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W:\New Budget\Budget\Budget 21-22\_Jan 4\Electronic Submission\Budget Requests\"/>
    </mc:Choice>
  </mc:AlternateContent>
  <xr:revisionPtr revIDLastSave="0" documentId="8_{074DD817-5788-4266-A9A8-12604FC59827}" xr6:coauthVersionLast="45" xr6:coauthVersionMax="45" xr10:uidLastSave="{00000000-0000-0000-0000-000000000000}"/>
  <bookViews>
    <workbookView xWindow="26265" yWindow="4755" windowWidth="21600" windowHeight="11385" xr2:uid="{00000000-000D-0000-FFFF-FFFF00000000}"/>
  </bookViews>
  <sheets>
    <sheet name="FTE Calculations" sheetId="1" r:id="rId1"/>
    <sheet name="FY21 Compensation Pla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F11" i="1"/>
  <c r="Y670" i="2" l="1"/>
  <c r="X670" i="2"/>
  <c r="W670" i="2"/>
  <c r="V670" i="2"/>
  <c r="U670" i="2"/>
  <c r="T670" i="2"/>
  <c r="S670" i="2"/>
  <c r="R670" i="2"/>
  <c r="Q670" i="2"/>
  <c r="P670" i="2"/>
  <c r="O670" i="2"/>
  <c r="N670" i="2"/>
  <c r="Y669" i="2"/>
  <c r="X669" i="2"/>
  <c r="W669" i="2"/>
  <c r="V669" i="2"/>
  <c r="U669" i="2"/>
  <c r="T669" i="2"/>
  <c r="S669" i="2"/>
  <c r="R669" i="2"/>
  <c r="Q669" i="2"/>
  <c r="P669" i="2"/>
  <c r="O669" i="2"/>
  <c r="N669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Y667" i="2"/>
  <c r="X667" i="2"/>
  <c r="W667" i="2"/>
  <c r="V667" i="2"/>
  <c r="U667" i="2"/>
  <c r="T667" i="2"/>
  <c r="S667" i="2"/>
  <c r="R667" i="2"/>
  <c r="Q667" i="2"/>
  <c r="P667" i="2"/>
  <c r="O667" i="2"/>
  <c r="N667" i="2"/>
  <c r="Y666" i="2"/>
  <c r="X666" i="2"/>
  <c r="W666" i="2"/>
  <c r="V666" i="2"/>
  <c r="U666" i="2"/>
  <c r="T666" i="2"/>
  <c r="S666" i="2"/>
  <c r="R666" i="2"/>
  <c r="Q666" i="2"/>
  <c r="P666" i="2"/>
  <c r="O666" i="2"/>
  <c r="N666" i="2"/>
  <c r="Y665" i="2"/>
  <c r="X665" i="2"/>
  <c r="W665" i="2"/>
  <c r="V665" i="2"/>
  <c r="U665" i="2"/>
  <c r="T665" i="2"/>
  <c r="S665" i="2"/>
  <c r="R665" i="2"/>
  <c r="Q665" i="2"/>
  <c r="P665" i="2"/>
  <c r="O665" i="2"/>
  <c r="N665" i="2"/>
  <c r="Y664" i="2"/>
  <c r="X664" i="2"/>
  <c r="W664" i="2"/>
  <c r="V664" i="2"/>
  <c r="U664" i="2"/>
  <c r="T664" i="2"/>
  <c r="S664" i="2"/>
  <c r="R664" i="2"/>
  <c r="Q664" i="2"/>
  <c r="P664" i="2"/>
  <c r="O664" i="2"/>
  <c r="N664" i="2"/>
  <c r="Y663" i="2"/>
  <c r="X663" i="2"/>
  <c r="W663" i="2"/>
  <c r="V663" i="2"/>
  <c r="U663" i="2"/>
  <c r="T663" i="2"/>
  <c r="S663" i="2"/>
  <c r="R663" i="2"/>
  <c r="Q663" i="2"/>
  <c r="P663" i="2"/>
  <c r="O663" i="2"/>
  <c r="N663" i="2"/>
  <c r="Y662" i="2"/>
  <c r="X662" i="2"/>
  <c r="W662" i="2"/>
  <c r="V662" i="2"/>
  <c r="U662" i="2"/>
  <c r="T662" i="2"/>
  <c r="S662" i="2"/>
  <c r="R662" i="2"/>
  <c r="Q662" i="2"/>
  <c r="P662" i="2"/>
  <c r="O662" i="2"/>
  <c r="N662" i="2"/>
  <c r="Y661" i="2"/>
  <c r="X661" i="2"/>
  <c r="W661" i="2"/>
  <c r="V661" i="2"/>
  <c r="U661" i="2"/>
  <c r="T661" i="2"/>
  <c r="S661" i="2"/>
  <c r="R661" i="2"/>
  <c r="Q661" i="2"/>
  <c r="P661" i="2"/>
  <c r="O661" i="2"/>
  <c r="N661" i="2"/>
  <c r="Y660" i="2"/>
  <c r="X660" i="2"/>
  <c r="W660" i="2"/>
  <c r="V660" i="2"/>
  <c r="U660" i="2"/>
  <c r="T660" i="2"/>
  <c r="S660" i="2"/>
  <c r="R660" i="2"/>
  <c r="Q660" i="2"/>
  <c r="P660" i="2"/>
  <c r="O660" i="2"/>
  <c r="N660" i="2"/>
  <c r="Y659" i="2"/>
  <c r="X659" i="2"/>
  <c r="W659" i="2"/>
  <c r="V659" i="2"/>
  <c r="U659" i="2"/>
  <c r="T659" i="2"/>
  <c r="S659" i="2"/>
  <c r="R659" i="2"/>
  <c r="Q659" i="2"/>
  <c r="P659" i="2"/>
  <c r="O659" i="2"/>
  <c r="N659" i="2"/>
  <c r="Y658" i="2"/>
  <c r="X658" i="2"/>
  <c r="W658" i="2"/>
  <c r="V658" i="2"/>
  <c r="U658" i="2"/>
  <c r="T658" i="2"/>
  <c r="S658" i="2"/>
  <c r="R658" i="2"/>
  <c r="Q658" i="2"/>
  <c r="P658" i="2"/>
  <c r="O658" i="2"/>
  <c r="N658" i="2"/>
  <c r="Y657" i="2"/>
  <c r="X657" i="2"/>
  <c r="W657" i="2"/>
  <c r="V657" i="2"/>
  <c r="U657" i="2"/>
  <c r="T657" i="2"/>
  <c r="S657" i="2"/>
  <c r="R657" i="2"/>
  <c r="Q657" i="2"/>
  <c r="P657" i="2"/>
  <c r="O657" i="2"/>
  <c r="N657" i="2"/>
  <c r="Y656" i="2"/>
  <c r="X656" i="2"/>
  <c r="W656" i="2"/>
  <c r="V656" i="2"/>
  <c r="U656" i="2"/>
  <c r="T656" i="2"/>
  <c r="S656" i="2"/>
  <c r="R656" i="2"/>
  <c r="Q656" i="2"/>
  <c r="P656" i="2"/>
  <c r="O656" i="2"/>
  <c r="N656" i="2"/>
  <c r="Y655" i="2"/>
  <c r="X655" i="2"/>
  <c r="W655" i="2"/>
  <c r="V655" i="2"/>
  <c r="U655" i="2"/>
  <c r="T655" i="2"/>
  <c r="S655" i="2"/>
  <c r="R655" i="2"/>
  <c r="Q655" i="2"/>
  <c r="P655" i="2"/>
  <c r="O655" i="2"/>
  <c r="N655" i="2"/>
  <c r="Y654" i="2"/>
  <c r="X654" i="2"/>
  <c r="W654" i="2"/>
  <c r="V654" i="2"/>
  <c r="U654" i="2"/>
  <c r="T654" i="2"/>
  <c r="S654" i="2"/>
  <c r="R654" i="2"/>
  <c r="Q654" i="2"/>
  <c r="P654" i="2"/>
  <c r="O654" i="2"/>
  <c r="N654" i="2"/>
  <c r="Y653" i="2"/>
  <c r="X653" i="2"/>
  <c r="W653" i="2"/>
  <c r="V653" i="2"/>
  <c r="U653" i="2"/>
  <c r="T653" i="2"/>
  <c r="S653" i="2"/>
  <c r="R653" i="2"/>
  <c r="Q653" i="2"/>
  <c r="P653" i="2"/>
  <c r="O653" i="2"/>
  <c r="N653" i="2"/>
  <c r="Y652" i="2"/>
  <c r="X652" i="2"/>
  <c r="W652" i="2"/>
  <c r="V652" i="2"/>
  <c r="U652" i="2"/>
  <c r="T652" i="2"/>
  <c r="S652" i="2"/>
  <c r="R652" i="2"/>
  <c r="Q652" i="2"/>
  <c r="P652" i="2"/>
  <c r="O652" i="2"/>
  <c r="N652" i="2"/>
  <c r="Y651" i="2"/>
  <c r="X651" i="2"/>
  <c r="W651" i="2"/>
  <c r="V651" i="2"/>
  <c r="U651" i="2"/>
  <c r="T651" i="2"/>
  <c r="S651" i="2"/>
  <c r="R651" i="2"/>
  <c r="Q651" i="2"/>
  <c r="P651" i="2"/>
  <c r="O651" i="2"/>
  <c r="N651" i="2"/>
  <c r="Y650" i="2"/>
  <c r="X650" i="2"/>
  <c r="W650" i="2"/>
  <c r="V650" i="2"/>
  <c r="U650" i="2"/>
  <c r="T650" i="2"/>
  <c r="S650" i="2"/>
  <c r="R650" i="2"/>
  <c r="Q650" i="2"/>
  <c r="P650" i="2"/>
  <c r="O650" i="2"/>
  <c r="N650" i="2"/>
  <c r="Y649" i="2"/>
  <c r="X649" i="2"/>
  <c r="W649" i="2"/>
  <c r="V649" i="2"/>
  <c r="U649" i="2"/>
  <c r="T649" i="2"/>
  <c r="S649" i="2"/>
  <c r="R649" i="2"/>
  <c r="Q649" i="2"/>
  <c r="P649" i="2"/>
  <c r="O649" i="2"/>
  <c r="N649" i="2"/>
  <c r="Y648" i="2"/>
  <c r="X648" i="2"/>
  <c r="W648" i="2"/>
  <c r="V648" i="2"/>
  <c r="U648" i="2"/>
  <c r="T648" i="2"/>
  <c r="S648" i="2"/>
  <c r="R648" i="2"/>
  <c r="Q648" i="2"/>
  <c r="P648" i="2"/>
  <c r="O648" i="2"/>
  <c r="N648" i="2"/>
  <c r="Y647" i="2"/>
  <c r="X647" i="2"/>
  <c r="W647" i="2"/>
  <c r="V647" i="2"/>
  <c r="U647" i="2"/>
  <c r="T647" i="2"/>
  <c r="S647" i="2"/>
  <c r="R647" i="2"/>
  <c r="Q647" i="2"/>
  <c r="P647" i="2"/>
  <c r="O647" i="2"/>
  <c r="N647" i="2"/>
  <c r="Y646" i="2"/>
  <c r="X646" i="2"/>
  <c r="W646" i="2"/>
  <c r="V646" i="2"/>
  <c r="U646" i="2"/>
  <c r="T646" i="2"/>
  <c r="S646" i="2"/>
  <c r="R646" i="2"/>
  <c r="Q646" i="2"/>
  <c r="P646" i="2"/>
  <c r="O646" i="2"/>
  <c r="N646" i="2"/>
  <c r="Y645" i="2"/>
  <c r="X645" i="2"/>
  <c r="W645" i="2"/>
  <c r="V645" i="2"/>
  <c r="U645" i="2"/>
  <c r="T645" i="2"/>
  <c r="S645" i="2"/>
  <c r="R645" i="2"/>
  <c r="Q645" i="2"/>
  <c r="P645" i="2"/>
  <c r="O645" i="2"/>
  <c r="N645" i="2"/>
  <c r="Y644" i="2"/>
  <c r="X644" i="2"/>
  <c r="W644" i="2"/>
  <c r="V644" i="2"/>
  <c r="U644" i="2"/>
  <c r="T644" i="2"/>
  <c r="S644" i="2"/>
  <c r="R644" i="2"/>
  <c r="Q644" i="2"/>
  <c r="P644" i="2"/>
  <c r="O644" i="2"/>
  <c r="N644" i="2"/>
  <c r="Y643" i="2"/>
  <c r="X643" i="2"/>
  <c r="W643" i="2"/>
  <c r="V643" i="2"/>
  <c r="U643" i="2"/>
  <c r="T643" i="2"/>
  <c r="S643" i="2"/>
  <c r="R643" i="2"/>
  <c r="Q643" i="2"/>
  <c r="P643" i="2"/>
  <c r="O643" i="2"/>
  <c r="N643" i="2"/>
  <c r="Y642" i="2"/>
  <c r="X642" i="2"/>
  <c r="W642" i="2"/>
  <c r="V642" i="2"/>
  <c r="U642" i="2"/>
  <c r="T642" i="2"/>
  <c r="S642" i="2"/>
  <c r="R642" i="2"/>
  <c r="Q642" i="2"/>
  <c r="P642" i="2"/>
  <c r="O642" i="2"/>
  <c r="N642" i="2"/>
  <c r="Y641" i="2"/>
  <c r="X641" i="2"/>
  <c r="W641" i="2"/>
  <c r="V641" i="2"/>
  <c r="U641" i="2"/>
  <c r="T641" i="2"/>
  <c r="S641" i="2"/>
  <c r="R641" i="2"/>
  <c r="Q641" i="2"/>
  <c r="P641" i="2"/>
  <c r="O641" i="2"/>
  <c r="N641" i="2"/>
  <c r="Y640" i="2"/>
  <c r="X640" i="2"/>
  <c r="W640" i="2"/>
  <c r="V640" i="2"/>
  <c r="U640" i="2"/>
  <c r="T640" i="2"/>
  <c r="S640" i="2"/>
  <c r="R640" i="2"/>
  <c r="Q640" i="2"/>
  <c r="P640" i="2"/>
  <c r="O640" i="2"/>
  <c r="N640" i="2"/>
  <c r="Y639" i="2"/>
  <c r="X639" i="2"/>
  <c r="W639" i="2"/>
  <c r="V639" i="2"/>
  <c r="U639" i="2"/>
  <c r="T639" i="2"/>
  <c r="S639" i="2"/>
  <c r="R639" i="2"/>
  <c r="Q639" i="2"/>
  <c r="P639" i="2"/>
  <c r="O639" i="2"/>
  <c r="N639" i="2"/>
  <c r="Y638" i="2"/>
  <c r="X638" i="2"/>
  <c r="W638" i="2"/>
  <c r="V638" i="2"/>
  <c r="U638" i="2"/>
  <c r="T638" i="2"/>
  <c r="S638" i="2"/>
  <c r="R638" i="2"/>
  <c r="Q638" i="2"/>
  <c r="P638" i="2"/>
  <c r="O638" i="2"/>
  <c r="N63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Y636" i="2"/>
  <c r="X636" i="2"/>
  <c r="W636" i="2"/>
  <c r="V636" i="2"/>
  <c r="U636" i="2"/>
  <c r="T636" i="2"/>
  <c r="S636" i="2"/>
  <c r="R636" i="2"/>
  <c r="Q636" i="2"/>
  <c r="P636" i="2"/>
  <c r="O636" i="2"/>
  <c r="N636" i="2"/>
  <c r="Y635" i="2"/>
  <c r="X635" i="2"/>
  <c r="W635" i="2"/>
  <c r="V635" i="2"/>
  <c r="U635" i="2"/>
  <c r="T635" i="2"/>
  <c r="S635" i="2"/>
  <c r="R635" i="2"/>
  <c r="Q635" i="2"/>
  <c r="P635" i="2"/>
  <c r="O635" i="2"/>
  <c r="N635" i="2"/>
  <c r="Y634" i="2"/>
  <c r="X634" i="2"/>
  <c r="W634" i="2"/>
  <c r="V634" i="2"/>
  <c r="U634" i="2"/>
  <c r="T634" i="2"/>
  <c r="S634" i="2"/>
  <c r="R634" i="2"/>
  <c r="Q634" i="2"/>
  <c r="P634" i="2"/>
  <c r="O634" i="2"/>
  <c r="N634" i="2"/>
  <c r="Y633" i="2"/>
  <c r="X633" i="2"/>
  <c r="W633" i="2"/>
  <c r="V633" i="2"/>
  <c r="U633" i="2"/>
  <c r="T633" i="2"/>
  <c r="S633" i="2"/>
  <c r="R633" i="2"/>
  <c r="Q633" i="2"/>
  <c r="P633" i="2"/>
  <c r="O633" i="2"/>
  <c r="N633" i="2"/>
  <c r="Y632" i="2"/>
  <c r="X632" i="2"/>
  <c r="W632" i="2"/>
  <c r="V632" i="2"/>
  <c r="U632" i="2"/>
  <c r="T632" i="2"/>
  <c r="S632" i="2"/>
  <c r="R632" i="2"/>
  <c r="Q632" i="2"/>
  <c r="P632" i="2"/>
  <c r="O632" i="2"/>
  <c r="N632" i="2"/>
  <c r="Y631" i="2"/>
  <c r="X631" i="2"/>
  <c r="W631" i="2"/>
  <c r="V631" i="2"/>
  <c r="U631" i="2"/>
  <c r="T631" i="2"/>
  <c r="S631" i="2"/>
  <c r="R631" i="2"/>
  <c r="Q631" i="2"/>
  <c r="P631" i="2"/>
  <c r="O631" i="2"/>
  <c r="N631" i="2"/>
  <c r="Y630" i="2"/>
  <c r="X630" i="2"/>
  <c r="W630" i="2"/>
  <c r="V630" i="2"/>
  <c r="U630" i="2"/>
  <c r="T630" i="2"/>
  <c r="S630" i="2"/>
  <c r="R630" i="2"/>
  <c r="Q630" i="2"/>
  <c r="P630" i="2"/>
  <c r="O630" i="2"/>
  <c r="N630" i="2"/>
  <c r="Y629" i="2"/>
  <c r="X629" i="2"/>
  <c r="W629" i="2"/>
  <c r="V629" i="2"/>
  <c r="U629" i="2"/>
  <c r="T629" i="2"/>
  <c r="S629" i="2"/>
  <c r="R629" i="2"/>
  <c r="Q629" i="2"/>
  <c r="P629" i="2"/>
  <c r="O629" i="2"/>
  <c r="N629" i="2"/>
  <c r="Y628" i="2"/>
  <c r="X628" i="2"/>
  <c r="W628" i="2"/>
  <c r="V628" i="2"/>
  <c r="U628" i="2"/>
  <c r="T628" i="2"/>
  <c r="S628" i="2"/>
  <c r="R628" i="2"/>
  <c r="Q628" i="2"/>
  <c r="P628" i="2"/>
  <c r="O628" i="2"/>
  <c r="N628" i="2"/>
  <c r="Y627" i="2"/>
  <c r="X627" i="2"/>
  <c r="W627" i="2"/>
  <c r="V627" i="2"/>
  <c r="U627" i="2"/>
  <c r="T627" i="2"/>
  <c r="S627" i="2"/>
  <c r="R627" i="2"/>
  <c r="Q627" i="2"/>
  <c r="P627" i="2"/>
  <c r="O627" i="2"/>
  <c r="N627" i="2"/>
  <c r="Y626" i="2"/>
  <c r="X626" i="2"/>
  <c r="W626" i="2"/>
  <c r="V626" i="2"/>
  <c r="U626" i="2"/>
  <c r="T626" i="2"/>
  <c r="S626" i="2"/>
  <c r="R626" i="2"/>
  <c r="Q626" i="2"/>
  <c r="P626" i="2"/>
  <c r="O626" i="2"/>
  <c r="N626" i="2"/>
  <c r="Y625" i="2"/>
  <c r="X625" i="2"/>
  <c r="W625" i="2"/>
  <c r="V625" i="2"/>
  <c r="U625" i="2"/>
  <c r="T625" i="2"/>
  <c r="S625" i="2"/>
  <c r="R625" i="2"/>
  <c r="Q625" i="2"/>
  <c r="P625" i="2"/>
  <c r="O625" i="2"/>
  <c r="N625" i="2"/>
  <c r="Y624" i="2"/>
  <c r="X624" i="2"/>
  <c r="W624" i="2"/>
  <c r="V624" i="2"/>
  <c r="U624" i="2"/>
  <c r="T624" i="2"/>
  <c r="S624" i="2"/>
  <c r="R624" i="2"/>
  <c r="Q624" i="2"/>
  <c r="P624" i="2"/>
  <c r="O624" i="2"/>
  <c r="N624" i="2"/>
  <c r="Y623" i="2"/>
  <c r="X623" i="2"/>
  <c r="W623" i="2"/>
  <c r="V623" i="2"/>
  <c r="U623" i="2"/>
  <c r="T623" i="2"/>
  <c r="S623" i="2"/>
  <c r="R623" i="2"/>
  <c r="Q623" i="2"/>
  <c r="P623" i="2"/>
  <c r="O623" i="2"/>
  <c r="N623" i="2"/>
  <c r="Y622" i="2"/>
  <c r="X622" i="2"/>
  <c r="W622" i="2"/>
  <c r="V622" i="2"/>
  <c r="U622" i="2"/>
  <c r="T622" i="2"/>
  <c r="S622" i="2"/>
  <c r="R622" i="2"/>
  <c r="Q622" i="2"/>
  <c r="P622" i="2"/>
  <c r="O622" i="2"/>
  <c r="N622" i="2"/>
  <c r="Y621" i="2"/>
  <c r="X621" i="2"/>
  <c r="W621" i="2"/>
  <c r="V621" i="2"/>
  <c r="U621" i="2"/>
  <c r="T621" i="2"/>
  <c r="S621" i="2"/>
  <c r="R621" i="2"/>
  <c r="Q621" i="2"/>
  <c r="P621" i="2"/>
  <c r="O621" i="2"/>
  <c r="N621" i="2"/>
  <c r="Y620" i="2"/>
  <c r="X620" i="2"/>
  <c r="W620" i="2"/>
  <c r="V620" i="2"/>
  <c r="U620" i="2"/>
  <c r="T620" i="2"/>
  <c r="S620" i="2"/>
  <c r="R620" i="2"/>
  <c r="Q620" i="2"/>
  <c r="P620" i="2"/>
  <c r="O620" i="2"/>
  <c r="N620" i="2"/>
  <c r="Y619" i="2"/>
  <c r="X619" i="2"/>
  <c r="W619" i="2"/>
  <c r="V619" i="2"/>
  <c r="U619" i="2"/>
  <c r="T619" i="2"/>
  <c r="S619" i="2"/>
  <c r="R619" i="2"/>
  <c r="Q619" i="2"/>
  <c r="P619" i="2"/>
  <c r="O619" i="2"/>
  <c r="N619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Y617" i="2"/>
  <c r="X617" i="2"/>
  <c r="W617" i="2"/>
  <c r="V617" i="2"/>
  <c r="U617" i="2"/>
  <c r="T617" i="2"/>
  <c r="S617" i="2"/>
  <c r="R617" i="2"/>
  <c r="Q617" i="2"/>
  <c r="P617" i="2"/>
  <c r="O617" i="2"/>
  <c r="N617" i="2"/>
  <c r="Y616" i="2"/>
  <c r="X616" i="2"/>
  <c r="W616" i="2"/>
  <c r="V616" i="2"/>
  <c r="U616" i="2"/>
  <c r="T616" i="2"/>
  <c r="S616" i="2"/>
  <c r="R616" i="2"/>
  <c r="Q616" i="2"/>
  <c r="P616" i="2"/>
  <c r="O616" i="2"/>
  <c r="N616" i="2"/>
  <c r="Y615" i="2"/>
  <c r="X615" i="2"/>
  <c r="W615" i="2"/>
  <c r="V615" i="2"/>
  <c r="U615" i="2"/>
  <c r="T615" i="2"/>
  <c r="S615" i="2"/>
  <c r="R615" i="2"/>
  <c r="Q615" i="2"/>
  <c r="P615" i="2"/>
  <c r="O615" i="2"/>
  <c r="N615" i="2"/>
  <c r="Y614" i="2"/>
  <c r="X614" i="2"/>
  <c r="W614" i="2"/>
  <c r="V614" i="2"/>
  <c r="U614" i="2"/>
  <c r="T614" i="2"/>
  <c r="S614" i="2"/>
  <c r="R614" i="2"/>
  <c r="Q614" i="2"/>
  <c r="P614" i="2"/>
  <c r="O614" i="2"/>
  <c r="N614" i="2"/>
  <c r="Y613" i="2"/>
  <c r="X613" i="2"/>
  <c r="W613" i="2"/>
  <c r="V613" i="2"/>
  <c r="U613" i="2"/>
  <c r="T613" i="2"/>
  <c r="S613" i="2"/>
  <c r="R613" i="2"/>
  <c r="Q613" i="2"/>
  <c r="P613" i="2"/>
  <c r="O613" i="2"/>
  <c r="N613" i="2"/>
  <c r="Y612" i="2"/>
  <c r="X612" i="2"/>
  <c r="W612" i="2"/>
  <c r="V612" i="2"/>
  <c r="U612" i="2"/>
  <c r="T612" i="2"/>
  <c r="S612" i="2"/>
  <c r="R612" i="2"/>
  <c r="Q612" i="2"/>
  <c r="P612" i="2"/>
  <c r="O612" i="2"/>
  <c r="N612" i="2"/>
  <c r="Y611" i="2"/>
  <c r="X611" i="2"/>
  <c r="W611" i="2"/>
  <c r="V611" i="2"/>
  <c r="U611" i="2"/>
  <c r="T611" i="2"/>
  <c r="S611" i="2"/>
  <c r="R611" i="2"/>
  <c r="Q611" i="2"/>
  <c r="P611" i="2"/>
  <c r="O611" i="2"/>
  <c r="N611" i="2"/>
  <c r="Y610" i="2"/>
  <c r="X610" i="2"/>
  <c r="W610" i="2"/>
  <c r="V610" i="2"/>
  <c r="U610" i="2"/>
  <c r="T610" i="2"/>
  <c r="S610" i="2"/>
  <c r="R610" i="2"/>
  <c r="Q610" i="2"/>
  <c r="P610" i="2"/>
  <c r="O610" i="2"/>
  <c r="N610" i="2"/>
  <c r="Y609" i="2"/>
  <c r="X609" i="2"/>
  <c r="W609" i="2"/>
  <c r="V609" i="2"/>
  <c r="U609" i="2"/>
  <c r="T609" i="2"/>
  <c r="S609" i="2"/>
  <c r="R609" i="2"/>
  <c r="Q609" i="2"/>
  <c r="P609" i="2"/>
  <c r="O609" i="2"/>
  <c r="N609" i="2"/>
  <c r="Y608" i="2"/>
  <c r="X608" i="2"/>
  <c r="W608" i="2"/>
  <c r="V608" i="2"/>
  <c r="U608" i="2"/>
  <c r="T608" i="2"/>
  <c r="S608" i="2"/>
  <c r="R608" i="2"/>
  <c r="Q608" i="2"/>
  <c r="P608" i="2"/>
  <c r="O608" i="2"/>
  <c r="N608" i="2"/>
  <c r="Y607" i="2"/>
  <c r="X607" i="2"/>
  <c r="W607" i="2"/>
  <c r="V607" i="2"/>
  <c r="U607" i="2"/>
  <c r="T607" i="2"/>
  <c r="S607" i="2"/>
  <c r="R607" i="2"/>
  <c r="Q607" i="2"/>
  <c r="P607" i="2"/>
  <c r="O607" i="2"/>
  <c r="N607" i="2"/>
  <c r="Y606" i="2"/>
  <c r="X606" i="2"/>
  <c r="W606" i="2"/>
  <c r="V606" i="2"/>
  <c r="U606" i="2"/>
  <c r="T606" i="2"/>
  <c r="S606" i="2"/>
  <c r="R606" i="2"/>
  <c r="Q606" i="2"/>
  <c r="P606" i="2"/>
  <c r="O606" i="2"/>
  <c r="N606" i="2"/>
  <c r="Y605" i="2"/>
  <c r="X605" i="2"/>
  <c r="W605" i="2"/>
  <c r="V605" i="2"/>
  <c r="U605" i="2"/>
  <c r="T605" i="2"/>
  <c r="S605" i="2"/>
  <c r="R605" i="2"/>
  <c r="Q605" i="2"/>
  <c r="P605" i="2"/>
  <c r="O605" i="2"/>
  <c r="N605" i="2"/>
  <c r="Y604" i="2"/>
  <c r="X604" i="2"/>
  <c r="W604" i="2"/>
  <c r="V604" i="2"/>
  <c r="U604" i="2"/>
  <c r="T604" i="2"/>
  <c r="S604" i="2"/>
  <c r="R604" i="2"/>
  <c r="Q604" i="2"/>
  <c r="P604" i="2"/>
  <c r="O604" i="2"/>
  <c r="N604" i="2"/>
  <c r="Y603" i="2"/>
  <c r="X603" i="2"/>
  <c r="W603" i="2"/>
  <c r="V603" i="2"/>
  <c r="U603" i="2"/>
  <c r="T603" i="2"/>
  <c r="S603" i="2"/>
  <c r="R603" i="2"/>
  <c r="Q603" i="2"/>
  <c r="P603" i="2"/>
  <c r="O603" i="2"/>
  <c r="N603" i="2"/>
  <c r="Y602" i="2"/>
  <c r="X602" i="2"/>
  <c r="W602" i="2"/>
  <c r="V602" i="2"/>
  <c r="U602" i="2"/>
  <c r="T602" i="2"/>
  <c r="S602" i="2"/>
  <c r="R602" i="2"/>
  <c r="Q602" i="2"/>
  <c r="P602" i="2"/>
  <c r="O602" i="2"/>
  <c r="N602" i="2"/>
  <c r="Y601" i="2"/>
  <c r="X601" i="2"/>
  <c r="W601" i="2"/>
  <c r="V601" i="2"/>
  <c r="U601" i="2"/>
  <c r="T601" i="2"/>
  <c r="S601" i="2"/>
  <c r="R601" i="2"/>
  <c r="Q601" i="2"/>
  <c r="P601" i="2"/>
  <c r="O601" i="2"/>
  <c r="N601" i="2"/>
  <c r="Y600" i="2"/>
  <c r="X600" i="2"/>
  <c r="W600" i="2"/>
  <c r="V600" i="2"/>
  <c r="U600" i="2"/>
  <c r="T600" i="2"/>
  <c r="S600" i="2"/>
  <c r="R600" i="2"/>
  <c r="Q600" i="2"/>
  <c r="P600" i="2"/>
  <c r="O600" i="2"/>
  <c r="N600" i="2"/>
  <c r="Y599" i="2"/>
  <c r="X599" i="2"/>
  <c r="W599" i="2"/>
  <c r="V599" i="2"/>
  <c r="U599" i="2"/>
  <c r="T599" i="2"/>
  <c r="S599" i="2"/>
  <c r="R599" i="2"/>
  <c r="Q599" i="2"/>
  <c r="P599" i="2"/>
  <c r="O599" i="2"/>
  <c r="N599" i="2"/>
  <c r="Y598" i="2"/>
  <c r="X598" i="2"/>
  <c r="W598" i="2"/>
  <c r="V598" i="2"/>
  <c r="U598" i="2"/>
  <c r="T598" i="2"/>
  <c r="S598" i="2"/>
  <c r="R598" i="2"/>
  <c r="Q598" i="2"/>
  <c r="P598" i="2"/>
  <c r="O598" i="2"/>
  <c r="N598" i="2"/>
  <c r="Y597" i="2"/>
  <c r="X597" i="2"/>
  <c r="W597" i="2"/>
  <c r="V597" i="2"/>
  <c r="U597" i="2"/>
  <c r="T597" i="2"/>
  <c r="S597" i="2"/>
  <c r="R597" i="2"/>
  <c r="Q597" i="2"/>
  <c r="P597" i="2"/>
  <c r="O597" i="2"/>
  <c r="N597" i="2"/>
  <c r="Y596" i="2"/>
  <c r="X596" i="2"/>
  <c r="W596" i="2"/>
  <c r="V596" i="2"/>
  <c r="U596" i="2"/>
  <c r="T596" i="2"/>
  <c r="S596" i="2"/>
  <c r="R596" i="2"/>
  <c r="Q596" i="2"/>
  <c r="P596" i="2"/>
  <c r="O596" i="2"/>
  <c r="N596" i="2"/>
  <c r="Y595" i="2"/>
  <c r="X595" i="2"/>
  <c r="W595" i="2"/>
  <c r="V595" i="2"/>
  <c r="U595" i="2"/>
  <c r="T595" i="2"/>
  <c r="S595" i="2"/>
  <c r="R595" i="2"/>
  <c r="Q595" i="2"/>
  <c r="P595" i="2"/>
  <c r="O595" i="2"/>
  <c r="N595" i="2"/>
  <c r="Y594" i="2"/>
  <c r="X594" i="2"/>
  <c r="W594" i="2"/>
  <c r="V594" i="2"/>
  <c r="U594" i="2"/>
  <c r="T594" i="2"/>
  <c r="S594" i="2"/>
  <c r="R594" i="2"/>
  <c r="Q594" i="2"/>
  <c r="P594" i="2"/>
  <c r="O594" i="2"/>
  <c r="N594" i="2"/>
  <c r="Y593" i="2"/>
  <c r="X593" i="2"/>
  <c r="W593" i="2"/>
  <c r="V593" i="2"/>
  <c r="U593" i="2"/>
  <c r="T593" i="2"/>
  <c r="S593" i="2"/>
  <c r="R593" i="2"/>
  <c r="Q593" i="2"/>
  <c r="P593" i="2"/>
  <c r="O593" i="2"/>
  <c r="N593" i="2"/>
  <c r="Y592" i="2"/>
  <c r="X592" i="2"/>
  <c r="W592" i="2"/>
  <c r="V592" i="2"/>
  <c r="U592" i="2"/>
  <c r="T592" i="2"/>
  <c r="S592" i="2"/>
  <c r="R592" i="2"/>
  <c r="Q592" i="2"/>
  <c r="P592" i="2"/>
  <c r="O592" i="2"/>
  <c r="N592" i="2"/>
  <c r="Y591" i="2"/>
  <c r="X591" i="2"/>
  <c r="W591" i="2"/>
  <c r="V591" i="2"/>
  <c r="U591" i="2"/>
  <c r="T591" i="2"/>
  <c r="S591" i="2"/>
  <c r="R591" i="2"/>
  <c r="Q591" i="2"/>
  <c r="P591" i="2"/>
  <c r="O591" i="2"/>
  <c r="N591" i="2"/>
  <c r="Y590" i="2"/>
  <c r="X590" i="2"/>
  <c r="W590" i="2"/>
  <c r="V590" i="2"/>
  <c r="U590" i="2"/>
  <c r="T590" i="2"/>
  <c r="S590" i="2"/>
  <c r="R590" i="2"/>
  <c r="Q590" i="2"/>
  <c r="P590" i="2"/>
  <c r="O590" i="2"/>
  <c r="N590" i="2"/>
  <c r="Y589" i="2"/>
  <c r="X589" i="2"/>
  <c r="W589" i="2"/>
  <c r="V589" i="2"/>
  <c r="U589" i="2"/>
  <c r="T589" i="2"/>
  <c r="S589" i="2"/>
  <c r="R589" i="2"/>
  <c r="Q589" i="2"/>
  <c r="P589" i="2"/>
  <c r="O589" i="2"/>
  <c r="N589" i="2"/>
  <c r="Y588" i="2"/>
  <c r="X588" i="2"/>
  <c r="W588" i="2"/>
  <c r="V588" i="2"/>
  <c r="U588" i="2"/>
  <c r="T588" i="2"/>
  <c r="S588" i="2"/>
  <c r="R588" i="2"/>
  <c r="Q588" i="2"/>
  <c r="P588" i="2"/>
  <c r="O588" i="2"/>
  <c r="N588" i="2"/>
  <c r="Y587" i="2"/>
  <c r="X587" i="2"/>
  <c r="W587" i="2"/>
  <c r="V587" i="2"/>
  <c r="U587" i="2"/>
  <c r="T587" i="2"/>
  <c r="S587" i="2"/>
  <c r="R587" i="2"/>
  <c r="Q587" i="2"/>
  <c r="P587" i="2"/>
  <c r="O587" i="2"/>
  <c r="N587" i="2"/>
  <c r="Y586" i="2"/>
  <c r="X586" i="2"/>
  <c r="W586" i="2"/>
  <c r="V586" i="2"/>
  <c r="U586" i="2"/>
  <c r="T586" i="2"/>
  <c r="S586" i="2"/>
  <c r="R586" i="2"/>
  <c r="Q586" i="2"/>
  <c r="P586" i="2"/>
  <c r="O586" i="2"/>
  <c r="N586" i="2"/>
  <c r="Y585" i="2"/>
  <c r="X585" i="2"/>
  <c r="W585" i="2"/>
  <c r="V585" i="2"/>
  <c r="U585" i="2"/>
  <c r="T585" i="2"/>
  <c r="S585" i="2"/>
  <c r="R585" i="2"/>
  <c r="Q585" i="2"/>
  <c r="P585" i="2"/>
  <c r="O585" i="2"/>
  <c r="N585" i="2"/>
  <c r="Y584" i="2"/>
  <c r="X584" i="2"/>
  <c r="W584" i="2"/>
  <c r="V584" i="2"/>
  <c r="U584" i="2"/>
  <c r="T584" i="2"/>
  <c r="S584" i="2"/>
  <c r="R584" i="2"/>
  <c r="Q584" i="2"/>
  <c r="P584" i="2"/>
  <c r="O584" i="2"/>
  <c r="N584" i="2"/>
  <c r="Y583" i="2"/>
  <c r="X583" i="2"/>
  <c r="W583" i="2"/>
  <c r="V583" i="2"/>
  <c r="U583" i="2"/>
  <c r="T583" i="2"/>
  <c r="S583" i="2"/>
  <c r="R583" i="2"/>
  <c r="Q583" i="2"/>
  <c r="P583" i="2"/>
  <c r="O583" i="2"/>
  <c r="N583" i="2"/>
  <c r="Y582" i="2"/>
  <c r="X582" i="2"/>
  <c r="W582" i="2"/>
  <c r="V582" i="2"/>
  <c r="U582" i="2"/>
  <c r="T582" i="2"/>
  <c r="S582" i="2"/>
  <c r="R582" i="2"/>
  <c r="Q582" i="2"/>
  <c r="P582" i="2"/>
  <c r="O582" i="2"/>
  <c r="N582" i="2"/>
  <c r="Y581" i="2"/>
  <c r="X581" i="2"/>
  <c r="W581" i="2"/>
  <c r="V581" i="2"/>
  <c r="U581" i="2"/>
  <c r="T581" i="2"/>
  <c r="S581" i="2"/>
  <c r="R581" i="2"/>
  <c r="Q581" i="2"/>
  <c r="P581" i="2"/>
  <c r="O581" i="2"/>
  <c r="N581" i="2"/>
  <c r="Y580" i="2"/>
  <c r="X580" i="2"/>
  <c r="W580" i="2"/>
  <c r="V580" i="2"/>
  <c r="U580" i="2"/>
  <c r="T580" i="2"/>
  <c r="S580" i="2"/>
  <c r="R580" i="2"/>
  <c r="Q580" i="2"/>
  <c r="P580" i="2"/>
  <c r="O580" i="2"/>
  <c r="N580" i="2"/>
  <c r="Y579" i="2"/>
  <c r="X579" i="2"/>
  <c r="W579" i="2"/>
  <c r="V579" i="2"/>
  <c r="U579" i="2"/>
  <c r="T579" i="2"/>
  <c r="S579" i="2"/>
  <c r="R579" i="2"/>
  <c r="Q579" i="2"/>
  <c r="P579" i="2"/>
  <c r="O579" i="2"/>
  <c r="N579" i="2"/>
  <c r="Y578" i="2"/>
  <c r="X578" i="2"/>
  <c r="W578" i="2"/>
  <c r="V578" i="2"/>
  <c r="U578" i="2"/>
  <c r="T578" i="2"/>
  <c r="S578" i="2"/>
  <c r="R578" i="2"/>
  <c r="Q578" i="2"/>
  <c r="P578" i="2"/>
  <c r="O578" i="2"/>
  <c r="N57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Y576" i="2"/>
  <c r="X576" i="2"/>
  <c r="W576" i="2"/>
  <c r="V576" i="2"/>
  <c r="U576" i="2"/>
  <c r="T576" i="2"/>
  <c r="S576" i="2"/>
  <c r="R576" i="2"/>
  <c r="Q576" i="2"/>
  <c r="P576" i="2"/>
  <c r="O576" i="2"/>
  <c r="N576" i="2"/>
  <c r="Y575" i="2"/>
  <c r="X575" i="2"/>
  <c r="W575" i="2"/>
  <c r="V575" i="2"/>
  <c r="U575" i="2"/>
  <c r="T575" i="2"/>
  <c r="S575" i="2"/>
  <c r="R575" i="2"/>
  <c r="Q575" i="2"/>
  <c r="P575" i="2"/>
  <c r="O575" i="2"/>
  <c r="N575" i="2"/>
  <c r="Y574" i="2"/>
  <c r="X574" i="2"/>
  <c r="W574" i="2"/>
  <c r="V574" i="2"/>
  <c r="U574" i="2"/>
  <c r="T574" i="2"/>
  <c r="S574" i="2"/>
  <c r="R574" i="2"/>
  <c r="Q574" i="2"/>
  <c r="P574" i="2"/>
  <c r="O574" i="2"/>
  <c r="N574" i="2"/>
  <c r="Y573" i="2"/>
  <c r="X573" i="2"/>
  <c r="W573" i="2"/>
  <c r="V573" i="2"/>
  <c r="U573" i="2"/>
  <c r="T573" i="2"/>
  <c r="S573" i="2"/>
  <c r="R573" i="2"/>
  <c r="Q573" i="2"/>
  <c r="P573" i="2"/>
  <c r="O573" i="2"/>
  <c r="N573" i="2"/>
  <c r="Y572" i="2"/>
  <c r="X572" i="2"/>
  <c r="W572" i="2"/>
  <c r="V572" i="2"/>
  <c r="U572" i="2"/>
  <c r="T572" i="2"/>
  <c r="S572" i="2"/>
  <c r="R572" i="2"/>
  <c r="Q572" i="2"/>
  <c r="P572" i="2"/>
  <c r="O572" i="2"/>
  <c r="N572" i="2"/>
  <c r="Y571" i="2"/>
  <c r="X571" i="2"/>
  <c r="W571" i="2"/>
  <c r="V571" i="2"/>
  <c r="U571" i="2"/>
  <c r="T571" i="2"/>
  <c r="S571" i="2"/>
  <c r="R571" i="2"/>
  <c r="Q571" i="2"/>
  <c r="P571" i="2"/>
  <c r="O571" i="2"/>
  <c r="N571" i="2"/>
  <c r="Y570" i="2"/>
  <c r="X570" i="2"/>
  <c r="W570" i="2"/>
  <c r="V570" i="2"/>
  <c r="U570" i="2"/>
  <c r="T570" i="2"/>
  <c r="S570" i="2"/>
  <c r="R570" i="2"/>
  <c r="Q570" i="2"/>
  <c r="P570" i="2"/>
  <c r="O570" i="2"/>
  <c r="N570" i="2"/>
  <c r="Y569" i="2"/>
  <c r="X569" i="2"/>
  <c r="W569" i="2"/>
  <c r="V569" i="2"/>
  <c r="U569" i="2"/>
  <c r="T569" i="2"/>
  <c r="S569" i="2"/>
  <c r="R569" i="2"/>
  <c r="Q569" i="2"/>
  <c r="P569" i="2"/>
  <c r="O569" i="2"/>
  <c r="N569" i="2"/>
  <c r="Y568" i="2"/>
  <c r="X568" i="2"/>
  <c r="W568" i="2"/>
  <c r="V568" i="2"/>
  <c r="U568" i="2"/>
  <c r="T568" i="2"/>
  <c r="S568" i="2"/>
  <c r="R568" i="2"/>
  <c r="Q568" i="2"/>
  <c r="P568" i="2"/>
  <c r="O568" i="2"/>
  <c r="N568" i="2"/>
  <c r="Y567" i="2"/>
  <c r="X567" i="2"/>
  <c r="W567" i="2"/>
  <c r="V567" i="2"/>
  <c r="U567" i="2"/>
  <c r="T567" i="2"/>
  <c r="S567" i="2"/>
  <c r="R567" i="2"/>
  <c r="Q567" i="2"/>
  <c r="P567" i="2"/>
  <c r="O567" i="2"/>
  <c r="N567" i="2"/>
  <c r="Y566" i="2"/>
  <c r="X566" i="2"/>
  <c r="W566" i="2"/>
  <c r="V566" i="2"/>
  <c r="U566" i="2"/>
  <c r="T566" i="2"/>
  <c r="S566" i="2"/>
  <c r="R566" i="2"/>
  <c r="Q566" i="2"/>
  <c r="P566" i="2"/>
  <c r="O566" i="2"/>
  <c r="N566" i="2"/>
  <c r="Y565" i="2"/>
  <c r="X565" i="2"/>
  <c r="W565" i="2"/>
  <c r="V565" i="2"/>
  <c r="U565" i="2"/>
  <c r="T565" i="2"/>
  <c r="S565" i="2"/>
  <c r="R565" i="2"/>
  <c r="Q565" i="2"/>
  <c r="P565" i="2"/>
  <c r="O565" i="2"/>
  <c r="N565" i="2"/>
  <c r="Y564" i="2"/>
  <c r="X564" i="2"/>
  <c r="W564" i="2"/>
  <c r="V564" i="2"/>
  <c r="U564" i="2"/>
  <c r="T564" i="2"/>
  <c r="S564" i="2"/>
  <c r="R564" i="2"/>
  <c r="Q564" i="2"/>
  <c r="P564" i="2"/>
  <c r="O564" i="2"/>
  <c r="N564" i="2"/>
  <c r="Y563" i="2"/>
  <c r="X563" i="2"/>
  <c r="W563" i="2"/>
  <c r="V563" i="2"/>
  <c r="U563" i="2"/>
  <c r="T563" i="2"/>
  <c r="S563" i="2"/>
  <c r="R563" i="2"/>
  <c r="Q563" i="2"/>
  <c r="P563" i="2"/>
  <c r="O563" i="2"/>
  <c r="N563" i="2"/>
  <c r="Y562" i="2"/>
  <c r="X562" i="2"/>
  <c r="W562" i="2"/>
  <c r="V562" i="2"/>
  <c r="U562" i="2"/>
  <c r="T562" i="2"/>
  <c r="S562" i="2"/>
  <c r="R562" i="2"/>
  <c r="Q562" i="2"/>
  <c r="P562" i="2"/>
  <c r="O562" i="2"/>
  <c r="N562" i="2"/>
  <c r="Y561" i="2"/>
  <c r="X561" i="2"/>
  <c r="W561" i="2"/>
  <c r="V561" i="2"/>
  <c r="U561" i="2"/>
  <c r="T561" i="2"/>
  <c r="S561" i="2"/>
  <c r="R561" i="2"/>
  <c r="Q561" i="2"/>
  <c r="P561" i="2"/>
  <c r="O561" i="2"/>
  <c r="N561" i="2"/>
  <c r="Y560" i="2"/>
  <c r="X560" i="2"/>
  <c r="W560" i="2"/>
  <c r="V560" i="2"/>
  <c r="U560" i="2"/>
  <c r="T560" i="2"/>
  <c r="S560" i="2"/>
  <c r="R560" i="2"/>
  <c r="Q560" i="2"/>
  <c r="P560" i="2"/>
  <c r="O560" i="2"/>
  <c r="N560" i="2"/>
  <c r="Y559" i="2"/>
  <c r="X559" i="2"/>
  <c r="W559" i="2"/>
  <c r="V559" i="2"/>
  <c r="U559" i="2"/>
  <c r="T559" i="2"/>
  <c r="S559" i="2"/>
  <c r="R559" i="2"/>
  <c r="Q559" i="2"/>
  <c r="P559" i="2"/>
  <c r="O559" i="2"/>
  <c r="N559" i="2"/>
  <c r="Y558" i="2"/>
  <c r="X558" i="2"/>
  <c r="W558" i="2"/>
  <c r="V558" i="2"/>
  <c r="U558" i="2"/>
  <c r="T558" i="2"/>
  <c r="S558" i="2"/>
  <c r="R558" i="2"/>
  <c r="Q558" i="2"/>
  <c r="P558" i="2"/>
  <c r="O558" i="2"/>
  <c r="N558" i="2"/>
  <c r="Y557" i="2"/>
  <c r="X557" i="2"/>
  <c r="W557" i="2"/>
  <c r="V557" i="2"/>
  <c r="U557" i="2"/>
  <c r="T557" i="2"/>
  <c r="S557" i="2"/>
  <c r="R557" i="2"/>
  <c r="Q557" i="2"/>
  <c r="P557" i="2"/>
  <c r="O557" i="2"/>
  <c r="N557" i="2"/>
  <c r="Y556" i="2"/>
  <c r="X556" i="2"/>
  <c r="W556" i="2"/>
  <c r="V556" i="2"/>
  <c r="U556" i="2"/>
  <c r="T556" i="2"/>
  <c r="S556" i="2"/>
  <c r="R556" i="2"/>
  <c r="Q556" i="2"/>
  <c r="P556" i="2"/>
  <c r="O556" i="2"/>
  <c r="N556" i="2"/>
  <c r="Y555" i="2"/>
  <c r="X555" i="2"/>
  <c r="W555" i="2"/>
  <c r="V555" i="2"/>
  <c r="U555" i="2"/>
  <c r="T555" i="2"/>
  <c r="S555" i="2"/>
  <c r="R555" i="2"/>
  <c r="Q555" i="2"/>
  <c r="P555" i="2"/>
  <c r="O555" i="2"/>
  <c r="N555" i="2"/>
  <c r="Y554" i="2"/>
  <c r="X554" i="2"/>
  <c r="W554" i="2"/>
  <c r="V554" i="2"/>
  <c r="U554" i="2"/>
  <c r="T554" i="2"/>
  <c r="S554" i="2"/>
  <c r="R554" i="2"/>
  <c r="Q554" i="2"/>
  <c r="P554" i="2"/>
  <c r="O554" i="2"/>
  <c r="N554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Y552" i="2"/>
  <c r="X552" i="2"/>
  <c r="W552" i="2"/>
  <c r="V552" i="2"/>
  <c r="U552" i="2"/>
  <c r="T552" i="2"/>
  <c r="S552" i="2"/>
  <c r="R552" i="2"/>
  <c r="Q552" i="2"/>
  <c r="P552" i="2"/>
  <c r="O552" i="2"/>
  <c r="N552" i="2"/>
  <c r="Y551" i="2"/>
  <c r="X551" i="2"/>
  <c r="W551" i="2"/>
  <c r="V551" i="2"/>
  <c r="U551" i="2"/>
  <c r="T551" i="2"/>
  <c r="S551" i="2"/>
  <c r="R551" i="2"/>
  <c r="Q551" i="2"/>
  <c r="P551" i="2"/>
  <c r="O551" i="2"/>
  <c r="N551" i="2"/>
  <c r="Y550" i="2"/>
  <c r="X550" i="2"/>
  <c r="W550" i="2"/>
  <c r="V550" i="2"/>
  <c r="U550" i="2"/>
  <c r="T550" i="2"/>
  <c r="S550" i="2"/>
  <c r="R550" i="2"/>
  <c r="Q550" i="2"/>
  <c r="P550" i="2"/>
  <c r="O550" i="2"/>
  <c r="N550" i="2"/>
  <c r="Y549" i="2"/>
  <c r="X549" i="2"/>
  <c r="W549" i="2"/>
  <c r="V549" i="2"/>
  <c r="U549" i="2"/>
  <c r="T549" i="2"/>
  <c r="S549" i="2"/>
  <c r="R549" i="2"/>
  <c r="Q549" i="2"/>
  <c r="P549" i="2"/>
  <c r="O549" i="2"/>
  <c r="N549" i="2"/>
  <c r="Y548" i="2"/>
  <c r="X548" i="2"/>
  <c r="W548" i="2"/>
  <c r="V548" i="2"/>
  <c r="U548" i="2"/>
  <c r="T548" i="2"/>
  <c r="S548" i="2"/>
  <c r="R548" i="2"/>
  <c r="Q548" i="2"/>
  <c r="P548" i="2"/>
  <c r="O548" i="2"/>
  <c r="N548" i="2"/>
  <c r="Y547" i="2"/>
  <c r="X547" i="2"/>
  <c r="W547" i="2"/>
  <c r="V547" i="2"/>
  <c r="U547" i="2"/>
  <c r="T547" i="2"/>
  <c r="S547" i="2"/>
  <c r="R547" i="2"/>
  <c r="Q547" i="2"/>
  <c r="P547" i="2"/>
  <c r="O547" i="2"/>
  <c r="N547" i="2"/>
  <c r="Y546" i="2"/>
  <c r="X546" i="2"/>
  <c r="W546" i="2"/>
  <c r="V546" i="2"/>
  <c r="U546" i="2"/>
  <c r="T546" i="2"/>
  <c r="S546" i="2"/>
  <c r="R546" i="2"/>
  <c r="Q546" i="2"/>
  <c r="P546" i="2"/>
  <c r="O546" i="2"/>
  <c r="N546" i="2"/>
  <c r="Y545" i="2"/>
  <c r="X545" i="2"/>
  <c r="W545" i="2"/>
  <c r="V545" i="2"/>
  <c r="U545" i="2"/>
  <c r="T545" i="2"/>
  <c r="S545" i="2"/>
  <c r="R545" i="2"/>
  <c r="Q545" i="2"/>
  <c r="P545" i="2"/>
  <c r="O545" i="2"/>
  <c r="N545" i="2"/>
  <c r="Y544" i="2"/>
  <c r="X544" i="2"/>
  <c r="W544" i="2"/>
  <c r="V544" i="2"/>
  <c r="U544" i="2"/>
  <c r="T544" i="2"/>
  <c r="S544" i="2"/>
  <c r="R544" i="2"/>
  <c r="Q544" i="2"/>
  <c r="P544" i="2"/>
  <c r="O544" i="2"/>
  <c r="N544" i="2"/>
  <c r="Y543" i="2"/>
  <c r="X543" i="2"/>
  <c r="W543" i="2"/>
  <c r="V543" i="2"/>
  <c r="U543" i="2"/>
  <c r="T543" i="2"/>
  <c r="S543" i="2"/>
  <c r="R543" i="2"/>
  <c r="Q543" i="2"/>
  <c r="P543" i="2"/>
  <c r="O543" i="2"/>
  <c r="N543" i="2"/>
  <c r="Y542" i="2"/>
  <c r="X542" i="2"/>
  <c r="W542" i="2"/>
  <c r="V542" i="2"/>
  <c r="U542" i="2"/>
  <c r="T542" i="2"/>
  <c r="S542" i="2"/>
  <c r="R542" i="2"/>
  <c r="Q542" i="2"/>
  <c r="P542" i="2"/>
  <c r="O542" i="2"/>
  <c r="N542" i="2"/>
  <c r="Y541" i="2"/>
  <c r="X541" i="2"/>
  <c r="W541" i="2"/>
  <c r="V541" i="2"/>
  <c r="U541" i="2"/>
  <c r="T541" i="2"/>
  <c r="S541" i="2"/>
  <c r="R541" i="2"/>
  <c r="Q541" i="2"/>
  <c r="P541" i="2"/>
  <c r="O541" i="2"/>
  <c r="N541" i="2"/>
  <c r="Y540" i="2"/>
  <c r="X540" i="2"/>
  <c r="W540" i="2"/>
  <c r="V540" i="2"/>
  <c r="U540" i="2"/>
  <c r="T540" i="2"/>
  <c r="S540" i="2"/>
  <c r="R540" i="2"/>
  <c r="Q540" i="2"/>
  <c r="P540" i="2"/>
  <c r="O540" i="2"/>
  <c r="N540" i="2"/>
  <c r="Y539" i="2"/>
  <c r="X539" i="2"/>
  <c r="W539" i="2"/>
  <c r="V539" i="2"/>
  <c r="U539" i="2"/>
  <c r="T539" i="2"/>
  <c r="S539" i="2"/>
  <c r="R539" i="2"/>
  <c r="Q539" i="2"/>
  <c r="P539" i="2"/>
  <c r="O539" i="2"/>
  <c r="N539" i="2"/>
  <c r="Y538" i="2"/>
  <c r="X538" i="2"/>
  <c r="W538" i="2"/>
  <c r="V538" i="2"/>
  <c r="U538" i="2"/>
  <c r="T538" i="2"/>
  <c r="S538" i="2"/>
  <c r="R538" i="2"/>
  <c r="Q538" i="2"/>
  <c r="P538" i="2"/>
  <c r="O538" i="2"/>
  <c r="N538" i="2"/>
  <c r="Y537" i="2"/>
  <c r="X537" i="2"/>
  <c r="W537" i="2"/>
  <c r="V537" i="2"/>
  <c r="U537" i="2"/>
  <c r="T537" i="2"/>
  <c r="S537" i="2"/>
  <c r="R537" i="2"/>
  <c r="Q537" i="2"/>
  <c r="P537" i="2"/>
  <c r="O537" i="2"/>
  <c r="N537" i="2"/>
  <c r="Y536" i="2"/>
  <c r="X536" i="2"/>
  <c r="W536" i="2"/>
  <c r="V536" i="2"/>
  <c r="U536" i="2"/>
  <c r="T536" i="2"/>
  <c r="S536" i="2"/>
  <c r="R536" i="2"/>
  <c r="Q536" i="2"/>
  <c r="P536" i="2"/>
  <c r="O536" i="2"/>
  <c r="N536" i="2"/>
  <c r="Y535" i="2"/>
  <c r="X535" i="2"/>
  <c r="W535" i="2"/>
  <c r="V535" i="2"/>
  <c r="U535" i="2"/>
  <c r="T535" i="2"/>
  <c r="S535" i="2"/>
  <c r="R535" i="2"/>
  <c r="Q535" i="2"/>
  <c r="P535" i="2"/>
  <c r="O535" i="2"/>
  <c r="N535" i="2"/>
  <c r="Y534" i="2"/>
  <c r="X534" i="2"/>
  <c r="W534" i="2"/>
  <c r="V534" i="2"/>
  <c r="U534" i="2"/>
  <c r="T534" i="2"/>
  <c r="S534" i="2"/>
  <c r="R534" i="2"/>
  <c r="Q534" i="2"/>
  <c r="P534" i="2"/>
  <c r="O534" i="2"/>
  <c r="N534" i="2"/>
  <c r="Y533" i="2"/>
  <c r="X533" i="2"/>
  <c r="W533" i="2"/>
  <c r="V533" i="2"/>
  <c r="U533" i="2"/>
  <c r="T533" i="2"/>
  <c r="S533" i="2"/>
  <c r="R533" i="2"/>
  <c r="Q533" i="2"/>
  <c r="P533" i="2"/>
  <c r="O533" i="2"/>
  <c r="N533" i="2"/>
  <c r="Y532" i="2"/>
  <c r="X532" i="2"/>
  <c r="W532" i="2"/>
  <c r="V532" i="2"/>
  <c r="U532" i="2"/>
  <c r="T532" i="2"/>
  <c r="S532" i="2"/>
  <c r="R532" i="2"/>
  <c r="Q532" i="2"/>
  <c r="P532" i="2"/>
  <c r="O532" i="2"/>
  <c r="N532" i="2"/>
  <c r="Y531" i="2"/>
  <c r="X531" i="2"/>
  <c r="W531" i="2"/>
  <c r="V531" i="2"/>
  <c r="U531" i="2"/>
  <c r="T531" i="2"/>
  <c r="S531" i="2"/>
  <c r="R531" i="2"/>
  <c r="Q531" i="2"/>
  <c r="P531" i="2"/>
  <c r="O531" i="2"/>
  <c r="N531" i="2"/>
  <c r="Y530" i="2"/>
  <c r="X530" i="2"/>
  <c r="W530" i="2"/>
  <c r="V530" i="2"/>
  <c r="U530" i="2"/>
  <c r="T530" i="2"/>
  <c r="S530" i="2"/>
  <c r="R530" i="2"/>
  <c r="Q530" i="2"/>
  <c r="P530" i="2"/>
  <c r="O530" i="2"/>
  <c r="N530" i="2"/>
  <c r="Y529" i="2"/>
  <c r="X529" i="2"/>
  <c r="W529" i="2"/>
  <c r="V529" i="2"/>
  <c r="U529" i="2"/>
  <c r="T529" i="2"/>
  <c r="S529" i="2"/>
  <c r="R529" i="2"/>
  <c r="Q529" i="2"/>
  <c r="P529" i="2"/>
  <c r="O529" i="2"/>
  <c r="N529" i="2"/>
  <c r="Y528" i="2"/>
  <c r="X528" i="2"/>
  <c r="W528" i="2"/>
  <c r="V528" i="2"/>
  <c r="U528" i="2"/>
  <c r="T528" i="2"/>
  <c r="S528" i="2"/>
  <c r="R528" i="2"/>
  <c r="Q528" i="2"/>
  <c r="P528" i="2"/>
  <c r="O528" i="2"/>
  <c r="N528" i="2"/>
  <c r="Y527" i="2"/>
  <c r="X527" i="2"/>
  <c r="W527" i="2"/>
  <c r="V527" i="2"/>
  <c r="U527" i="2"/>
  <c r="T527" i="2"/>
  <c r="S527" i="2"/>
  <c r="R527" i="2"/>
  <c r="Q527" i="2"/>
  <c r="P527" i="2"/>
  <c r="O527" i="2"/>
  <c r="N527" i="2"/>
  <c r="Y526" i="2"/>
  <c r="X526" i="2"/>
  <c r="W526" i="2"/>
  <c r="V526" i="2"/>
  <c r="U526" i="2"/>
  <c r="T526" i="2"/>
  <c r="S526" i="2"/>
  <c r="R526" i="2"/>
  <c r="Q526" i="2"/>
  <c r="P526" i="2"/>
  <c r="O526" i="2"/>
  <c r="N526" i="2"/>
  <c r="Y525" i="2"/>
  <c r="X525" i="2"/>
  <c r="W525" i="2"/>
  <c r="V525" i="2"/>
  <c r="U525" i="2"/>
  <c r="T525" i="2"/>
  <c r="S525" i="2"/>
  <c r="R525" i="2"/>
  <c r="Q525" i="2"/>
  <c r="P525" i="2"/>
  <c r="O525" i="2"/>
  <c r="N525" i="2"/>
  <c r="Y524" i="2"/>
  <c r="X524" i="2"/>
  <c r="W524" i="2"/>
  <c r="V524" i="2"/>
  <c r="U524" i="2"/>
  <c r="T524" i="2"/>
  <c r="S524" i="2"/>
  <c r="R524" i="2"/>
  <c r="Q524" i="2"/>
  <c r="P524" i="2"/>
  <c r="O524" i="2"/>
  <c r="N524" i="2"/>
  <c r="Y523" i="2"/>
  <c r="X523" i="2"/>
  <c r="W523" i="2"/>
  <c r="V523" i="2"/>
  <c r="U523" i="2"/>
  <c r="T523" i="2"/>
  <c r="S523" i="2"/>
  <c r="R523" i="2"/>
  <c r="Q523" i="2"/>
  <c r="P523" i="2"/>
  <c r="O523" i="2"/>
  <c r="N523" i="2"/>
  <c r="Y522" i="2"/>
  <c r="X522" i="2"/>
  <c r="W522" i="2"/>
  <c r="V522" i="2"/>
  <c r="U522" i="2"/>
  <c r="T522" i="2"/>
  <c r="S522" i="2"/>
  <c r="R522" i="2"/>
  <c r="Q522" i="2"/>
  <c r="P522" i="2"/>
  <c r="O522" i="2"/>
  <c r="N522" i="2"/>
  <c r="Y521" i="2"/>
  <c r="X521" i="2"/>
  <c r="W521" i="2"/>
  <c r="V521" i="2"/>
  <c r="U521" i="2"/>
  <c r="T521" i="2"/>
  <c r="S521" i="2"/>
  <c r="R521" i="2"/>
  <c r="Q521" i="2"/>
  <c r="P521" i="2"/>
  <c r="O521" i="2"/>
  <c r="N521" i="2"/>
  <c r="Y520" i="2"/>
  <c r="X520" i="2"/>
  <c r="W520" i="2"/>
  <c r="V520" i="2"/>
  <c r="U520" i="2"/>
  <c r="T520" i="2"/>
  <c r="S520" i="2"/>
  <c r="R520" i="2"/>
  <c r="Q520" i="2"/>
  <c r="P520" i="2"/>
  <c r="O520" i="2"/>
  <c r="N520" i="2"/>
  <c r="Y519" i="2"/>
  <c r="X519" i="2"/>
  <c r="W519" i="2"/>
  <c r="V519" i="2"/>
  <c r="U519" i="2"/>
  <c r="T519" i="2"/>
  <c r="S519" i="2"/>
  <c r="R519" i="2"/>
  <c r="Q519" i="2"/>
  <c r="P519" i="2"/>
  <c r="O519" i="2"/>
  <c r="N519" i="2"/>
  <c r="Y518" i="2"/>
  <c r="X518" i="2"/>
  <c r="W518" i="2"/>
  <c r="V518" i="2"/>
  <c r="U518" i="2"/>
  <c r="T518" i="2"/>
  <c r="S518" i="2"/>
  <c r="R518" i="2"/>
  <c r="Q518" i="2"/>
  <c r="P518" i="2"/>
  <c r="O518" i="2"/>
  <c r="N518" i="2"/>
  <c r="Y517" i="2"/>
  <c r="X517" i="2"/>
  <c r="W517" i="2"/>
  <c r="V517" i="2"/>
  <c r="U517" i="2"/>
  <c r="T517" i="2"/>
  <c r="S517" i="2"/>
  <c r="R517" i="2"/>
  <c r="Q517" i="2"/>
  <c r="P517" i="2"/>
  <c r="O517" i="2"/>
  <c r="N517" i="2"/>
  <c r="Y516" i="2"/>
  <c r="X516" i="2"/>
  <c r="W516" i="2"/>
  <c r="V516" i="2"/>
  <c r="U516" i="2"/>
  <c r="T516" i="2"/>
  <c r="S516" i="2"/>
  <c r="R516" i="2"/>
  <c r="Q516" i="2"/>
  <c r="P516" i="2"/>
  <c r="O516" i="2"/>
  <c r="N516" i="2"/>
  <c r="Y515" i="2"/>
  <c r="X515" i="2"/>
  <c r="W515" i="2"/>
  <c r="V515" i="2"/>
  <c r="U515" i="2"/>
  <c r="T515" i="2"/>
  <c r="S515" i="2"/>
  <c r="R515" i="2"/>
  <c r="Q515" i="2"/>
  <c r="P515" i="2"/>
  <c r="O515" i="2"/>
  <c r="N515" i="2"/>
  <c r="Y514" i="2"/>
  <c r="X514" i="2"/>
  <c r="W514" i="2"/>
  <c r="V514" i="2"/>
  <c r="U514" i="2"/>
  <c r="T514" i="2"/>
  <c r="S514" i="2"/>
  <c r="R514" i="2"/>
  <c r="Q514" i="2"/>
  <c r="P514" i="2"/>
  <c r="O514" i="2"/>
  <c r="N514" i="2"/>
  <c r="Y513" i="2"/>
  <c r="X513" i="2"/>
  <c r="W513" i="2"/>
  <c r="V513" i="2"/>
  <c r="U513" i="2"/>
  <c r="T513" i="2"/>
  <c r="S513" i="2"/>
  <c r="R513" i="2"/>
  <c r="Q513" i="2"/>
  <c r="P513" i="2"/>
  <c r="O513" i="2"/>
  <c r="N513" i="2"/>
  <c r="Y512" i="2"/>
  <c r="X512" i="2"/>
  <c r="W512" i="2"/>
  <c r="V512" i="2"/>
  <c r="U512" i="2"/>
  <c r="T512" i="2"/>
  <c r="S512" i="2"/>
  <c r="R512" i="2"/>
  <c r="Q512" i="2"/>
  <c r="P512" i="2"/>
  <c r="O512" i="2"/>
  <c r="N512" i="2"/>
  <c r="Y511" i="2"/>
  <c r="X511" i="2"/>
  <c r="W511" i="2"/>
  <c r="V511" i="2"/>
  <c r="U511" i="2"/>
  <c r="T511" i="2"/>
  <c r="S511" i="2"/>
  <c r="R511" i="2"/>
  <c r="Q511" i="2"/>
  <c r="P511" i="2"/>
  <c r="O511" i="2"/>
  <c r="N511" i="2"/>
  <c r="Y510" i="2"/>
  <c r="X510" i="2"/>
  <c r="W510" i="2"/>
  <c r="V510" i="2"/>
  <c r="U510" i="2"/>
  <c r="T510" i="2"/>
  <c r="S510" i="2"/>
  <c r="R510" i="2"/>
  <c r="Q510" i="2"/>
  <c r="P510" i="2"/>
  <c r="O510" i="2"/>
  <c r="N510" i="2"/>
  <c r="Y509" i="2"/>
  <c r="X509" i="2"/>
  <c r="W509" i="2"/>
  <c r="V509" i="2"/>
  <c r="U509" i="2"/>
  <c r="T509" i="2"/>
  <c r="S509" i="2"/>
  <c r="R509" i="2"/>
  <c r="Q509" i="2"/>
  <c r="P509" i="2"/>
  <c r="O509" i="2"/>
  <c r="N509" i="2"/>
  <c r="Y508" i="2"/>
  <c r="X508" i="2"/>
  <c r="W508" i="2"/>
  <c r="V508" i="2"/>
  <c r="U508" i="2"/>
  <c r="T508" i="2"/>
  <c r="S508" i="2"/>
  <c r="R508" i="2"/>
  <c r="Q508" i="2"/>
  <c r="P508" i="2"/>
  <c r="O508" i="2"/>
  <c r="N508" i="2"/>
  <c r="Y507" i="2"/>
  <c r="X507" i="2"/>
  <c r="W507" i="2"/>
  <c r="V507" i="2"/>
  <c r="U507" i="2"/>
  <c r="T507" i="2"/>
  <c r="S507" i="2"/>
  <c r="R507" i="2"/>
  <c r="Q507" i="2"/>
  <c r="P507" i="2"/>
  <c r="O507" i="2"/>
  <c r="N507" i="2"/>
  <c r="Y506" i="2"/>
  <c r="X506" i="2"/>
  <c r="W506" i="2"/>
  <c r="V506" i="2"/>
  <c r="U506" i="2"/>
  <c r="T506" i="2"/>
  <c r="S506" i="2"/>
  <c r="R506" i="2"/>
  <c r="Q506" i="2"/>
  <c r="P506" i="2"/>
  <c r="O506" i="2"/>
  <c r="N506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Y504" i="2"/>
  <c r="X504" i="2"/>
  <c r="W504" i="2"/>
  <c r="V504" i="2"/>
  <c r="U504" i="2"/>
  <c r="T504" i="2"/>
  <c r="S504" i="2"/>
  <c r="R504" i="2"/>
  <c r="Q504" i="2"/>
  <c r="P504" i="2"/>
  <c r="O504" i="2"/>
  <c r="N504" i="2"/>
  <c r="Y503" i="2"/>
  <c r="X503" i="2"/>
  <c r="W503" i="2"/>
  <c r="V503" i="2"/>
  <c r="U503" i="2"/>
  <c r="T503" i="2"/>
  <c r="S503" i="2"/>
  <c r="R503" i="2"/>
  <c r="Q503" i="2"/>
  <c r="P503" i="2"/>
  <c r="O503" i="2"/>
  <c r="N503" i="2"/>
  <c r="Y502" i="2"/>
  <c r="X502" i="2"/>
  <c r="W502" i="2"/>
  <c r="V502" i="2"/>
  <c r="U502" i="2"/>
  <c r="T502" i="2"/>
  <c r="S502" i="2"/>
  <c r="R502" i="2"/>
  <c r="Q502" i="2"/>
  <c r="P502" i="2"/>
  <c r="O502" i="2"/>
  <c r="N502" i="2"/>
  <c r="Y501" i="2"/>
  <c r="X501" i="2"/>
  <c r="W501" i="2"/>
  <c r="V501" i="2"/>
  <c r="U501" i="2"/>
  <c r="T501" i="2"/>
  <c r="S501" i="2"/>
  <c r="R501" i="2"/>
  <c r="Q501" i="2"/>
  <c r="P501" i="2"/>
  <c r="O501" i="2"/>
  <c r="N501" i="2"/>
  <c r="Y500" i="2"/>
  <c r="X500" i="2"/>
  <c r="W500" i="2"/>
  <c r="V500" i="2"/>
  <c r="U500" i="2"/>
  <c r="T500" i="2"/>
  <c r="S500" i="2"/>
  <c r="R500" i="2"/>
  <c r="Q500" i="2"/>
  <c r="P500" i="2"/>
  <c r="O500" i="2"/>
  <c r="N500" i="2"/>
  <c r="Y499" i="2"/>
  <c r="X499" i="2"/>
  <c r="W499" i="2"/>
  <c r="V499" i="2"/>
  <c r="U499" i="2"/>
  <c r="T499" i="2"/>
  <c r="S499" i="2"/>
  <c r="R499" i="2"/>
  <c r="Q499" i="2"/>
  <c r="P499" i="2"/>
  <c r="O499" i="2"/>
  <c r="N499" i="2"/>
  <c r="Y498" i="2"/>
  <c r="X498" i="2"/>
  <c r="W498" i="2"/>
  <c r="V498" i="2"/>
  <c r="U498" i="2"/>
  <c r="T498" i="2"/>
  <c r="S498" i="2"/>
  <c r="R498" i="2"/>
  <c r="Q498" i="2"/>
  <c r="P498" i="2"/>
  <c r="O498" i="2"/>
  <c r="N498" i="2"/>
  <c r="Y497" i="2"/>
  <c r="X497" i="2"/>
  <c r="W497" i="2"/>
  <c r="V497" i="2"/>
  <c r="U497" i="2"/>
  <c r="T497" i="2"/>
  <c r="S497" i="2"/>
  <c r="R497" i="2"/>
  <c r="Q497" i="2"/>
  <c r="P497" i="2"/>
  <c r="O497" i="2"/>
  <c r="N497" i="2"/>
  <c r="Y496" i="2"/>
  <c r="X496" i="2"/>
  <c r="W496" i="2"/>
  <c r="V496" i="2"/>
  <c r="U496" i="2"/>
  <c r="T496" i="2"/>
  <c r="S496" i="2"/>
  <c r="R496" i="2"/>
  <c r="Q496" i="2"/>
  <c r="P496" i="2"/>
  <c r="O496" i="2"/>
  <c r="N496" i="2"/>
  <c r="Y495" i="2"/>
  <c r="X495" i="2"/>
  <c r="W495" i="2"/>
  <c r="V495" i="2"/>
  <c r="U495" i="2"/>
  <c r="T495" i="2"/>
  <c r="S495" i="2"/>
  <c r="R495" i="2"/>
  <c r="Q495" i="2"/>
  <c r="P495" i="2"/>
  <c r="O495" i="2"/>
  <c r="N495" i="2"/>
  <c r="Y494" i="2"/>
  <c r="X494" i="2"/>
  <c r="W494" i="2"/>
  <c r="V494" i="2"/>
  <c r="U494" i="2"/>
  <c r="T494" i="2"/>
  <c r="S494" i="2"/>
  <c r="R494" i="2"/>
  <c r="Q494" i="2"/>
  <c r="P494" i="2"/>
  <c r="O494" i="2"/>
  <c r="N494" i="2"/>
  <c r="Y493" i="2"/>
  <c r="X493" i="2"/>
  <c r="W493" i="2"/>
  <c r="V493" i="2"/>
  <c r="U493" i="2"/>
  <c r="T493" i="2"/>
  <c r="S493" i="2"/>
  <c r="R493" i="2"/>
  <c r="Q493" i="2"/>
  <c r="P493" i="2"/>
  <c r="O493" i="2"/>
  <c r="N493" i="2"/>
  <c r="Y492" i="2"/>
  <c r="X492" i="2"/>
  <c r="W492" i="2"/>
  <c r="V492" i="2"/>
  <c r="U492" i="2"/>
  <c r="T492" i="2"/>
  <c r="S492" i="2"/>
  <c r="R492" i="2"/>
  <c r="Q492" i="2"/>
  <c r="P492" i="2"/>
  <c r="O492" i="2"/>
  <c r="N492" i="2"/>
  <c r="Y491" i="2"/>
  <c r="X491" i="2"/>
  <c r="W491" i="2"/>
  <c r="V491" i="2"/>
  <c r="U491" i="2"/>
  <c r="T491" i="2"/>
  <c r="S491" i="2"/>
  <c r="R491" i="2"/>
  <c r="Q491" i="2"/>
  <c r="P491" i="2"/>
  <c r="O491" i="2"/>
  <c r="N491" i="2"/>
  <c r="Y490" i="2"/>
  <c r="X490" i="2"/>
  <c r="W490" i="2"/>
  <c r="V490" i="2"/>
  <c r="U490" i="2"/>
  <c r="T490" i="2"/>
  <c r="S490" i="2"/>
  <c r="R490" i="2"/>
  <c r="Q490" i="2"/>
  <c r="P490" i="2"/>
  <c r="O490" i="2"/>
  <c r="N490" i="2"/>
  <c r="Y489" i="2"/>
  <c r="X489" i="2"/>
  <c r="W489" i="2"/>
  <c r="V489" i="2"/>
  <c r="U489" i="2"/>
  <c r="T489" i="2"/>
  <c r="S489" i="2"/>
  <c r="R489" i="2"/>
  <c r="Q489" i="2"/>
  <c r="P489" i="2"/>
  <c r="O489" i="2"/>
  <c r="N489" i="2"/>
  <c r="Y488" i="2"/>
  <c r="X488" i="2"/>
  <c r="W488" i="2"/>
  <c r="V488" i="2"/>
  <c r="U488" i="2"/>
  <c r="T488" i="2"/>
  <c r="S488" i="2"/>
  <c r="R488" i="2"/>
  <c r="Q488" i="2"/>
  <c r="P488" i="2"/>
  <c r="O488" i="2"/>
  <c r="N488" i="2"/>
  <c r="Y487" i="2"/>
  <c r="X487" i="2"/>
  <c r="W487" i="2"/>
  <c r="V487" i="2"/>
  <c r="U487" i="2"/>
  <c r="T487" i="2"/>
  <c r="S487" i="2"/>
  <c r="R487" i="2"/>
  <c r="Q487" i="2"/>
  <c r="P487" i="2"/>
  <c r="O487" i="2"/>
  <c r="N487" i="2"/>
  <c r="Y486" i="2"/>
  <c r="X486" i="2"/>
  <c r="W486" i="2"/>
  <c r="V486" i="2"/>
  <c r="U486" i="2"/>
  <c r="T486" i="2"/>
  <c r="S486" i="2"/>
  <c r="R486" i="2"/>
  <c r="Q486" i="2"/>
  <c r="P486" i="2"/>
  <c r="O486" i="2"/>
  <c r="N486" i="2"/>
  <c r="Y485" i="2"/>
  <c r="X485" i="2"/>
  <c r="W485" i="2"/>
  <c r="V485" i="2"/>
  <c r="U485" i="2"/>
  <c r="T485" i="2"/>
  <c r="S485" i="2"/>
  <c r="R485" i="2"/>
  <c r="Q485" i="2"/>
  <c r="P485" i="2"/>
  <c r="O485" i="2"/>
  <c r="N485" i="2"/>
  <c r="Y484" i="2"/>
  <c r="X484" i="2"/>
  <c r="W484" i="2"/>
  <c r="V484" i="2"/>
  <c r="U484" i="2"/>
  <c r="T484" i="2"/>
  <c r="S484" i="2"/>
  <c r="R484" i="2"/>
  <c r="Q484" i="2"/>
  <c r="P484" i="2"/>
  <c r="O484" i="2"/>
  <c r="N484" i="2"/>
  <c r="Y483" i="2"/>
  <c r="X483" i="2"/>
  <c r="W483" i="2"/>
  <c r="V483" i="2"/>
  <c r="U483" i="2"/>
  <c r="T483" i="2"/>
  <c r="S483" i="2"/>
  <c r="R483" i="2"/>
  <c r="Q483" i="2"/>
  <c r="P483" i="2"/>
  <c r="O483" i="2"/>
  <c r="N483" i="2"/>
  <c r="Y482" i="2"/>
  <c r="X482" i="2"/>
  <c r="W482" i="2"/>
  <c r="V482" i="2"/>
  <c r="U482" i="2"/>
  <c r="T482" i="2"/>
  <c r="S482" i="2"/>
  <c r="R482" i="2"/>
  <c r="Q482" i="2"/>
  <c r="P482" i="2"/>
  <c r="O482" i="2"/>
  <c r="N482" i="2"/>
  <c r="Y481" i="2"/>
  <c r="X481" i="2"/>
  <c r="W481" i="2"/>
  <c r="V481" i="2"/>
  <c r="U481" i="2"/>
  <c r="T481" i="2"/>
  <c r="S481" i="2"/>
  <c r="R481" i="2"/>
  <c r="Q481" i="2"/>
  <c r="P481" i="2"/>
  <c r="O481" i="2"/>
  <c r="N481" i="2"/>
  <c r="Y480" i="2"/>
  <c r="X480" i="2"/>
  <c r="W480" i="2"/>
  <c r="V480" i="2"/>
  <c r="U480" i="2"/>
  <c r="T480" i="2"/>
  <c r="S480" i="2"/>
  <c r="R480" i="2"/>
  <c r="Q480" i="2"/>
  <c r="P480" i="2"/>
  <c r="O480" i="2"/>
  <c r="N480" i="2"/>
  <c r="Y479" i="2"/>
  <c r="X479" i="2"/>
  <c r="W479" i="2"/>
  <c r="V479" i="2"/>
  <c r="U479" i="2"/>
  <c r="T479" i="2"/>
  <c r="S479" i="2"/>
  <c r="R479" i="2"/>
  <c r="Q479" i="2"/>
  <c r="P479" i="2"/>
  <c r="O479" i="2"/>
  <c r="N479" i="2"/>
  <c r="Y478" i="2"/>
  <c r="X478" i="2"/>
  <c r="W478" i="2"/>
  <c r="V478" i="2"/>
  <c r="U478" i="2"/>
  <c r="T478" i="2"/>
  <c r="S478" i="2"/>
  <c r="R478" i="2"/>
  <c r="Q478" i="2"/>
  <c r="P478" i="2"/>
  <c r="O478" i="2"/>
  <c r="N478" i="2"/>
  <c r="Y477" i="2"/>
  <c r="X477" i="2"/>
  <c r="W477" i="2"/>
  <c r="V477" i="2"/>
  <c r="U477" i="2"/>
  <c r="T477" i="2"/>
  <c r="S477" i="2"/>
  <c r="R477" i="2"/>
  <c r="Q477" i="2"/>
  <c r="P477" i="2"/>
  <c r="O477" i="2"/>
  <c r="N477" i="2"/>
  <c r="Y476" i="2"/>
  <c r="X476" i="2"/>
  <c r="W476" i="2"/>
  <c r="V476" i="2"/>
  <c r="U476" i="2"/>
  <c r="T476" i="2"/>
  <c r="S476" i="2"/>
  <c r="R476" i="2"/>
  <c r="Q476" i="2"/>
  <c r="P476" i="2"/>
  <c r="O476" i="2"/>
  <c r="N476" i="2"/>
  <c r="Y475" i="2"/>
  <c r="X475" i="2"/>
  <c r="W475" i="2"/>
  <c r="V475" i="2"/>
  <c r="U475" i="2"/>
  <c r="T475" i="2"/>
  <c r="S475" i="2"/>
  <c r="R475" i="2"/>
  <c r="Q475" i="2"/>
  <c r="P475" i="2"/>
  <c r="O475" i="2"/>
  <c r="N475" i="2"/>
  <c r="Y474" i="2"/>
  <c r="X474" i="2"/>
  <c r="W474" i="2"/>
  <c r="V474" i="2"/>
  <c r="U474" i="2"/>
  <c r="T474" i="2"/>
  <c r="S474" i="2"/>
  <c r="R474" i="2"/>
  <c r="Q474" i="2"/>
  <c r="P474" i="2"/>
  <c r="O474" i="2"/>
  <c r="N474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Y472" i="2"/>
  <c r="X472" i="2"/>
  <c r="W472" i="2"/>
  <c r="V472" i="2"/>
  <c r="U472" i="2"/>
  <c r="T472" i="2"/>
  <c r="S472" i="2"/>
  <c r="R472" i="2"/>
  <c r="Q472" i="2"/>
  <c r="P472" i="2"/>
  <c r="O472" i="2"/>
  <c r="N472" i="2"/>
  <c r="Y471" i="2"/>
  <c r="X471" i="2"/>
  <c r="W471" i="2"/>
  <c r="V471" i="2"/>
  <c r="U471" i="2"/>
  <c r="T471" i="2"/>
  <c r="S471" i="2"/>
  <c r="R471" i="2"/>
  <c r="Q471" i="2"/>
  <c r="P471" i="2"/>
  <c r="O471" i="2"/>
  <c r="N471" i="2"/>
  <c r="Y470" i="2"/>
  <c r="X470" i="2"/>
  <c r="W470" i="2"/>
  <c r="V470" i="2"/>
  <c r="U470" i="2"/>
  <c r="T470" i="2"/>
  <c r="S470" i="2"/>
  <c r="R470" i="2"/>
  <c r="Q470" i="2"/>
  <c r="P470" i="2"/>
  <c r="O470" i="2"/>
  <c r="N470" i="2"/>
  <c r="Y469" i="2"/>
  <c r="X469" i="2"/>
  <c r="W469" i="2"/>
  <c r="V469" i="2"/>
  <c r="U469" i="2"/>
  <c r="T469" i="2"/>
  <c r="S469" i="2"/>
  <c r="R469" i="2"/>
  <c r="Q469" i="2"/>
  <c r="P469" i="2"/>
  <c r="O469" i="2"/>
  <c r="N469" i="2"/>
  <c r="Y468" i="2"/>
  <c r="X468" i="2"/>
  <c r="W468" i="2"/>
  <c r="V468" i="2"/>
  <c r="U468" i="2"/>
  <c r="T468" i="2"/>
  <c r="S468" i="2"/>
  <c r="R468" i="2"/>
  <c r="Q468" i="2"/>
  <c r="P468" i="2"/>
  <c r="O468" i="2"/>
  <c r="N468" i="2"/>
  <c r="Y467" i="2"/>
  <c r="X467" i="2"/>
  <c r="W467" i="2"/>
  <c r="V467" i="2"/>
  <c r="U467" i="2"/>
  <c r="T467" i="2"/>
  <c r="S467" i="2"/>
  <c r="R467" i="2"/>
  <c r="Q467" i="2"/>
  <c r="P467" i="2"/>
  <c r="O467" i="2"/>
  <c r="N467" i="2"/>
  <c r="Y466" i="2"/>
  <c r="X466" i="2"/>
  <c r="W466" i="2"/>
  <c r="V466" i="2"/>
  <c r="U466" i="2"/>
  <c r="T466" i="2"/>
  <c r="S466" i="2"/>
  <c r="R466" i="2"/>
  <c r="Q466" i="2"/>
  <c r="P466" i="2"/>
  <c r="O466" i="2"/>
  <c r="N466" i="2"/>
  <c r="Y465" i="2"/>
  <c r="X465" i="2"/>
  <c r="W465" i="2"/>
  <c r="V465" i="2"/>
  <c r="U465" i="2"/>
  <c r="T465" i="2"/>
  <c r="S465" i="2"/>
  <c r="R465" i="2"/>
  <c r="Q465" i="2"/>
  <c r="P465" i="2"/>
  <c r="O465" i="2"/>
  <c r="N465" i="2"/>
  <c r="Y464" i="2"/>
  <c r="X464" i="2"/>
  <c r="W464" i="2"/>
  <c r="V464" i="2"/>
  <c r="U464" i="2"/>
  <c r="T464" i="2"/>
  <c r="S464" i="2"/>
  <c r="R464" i="2"/>
  <c r="Q464" i="2"/>
  <c r="P464" i="2"/>
  <c r="O464" i="2"/>
  <c r="N464" i="2"/>
  <c r="Y463" i="2"/>
  <c r="X463" i="2"/>
  <c r="W463" i="2"/>
  <c r="V463" i="2"/>
  <c r="U463" i="2"/>
  <c r="T463" i="2"/>
  <c r="S463" i="2"/>
  <c r="R463" i="2"/>
  <c r="Q463" i="2"/>
  <c r="P463" i="2"/>
  <c r="O463" i="2"/>
  <c r="N463" i="2"/>
  <c r="Y462" i="2"/>
  <c r="X462" i="2"/>
  <c r="W462" i="2"/>
  <c r="V462" i="2"/>
  <c r="U462" i="2"/>
  <c r="T462" i="2"/>
  <c r="S462" i="2"/>
  <c r="R462" i="2"/>
  <c r="Q462" i="2"/>
  <c r="P462" i="2"/>
  <c r="O462" i="2"/>
  <c r="N462" i="2"/>
  <c r="Y461" i="2"/>
  <c r="X461" i="2"/>
  <c r="W461" i="2"/>
  <c r="V461" i="2"/>
  <c r="U461" i="2"/>
  <c r="T461" i="2"/>
  <c r="S461" i="2"/>
  <c r="R461" i="2"/>
  <c r="Q461" i="2"/>
  <c r="P461" i="2"/>
  <c r="O461" i="2"/>
  <c r="N461" i="2"/>
  <c r="Y460" i="2"/>
  <c r="X460" i="2"/>
  <c r="W460" i="2"/>
  <c r="V460" i="2"/>
  <c r="U460" i="2"/>
  <c r="T460" i="2"/>
  <c r="S460" i="2"/>
  <c r="R460" i="2"/>
  <c r="Q460" i="2"/>
  <c r="P460" i="2"/>
  <c r="O460" i="2"/>
  <c r="N460" i="2"/>
  <c r="Y459" i="2"/>
  <c r="X459" i="2"/>
  <c r="W459" i="2"/>
  <c r="V459" i="2"/>
  <c r="U459" i="2"/>
  <c r="T459" i="2"/>
  <c r="S459" i="2"/>
  <c r="R459" i="2"/>
  <c r="Q459" i="2"/>
  <c r="P459" i="2"/>
  <c r="O459" i="2"/>
  <c r="N459" i="2"/>
  <c r="Y458" i="2"/>
  <c r="X458" i="2"/>
  <c r="W458" i="2"/>
  <c r="V458" i="2"/>
  <c r="U458" i="2"/>
  <c r="T458" i="2"/>
  <c r="S458" i="2"/>
  <c r="R458" i="2"/>
  <c r="Q458" i="2"/>
  <c r="P458" i="2"/>
  <c r="O458" i="2"/>
  <c r="N458" i="2"/>
  <c r="Y457" i="2"/>
  <c r="X457" i="2"/>
  <c r="W457" i="2"/>
  <c r="V457" i="2"/>
  <c r="U457" i="2"/>
  <c r="T457" i="2"/>
  <c r="S457" i="2"/>
  <c r="R457" i="2"/>
  <c r="Q457" i="2"/>
  <c r="P457" i="2"/>
  <c r="O457" i="2"/>
  <c r="N457" i="2"/>
  <c r="Y456" i="2"/>
  <c r="X456" i="2"/>
  <c r="W456" i="2"/>
  <c r="V456" i="2"/>
  <c r="U456" i="2"/>
  <c r="T456" i="2"/>
  <c r="S456" i="2"/>
  <c r="R456" i="2"/>
  <c r="Q456" i="2"/>
  <c r="P456" i="2"/>
  <c r="O456" i="2"/>
  <c r="N456" i="2"/>
  <c r="Y455" i="2"/>
  <c r="X455" i="2"/>
  <c r="W455" i="2"/>
  <c r="V455" i="2"/>
  <c r="U455" i="2"/>
  <c r="T455" i="2"/>
  <c r="S455" i="2"/>
  <c r="R455" i="2"/>
  <c r="Q455" i="2"/>
  <c r="P455" i="2"/>
  <c r="O455" i="2"/>
  <c r="N455" i="2"/>
  <c r="Y454" i="2"/>
  <c r="X454" i="2"/>
  <c r="W454" i="2"/>
  <c r="V454" i="2"/>
  <c r="U454" i="2"/>
  <c r="T454" i="2"/>
  <c r="S454" i="2"/>
  <c r="R454" i="2"/>
  <c r="Q454" i="2"/>
  <c r="P454" i="2"/>
  <c r="O454" i="2"/>
  <c r="N454" i="2"/>
  <c r="Y453" i="2"/>
  <c r="X453" i="2"/>
  <c r="W453" i="2"/>
  <c r="V453" i="2"/>
  <c r="U453" i="2"/>
  <c r="T453" i="2"/>
  <c r="S453" i="2"/>
  <c r="R453" i="2"/>
  <c r="Q453" i="2"/>
  <c r="P453" i="2"/>
  <c r="O453" i="2"/>
  <c r="N453" i="2"/>
  <c r="Y452" i="2"/>
  <c r="X452" i="2"/>
  <c r="W452" i="2"/>
  <c r="V452" i="2"/>
  <c r="U452" i="2"/>
  <c r="T452" i="2"/>
  <c r="S452" i="2"/>
  <c r="R452" i="2"/>
  <c r="Q452" i="2"/>
  <c r="P452" i="2"/>
  <c r="O452" i="2"/>
  <c r="N452" i="2"/>
  <c r="Y451" i="2"/>
  <c r="X451" i="2"/>
  <c r="W451" i="2"/>
  <c r="V451" i="2"/>
  <c r="U451" i="2"/>
  <c r="T451" i="2"/>
  <c r="S451" i="2"/>
  <c r="R451" i="2"/>
  <c r="Q451" i="2"/>
  <c r="P451" i="2"/>
  <c r="O451" i="2"/>
  <c r="N451" i="2"/>
  <c r="Y450" i="2"/>
  <c r="X450" i="2"/>
  <c r="W450" i="2"/>
  <c r="V450" i="2"/>
  <c r="U450" i="2"/>
  <c r="T450" i="2"/>
  <c r="S450" i="2"/>
  <c r="R450" i="2"/>
  <c r="Q450" i="2"/>
  <c r="P450" i="2"/>
  <c r="O450" i="2"/>
  <c r="N450" i="2"/>
  <c r="Y449" i="2"/>
  <c r="X449" i="2"/>
  <c r="W449" i="2"/>
  <c r="V449" i="2"/>
  <c r="U449" i="2"/>
  <c r="T449" i="2"/>
  <c r="S449" i="2"/>
  <c r="R449" i="2"/>
  <c r="Q449" i="2"/>
  <c r="P449" i="2"/>
  <c r="O449" i="2"/>
  <c r="N449" i="2"/>
  <c r="Y448" i="2"/>
  <c r="X448" i="2"/>
  <c r="W448" i="2"/>
  <c r="V448" i="2"/>
  <c r="U448" i="2"/>
  <c r="T448" i="2"/>
  <c r="S448" i="2"/>
  <c r="R448" i="2"/>
  <c r="Q448" i="2"/>
  <c r="P448" i="2"/>
  <c r="O448" i="2"/>
  <c r="N448" i="2"/>
  <c r="Y447" i="2"/>
  <c r="X447" i="2"/>
  <c r="W447" i="2"/>
  <c r="V447" i="2"/>
  <c r="U447" i="2"/>
  <c r="T447" i="2"/>
  <c r="S447" i="2"/>
  <c r="R447" i="2"/>
  <c r="Q447" i="2"/>
  <c r="P447" i="2"/>
  <c r="O447" i="2"/>
  <c r="N447" i="2"/>
  <c r="Y446" i="2"/>
  <c r="X446" i="2"/>
  <c r="W446" i="2"/>
  <c r="V446" i="2"/>
  <c r="U446" i="2"/>
  <c r="T446" i="2"/>
  <c r="S446" i="2"/>
  <c r="R446" i="2"/>
  <c r="Q446" i="2"/>
  <c r="P446" i="2"/>
  <c r="O446" i="2"/>
  <c r="N446" i="2"/>
  <c r="Y445" i="2"/>
  <c r="X445" i="2"/>
  <c r="W445" i="2"/>
  <c r="V445" i="2"/>
  <c r="U445" i="2"/>
  <c r="T445" i="2"/>
  <c r="S445" i="2"/>
  <c r="R445" i="2"/>
  <c r="Q445" i="2"/>
  <c r="P445" i="2"/>
  <c r="O445" i="2"/>
  <c r="N445" i="2"/>
  <c r="Y444" i="2"/>
  <c r="X444" i="2"/>
  <c r="W444" i="2"/>
  <c r="V444" i="2"/>
  <c r="U444" i="2"/>
  <c r="T444" i="2"/>
  <c r="S444" i="2"/>
  <c r="R444" i="2"/>
  <c r="Q444" i="2"/>
  <c r="P444" i="2"/>
  <c r="O444" i="2"/>
  <c r="N444" i="2"/>
  <c r="Y443" i="2"/>
  <c r="X443" i="2"/>
  <c r="W443" i="2"/>
  <c r="V443" i="2"/>
  <c r="U443" i="2"/>
  <c r="T443" i="2"/>
  <c r="S443" i="2"/>
  <c r="R443" i="2"/>
  <c r="Q443" i="2"/>
  <c r="P443" i="2"/>
  <c r="O443" i="2"/>
  <c r="N443" i="2"/>
  <c r="Y442" i="2"/>
  <c r="X442" i="2"/>
  <c r="W442" i="2"/>
  <c r="V442" i="2"/>
  <c r="U442" i="2"/>
  <c r="T442" i="2"/>
  <c r="S442" i="2"/>
  <c r="R442" i="2"/>
  <c r="Q442" i="2"/>
  <c r="P442" i="2"/>
  <c r="O442" i="2"/>
  <c r="N442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Y440" i="2"/>
  <c r="X440" i="2"/>
  <c r="W440" i="2"/>
  <c r="V440" i="2"/>
  <c r="U440" i="2"/>
  <c r="T440" i="2"/>
  <c r="S440" i="2"/>
  <c r="R440" i="2"/>
  <c r="Q440" i="2"/>
  <c r="P440" i="2"/>
  <c r="O440" i="2"/>
  <c r="N440" i="2"/>
  <c r="Y439" i="2"/>
  <c r="X439" i="2"/>
  <c r="W439" i="2"/>
  <c r="V439" i="2"/>
  <c r="U439" i="2"/>
  <c r="T439" i="2"/>
  <c r="S439" i="2"/>
  <c r="R439" i="2"/>
  <c r="Q439" i="2"/>
  <c r="P439" i="2"/>
  <c r="O439" i="2"/>
  <c r="N439" i="2"/>
  <c r="Y438" i="2"/>
  <c r="X438" i="2"/>
  <c r="W438" i="2"/>
  <c r="V438" i="2"/>
  <c r="U438" i="2"/>
  <c r="T438" i="2"/>
  <c r="S438" i="2"/>
  <c r="R438" i="2"/>
  <c r="Q438" i="2"/>
  <c r="P438" i="2"/>
  <c r="O438" i="2"/>
  <c r="N438" i="2"/>
  <c r="Y437" i="2"/>
  <c r="X437" i="2"/>
  <c r="W437" i="2"/>
  <c r="V437" i="2"/>
  <c r="U437" i="2"/>
  <c r="T437" i="2"/>
  <c r="S437" i="2"/>
  <c r="R437" i="2"/>
  <c r="Q437" i="2"/>
  <c r="P437" i="2"/>
  <c r="O437" i="2"/>
  <c r="N437" i="2"/>
  <c r="Y436" i="2"/>
  <c r="X436" i="2"/>
  <c r="W436" i="2"/>
  <c r="V436" i="2"/>
  <c r="U436" i="2"/>
  <c r="T436" i="2"/>
  <c r="S436" i="2"/>
  <c r="R436" i="2"/>
  <c r="Q436" i="2"/>
  <c r="P436" i="2"/>
  <c r="O436" i="2"/>
  <c r="N436" i="2"/>
  <c r="Y435" i="2"/>
  <c r="X435" i="2"/>
  <c r="W435" i="2"/>
  <c r="V435" i="2"/>
  <c r="U435" i="2"/>
  <c r="T435" i="2"/>
  <c r="S435" i="2"/>
  <c r="R435" i="2"/>
  <c r="Q435" i="2"/>
  <c r="P435" i="2"/>
  <c r="O435" i="2"/>
  <c r="N435" i="2"/>
  <c r="Y434" i="2"/>
  <c r="X434" i="2"/>
  <c r="W434" i="2"/>
  <c r="V434" i="2"/>
  <c r="U434" i="2"/>
  <c r="T434" i="2"/>
  <c r="S434" i="2"/>
  <c r="R434" i="2"/>
  <c r="Q434" i="2"/>
  <c r="P434" i="2"/>
  <c r="O434" i="2"/>
  <c r="N434" i="2"/>
  <c r="Y433" i="2"/>
  <c r="X433" i="2"/>
  <c r="W433" i="2"/>
  <c r="V433" i="2"/>
  <c r="U433" i="2"/>
  <c r="T433" i="2"/>
  <c r="S433" i="2"/>
  <c r="R433" i="2"/>
  <c r="Q433" i="2"/>
  <c r="P433" i="2"/>
  <c r="O433" i="2"/>
  <c r="N433" i="2"/>
  <c r="Y432" i="2"/>
  <c r="X432" i="2"/>
  <c r="W432" i="2"/>
  <c r="V432" i="2"/>
  <c r="U432" i="2"/>
  <c r="T432" i="2"/>
  <c r="S432" i="2"/>
  <c r="R432" i="2"/>
  <c r="Q432" i="2"/>
  <c r="P432" i="2"/>
  <c r="O432" i="2"/>
  <c r="N432" i="2"/>
  <c r="Y431" i="2"/>
  <c r="X431" i="2"/>
  <c r="W431" i="2"/>
  <c r="V431" i="2"/>
  <c r="U431" i="2"/>
  <c r="T431" i="2"/>
  <c r="S431" i="2"/>
  <c r="R431" i="2"/>
  <c r="Q431" i="2"/>
  <c r="P431" i="2"/>
  <c r="O431" i="2"/>
  <c r="N431" i="2"/>
  <c r="Y430" i="2"/>
  <c r="X430" i="2"/>
  <c r="W430" i="2"/>
  <c r="V430" i="2"/>
  <c r="U430" i="2"/>
  <c r="T430" i="2"/>
  <c r="S430" i="2"/>
  <c r="R430" i="2"/>
  <c r="Q430" i="2"/>
  <c r="P430" i="2"/>
  <c r="O430" i="2"/>
  <c r="N430" i="2"/>
  <c r="Y429" i="2"/>
  <c r="X429" i="2"/>
  <c r="W429" i="2"/>
  <c r="V429" i="2"/>
  <c r="U429" i="2"/>
  <c r="T429" i="2"/>
  <c r="S429" i="2"/>
  <c r="R429" i="2"/>
  <c r="Q429" i="2"/>
  <c r="P429" i="2"/>
  <c r="O429" i="2"/>
  <c r="N429" i="2"/>
  <c r="Y428" i="2"/>
  <c r="X428" i="2"/>
  <c r="W428" i="2"/>
  <c r="V428" i="2"/>
  <c r="U428" i="2"/>
  <c r="T428" i="2"/>
  <c r="S428" i="2"/>
  <c r="R428" i="2"/>
  <c r="Q428" i="2"/>
  <c r="P428" i="2"/>
  <c r="O428" i="2"/>
  <c r="N428" i="2"/>
  <c r="Y427" i="2"/>
  <c r="X427" i="2"/>
  <c r="W427" i="2"/>
  <c r="V427" i="2"/>
  <c r="U427" i="2"/>
  <c r="T427" i="2"/>
  <c r="S427" i="2"/>
  <c r="R427" i="2"/>
  <c r="Q427" i="2"/>
  <c r="P427" i="2"/>
  <c r="O427" i="2"/>
  <c r="N427" i="2"/>
  <c r="Y426" i="2"/>
  <c r="X426" i="2"/>
  <c r="W426" i="2"/>
  <c r="V426" i="2"/>
  <c r="U426" i="2"/>
  <c r="T426" i="2"/>
  <c r="S426" i="2"/>
  <c r="R426" i="2"/>
  <c r="Q426" i="2"/>
  <c r="P426" i="2"/>
  <c r="O426" i="2"/>
  <c r="N426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Y424" i="2"/>
  <c r="X424" i="2"/>
  <c r="W424" i="2"/>
  <c r="V424" i="2"/>
  <c r="U424" i="2"/>
  <c r="T424" i="2"/>
  <c r="S424" i="2"/>
  <c r="R424" i="2"/>
  <c r="Q424" i="2"/>
  <c r="P424" i="2"/>
  <c r="O424" i="2"/>
  <c r="N424" i="2"/>
  <c r="Y423" i="2"/>
  <c r="X423" i="2"/>
  <c r="W423" i="2"/>
  <c r="V423" i="2"/>
  <c r="U423" i="2"/>
  <c r="T423" i="2"/>
  <c r="S423" i="2"/>
  <c r="R423" i="2"/>
  <c r="Q423" i="2"/>
  <c r="P423" i="2"/>
  <c r="O423" i="2"/>
  <c r="N423" i="2"/>
  <c r="Y422" i="2"/>
  <c r="X422" i="2"/>
  <c r="W422" i="2"/>
  <c r="V422" i="2"/>
  <c r="U422" i="2"/>
  <c r="T422" i="2"/>
  <c r="S422" i="2"/>
  <c r="R422" i="2"/>
  <c r="Q422" i="2"/>
  <c r="P422" i="2"/>
  <c r="O422" i="2"/>
  <c r="N422" i="2"/>
  <c r="Y421" i="2"/>
  <c r="X421" i="2"/>
  <c r="W421" i="2"/>
  <c r="V421" i="2"/>
  <c r="U421" i="2"/>
  <c r="T421" i="2"/>
  <c r="S421" i="2"/>
  <c r="R421" i="2"/>
  <c r="Q421" i="2"/>
  <c r="P421" i="2"/>
  <c r="O421" i="2"/>
  <c r="N421" i="2"/>
  <c r="Y420" i="2"/>
  <c r="X420" i="2"/>
  <c r="W420" i="2"/>
  <c r="V420" i="2"/>
  <c r="U420" i="2"/>
  <c r="T420" i="2"/>
  <c r="S420" i="2"/>
  <c r="R420" i="2"/>
  <c r="Q420" i="2"/>
  <c r="P420" i="2"/>
  <c r="O420" i="2"/>
  <c r="N420" i="2"/>
  <c r="Y419" i="2"/>
  <c r="X419" i="2"/>
  <c r="W419" i="2"/>
  <c r="V419" i="2"/>
  <c r="U419" i="2"/>
  <c r="T419" i="2"/>
  <c r="S419" i="2"/>
  <c r="R419" i="2"/>
  <c r="Q419" i="2"/>
  <c r="P419" i="2"/>
  <c r="O419" i="2"/>
  <c r="N419" i="2"/>
  <c r="Y418" i="2"/>
  <c r="X418" i="2"/>
  <c r="W418" i="2"/>
  <c r="V418" i="2"/>
  <c r="U418" i="2"/>
  <c r="T418" i="2"/>
  <c r="S418" i="2"/>
  <c r="R418" i="2"/>
  <c r="Q418" i="2"/>
  <c r="P418" i="2"/>
  <c r="O418" i="2"/>
  <c r="N418" i="2"/>
  <c r="Y417" i="2"/>
  <c r="X417" i="2"/>
  <c r="W417" i="2"/>
  <c r="V417" i="2"/>
  <c r="U417" i="2"/>
  <c r="T417" i="2"/>
  <c r="S417" i="2"/>
  <c r="R417" i="2"/>
  <c r="Q417" i="2"/>
  <c r="P417" i="2"/>
  <c r="O417" i="2"/>
  <c r="N417" i="2"/>
  <c r="Y416" i="2"/>
  <c r="X416" i="2"/>
  <c r="W416" i="2"/>
  <c r="V416" i="2"/>
  <c r="U416" i="2"/>
  <c r="T416" i="2"/>
  <c r="S416" i="2"/>
  <c r="R416" i="2"/>
  <c r="Q416" i="2"/>
  <c r="P416" i="2"/>
  <c r="O416" i="2"/>
  <c r="N416" i="2"/>
  <c r="Y415" i="2"/>
  <c r="X415" i="2"/>
  <c r="W415" i="2"/>
  <c r="V415" i="2"/>
  <c r="U415" i="2"/>
  <c r="T415" i="2"/>
  <c r="S415" i="2"/>
  <c r="R415" i="2"/>
  <c r="Q415" i="2"/>
  <c r="P415" i="2"/>
  <c r="O415" i="2"/>
  <c r="N415" i="2"/>
  <c r="Y414" i="2"/>
  <c r="X414" i="2"/>
  <c r="W414" i="2"/>
  <c r="V414" i="2"/>
  <c r="U414" i="2"/>
  <c r="T414" i="2"/>
  <c r="S414" i="2"/>
  <c r="R414" i="2"/>
  <c r="Q414" i="2"/>
  <c r="P414" i="2"/>
  <c r="O414" i="2"/>
  <c r="N414" i="2"/>
  <c r="Y413" i="2"/>
  <c r="X413" i="2"/>
  <c r="W413" i="2"/>
  <c r="V413" i="2"/>
  <c r="U413" i="2"/>
  <c r="T413" i="2"/>
  <c r="S413" i="2"/>
  <c r="R413" i="2"/>
  <c r="Q413" i="2"/>
  <c r="P413" i="2"/>
  <c r="O413" i="2"/>
  <c r="N413" i="2"/>
  <c r="Y412" i="2"/>
  <c r="X412" i="2"/>
  <c r="W412" i="2"/>
  <c r="V412" i="2"/>
  <c r="U412" i="2"/>
  <c r="T412" i="2"/>
  <c r="S412" i="2"/>
  <c r="R412" i="2"/>
  <c r="Q412" i="2"/>
  <c r="P412" i="2"/>
  <c r="O412" i="2"/>
  <c r="N412" i="2"/>
  <c r="Y411" i="2"/>
  <c r="X411" i="2"/>
  <c r="W411" i="2"/>
  <c r="V411" i="2"/>
  <c r="U411" i="2"/>
  <c r="T411" i="2"/>
  <c r="S411" i="2"/>
  <c r="R411" i="2"/>
  <c r="Q411" i="2"/>
  <c r="P411" i="2"/>
  <c r="O411" i="2"/>
  <c r="N411" i="2"/>
  <c r="Y410" i="2"/>
  <c r="X410" i="2"/>
  <c r="W410" i="2"/>
  <c r="V410" i="2"/>
  <c r="U410" i="2"/>
  <c r="T410" i="2"/>
  <c r="S410" i="2"/>
  <c r="R410" i="2"/>
  <c r="Q410" i="2"/>
  <c r="P410" i="2"/>
  <c r="O410" i="2"/>
  <c r="N410" i="2"/>
  <c r="Y409" i="2"/>
  <c r="X409" i="2"/>
  <c r="W409" i="2"/>
  <c r="V409" i="2"/>
  <c r="U409" i="2"/>
  <c r="T409" i="2"/>
  <c r="S409" i="2"/>
  <c r="R409" i="2"/>
  <c r="Q409" i="2"/>
  <c r="P409" i="2"/>
  <c r="O409" i="2"/>
  <c r="N409" i="2"/>
  <c r="Y408" i="2"/>
  <c r="X408" i="2"/>
  <c r="W408" i="2"/>
  <c r="V408" i="2"/>
  <c r="U408" i="2"/>
  <c r="T408" i="2"/>
  <c r="S408" i="2"/>
  <c r="R408" i="2"/>
  <c r="Q408" i="2"/>
  <c r="P408" i="2"/>
  <c r="O408" i="2"/>
  <c r="N408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Y406" i="2"/>
  <c r="X406" i="2"/>
  <c r="W406" i="2"/>
  <c r="V406" i="2"/>
  <c r="U406" i="2"/>
  <c r="T406" i="2"/>
  <c r="S406" i="2"/>
  <c r="R406" i="2"/>
  <c r="Q406" i="2"/>
  <c r="P406" i="2"/>
  <c r="O406" i="2"/>
  <c r="N406" i="2"/>
  <c r="Y405" i="2"/>
  <c r="X405" i="2"/>
  <c r="W405" i="2"/>
  <c r="V405" i="2"/>
  <c r="U405" i="2"/>
  <c r="T405" i="2"/>
  <c r="S405" i="2"/>
  <c r="R405" i="2"/>
  <c r="Q405" i="2"/>
  <c r="P405" i="2"/>
  <c r="O405" i="2"/>
  <c r="N405" i="2"/>
  <c r="Y404" i="2"/>
  <c r="X404" i="2"/>
  <c r="W404" i="2"/>
  <c r="V404" i="2"/>
  <c r="U404" i="2"/>
  <c r="T404" i="2"/>
  <c r="S404" i="2"/>
  <c r="R404" i="2"/>
  <c r="Q404" i="2"/>
  <c r="P404" i="2"/>
  <c r="O404" i="2"/>
  <c r="N404" i="2"/>
  <c r="Y403" i="2"/>
  <c r="X403" i="2"/>
  <c r="W403" i="2"/>
  <c r="V403" i="2"/>
  <c r="U403" i="2"/>
  <c r="T403" i="2"/>
  <c r="S403" i="2"/>
  <c r="R403" i="2"/>
  <c r="Q403" i="2"/>
  <c r="P403" i="2"/>
  <c r="O403" i="2"/>
  <c r="N403" i="2"/>
  <c r="Y402" i="2"/>
  <c r="X402" i="2"/>
  <c r="W402" i="2"/>
  <c r="V402" i="2"/>
  <c r="U402" i="2"/>
  <c r="T402" i="2"/>
  <c r="S402" i="2"/>
  <c r="R402" i="2"/>
  <c r="Q402" i="2"/>
  <c r="P402" i="2"/>
  <c r="O402" i="2"/>
  <c r="N402" i="2"/>
  <c r="Y401" i="2"/>
  <c r="X401" i="2"/>
  <c r="W401" i="2"/>
  <c r="V401" i="2"/>
  <c r="U401" i="2"/>
  <c r="T401" i="2"/>
  <c r="S401" i="2"/>
  <c r="R401" i="2"/>
  <c r="Q401" i="2"/>
  <c r="P401" i="2"/>
  <c r="O401" i="2"/>
  <c r="N401" i="2"/>
  <c r="Y400" i="2"/>
  <c r="X400" i="2"/>
  <c r="W400" i="2"/>
  <c r="V400" i="2"/>
  <c r="U400" i="2"/>
  <c r="T400" i="2"/>
  <c r="S400" i="2"/>
  <c r="R400" i="2"/>
  <c r="Q400" i="2"/>
  <c r="P400" i="2"/>
  <c r="O400" i="2"/>
  <c r="N400" i="2"/>
  <c r="Y399" i="2"/>
  <c r="X399" i="2"/>
  <c r="W399" i="2"/>
  <c r="V399" i="2"/>
  <c r="U399" i="2"/>
  <c r="T399" i="2"/>
  <c r="S399" i="2"/>
  <c r="R399" i="2"/>
  <c r="Q399" i="2"/>
  <c r="P399" i="2"/>
  <c r="O399" i="2"/>
  <c r="N399" i="2"/>
  <c r="Y398" i="2"/>
  <c r="X398" i="2"/>
  <c r="W398" i="2"/>
  <c r="V398" i="2"/>
  <c r="U398" i="2"/>
  <c r="T398" i="2"/>
  <c r="S398" i="2"/>
  <c r="R398" i="2"/>
  <c r="Q398" i="2"/>
  <c r="P398" i="2"/>
  <c r="O398" i="2"/>
  <c r="N398" i="2"/>
  <c r="Y397" i="2"/>
  <c r="X397" i="2"/>
  <c r="W397" i="2"/>
  <c r="V397" i="2"/>
  <c r="U397" i="2"/>
  <c r="T397" i="2"/>
  <c r="S397" i="2"/>
  <c r="R397" i="2"/>
  <c r="Q397" i="2"/>
  <c r="P397" i="2"/>
  <c r="O397" i="2"/>
  <c r="N397" i="2"/>
  <c r="Y396" i="2"/>
  <c r="X396" i="2"/>
  <c r="W396" i="2"/>
  <c r="V396" i="2"/>
  <c r="U396" i="2"/>
  <c r="T396" i="2"/>
  <c r="S396" i="2"/>
  <c r="R396" i="2"/>
  <c r="Q396" i="2"/>
  <c r="P396" i="2"/>
  <c r="O396" i="2"/>
  <c r="N396" i="2"/>
  <c r="Y395" i="2"/>
  <c r="X395" i="2"/>
  <c r="W395" i="2"/>
  <c r="V395" i="2"/>
  <c r="U395" i="2"/>
  <c r="T395" i="2"/>
  <c r="S395" i="2"/>
  <c r="R395" i="2"/>
  <c r="Q395" i="2"/>
  <c r="P395" i="2"/>
  <c r="O395" i="2"/>
  <c r="N395" i="2"/>
  <c r="Y394" i="2"/>
  <c r="X394" i="2"/>
  <c r="W394" i="2"/>
  <c r="V394" i="2"/>
  <c r="U394" i="2"/>
  <c r="T394" i="2"/>
  <c r="S394" i="2"/>
  <c r="R394" i="2"/>
  <c r="Q394" i="2"/>
  <c r="P394" i="2"/>
  <c r="O394" i="2"/>
  <c r="N394" i="2"/>
  <c r="Y393" i="2"/>
  <c r="X393" i="2"/>
  <c r="W393" i="2"/>
  <c r="V393" i="2"/>
  <c r="U393" i="2"/>
  <c r="T393" i="2"/>
  <c r="S393" i="2"/>
  <c r="R393" i="2"/>
  <c r="Q393" i="2"/>
  <c r="P393" i="2"/>
  <c r="O393" i="2"/>
  <c r="N393" i="2"/>
  <c r="Y392" i="2"/>
  <c r="X392" i="2"/>
  <c r="W392" i="2"/>
  <c r="V392" i="2"/>
  <c r="U392" i="2"/>
  <c r="T392" i="2"/>
  <c r="S392" i="2"/>
  <c r="R392" i="2"/>
  <c r="Q392" i="2"/>
  <c r="P392" i="2"/>
  <c r="O392" i="2"/>
  <c r="N392" i="2"/>
  <c r="Y391" i="2"/>
  <c r="X391" i="2"/>
  <c r="W391" i="2"/>
  <c r="V391" i="2"/>
  <c r="U391" i="2"/>
  <c r="T391" i="2"/>
  <c r="S391" i="2"/>
  <c r="R391" i="2"/>
  <c r="Q391" i="2"/>
  <c r="P391" i="2"/>
  <c r="O391" i="2"/>
  <c r="N391" i="2"/>
  <c r="Y390" i="2"/>
  <c r="X390" i="2"/>
  <c r="W390" i="2"/>
  <c r="V390" i="2"/>
  <c r="U390" i="2"/>
  <c r="T390" i="2"/>
  <c r="S390" i="2"/>
  <c r="R390" i="2"/>
  <c r="Q390" i="2"/>
  <c r="P390" i="2"/>
  <c r="O390" i="2"/>
  <c r="N390" i="2"/>
  <c r="Y389" i="2"/>
  <c r="X389" i="2"/>
  <c r="W389" i="2"/>
  <c r="V389" i="2"/>
  <c r="U389" i="2"/>
  <c r="T389" i="2"/>
  <c r="S389" i="2"/>
  <c r="R389" i="2"/>
  <c r="Q389" i="2"/>
  <c r="P389" i="2"/>
  <c r="O389" i="2"/>
  <c r="N389" i="2"/>
  <c r="Y388" i="2"/>
  <c r="X388" i="2"/>
  <c r="W388" i="2"/>
  <c r="V388" i="2"/>
  <c r="U388" i="2"/>
  <c r="T388" i="2"/>
  <c r="S388" i="2"/>
  <c r="R388" i="2"/>
  <c r="Q388" i="2"/>
  <c r="P388" i="2"/>
  <c r="O388" i="2"/>
  <c r="N388" i="2"/>
  <c r="Y387" i="2"/>
  <c r="X387" i="2"/>
  <c r="W387" i="2"/>
  <c r="V387" i="2"/>
  <c r="U387" i="2"/>
  <c r="T387" i="2"/>
  <c r="S387" i="2"/>
  <c r="R387" i="2"/>
  <c r="Q387" i="2"/>
  <c r="P387" i="2"/>
  <c r="O387" i="2"/>
  <c r="N387" i="2"/>
  <c r="Y386" i="2"/>
  <c r="X386" i="2"/>
  <c r="W386" i="2"/>
  <c r="V386" i="2"/>
  <c r="U386" i="2"/>
  <c r="T386" i="2"/>
  <c r="S386" i="2"/>
  <c r="R386" i="2"/>
  <c r="Q386" i="2"/>
  <c r="P386" i="2"/>
  <c r="O386" i="2"/>
  <c r="N386" i="2"/>
  <c r="Y385" i="2"/>
  <c r="X385" i="2"/>
  <c r="W385" i="2"/>
  <c r="V385" i="2"/>
  <c r="U385" i="2"/>
  <c r="T385" i="2"/>
  <c r="S385" i="2"/>
  <c r="R385" i="2"/>
  <c r="Q385" i="2"/>
  <c r="P385" i="2"/>
  <c r="O385" i="2"/>
  <c r="N385" i="2"/>
  <c r="Y384" i="2"/>
  <c r="X384" i="2"/>
  <c r="W384" i="2"/>
  <c r="V384" i="2"/>
  <c r="U384" i="2"/>
  <c r="T384" i="2"/>
  <c r="S384" i="2"/>
  <c r="R384" i="2"/>
  <c r="Q384" i="2"/>
  <c r="P384" i="2"/>
  <c r="O384" i="2"/>
  <c r="N384" i="2"/>
  <c r="Y383" i="2"/>
  <c r="X383" i="2"/>
  <c r="W383" i="2"/>
  <c r="V383" i="2"/>
  <c r="U383" i="2"/>
  <c r="T383" i="2"/>
  <c r="S383" i="2"/>
  <c r="R383" i="2"/>
  <c r="Q383" i="2"/>
  <c r="P383" i="2"/>
  <c r="O383" i="2"/>
  <c r="N383" i="2"/>
  <c r="Y382" i="2"/>
  <c r="X382" i="2"/>
  <c r="W382" i="2"/>
  <c r="V382" i="2"/>
  <c r="U382" i="2"/>
  <c r="T382" i="2"/>
  <c r="S382" i="2"/>
  <c r="R382" i="2"/>
  <c r="Q382" i="2"/>
  <c r="P382" i="2"/>
  <c r="O382" i="2"/>
  <c r="N382" i="2"/>
  <c r="Y381" i="2"/>
  <c r="X381" i="2"/>
  <c r="W381" i="2"/>
  <c r="V381" i="2"/>
  <c r="U381" i="2"/>
  <c r="T381" i="2"/>
  <c r="S381" i="2"/>
  <c r="R381" i="2"/>
  <c r="Q381" i="2"/>
  <c r="P381" i="2"/>
  <c r="O381" i="2"/>
  <c r="N381" i="2"/>
  <c r="Y380" i="2"/>
  <c r="X380" i="2"/>
  <c r="W380" i="2"/>
  <c r="V380" i="2"/>
  <c r="U380" i="2"/>
  <c r="T380" i="2"/>
  <c r="S380" i="2"/>
  <c r="R380" i="2"/>
  <c r="Q380" i="2"/>
  <c r="P380" i="2"/>
  <c r="O380" i="2"/>
  <c r="N380" i="2"/>
  <c r="Y379" i="2"/>
  <c r="X379" i="2"/>
  <c r="W379" i="2"/>
  <c r="V379" i="2"/>
  <c r="U379" i="2"/>
  <c r="T379" i="2"/>
  <c r="S379" i="2"/>
  <c r="R379" i="2"/>
  <c r="Q379" i="2"/>
  <c r="P379" i="2"/>
  <c r="O379" i="2"/>
  <c r="N379" i="2"/>
  <c r="Y378" i="2"/>
  <c r="X378" i="2"/>
  <c r="W378" i="2"/>
  <c r="V378" i="2"/>
  <c r="U378" i="2"/>
  <c r="T378" i="2"/>
  <c r="S378" i="2"/>
  <c r="R378" i="2"/>
  <c r="Q378" i="2"/>
  <c r="P378" i="2"/>
  <c r="O378" i="2"/>
  <c r="N378" i="2"/>
  <c r="Y377" i="2"/>
  <c r="X377" i="2"/>
  <c r="W377" i="2"/>
  <c r="V377" i="2"/>
  <c r="U377" i="2"/>
  <c r="T377" i="2"/>
  <c r="S377" i="2"/>
  <c r="R377" i="2"/>
  <c r="Q377" i="2"/>
  <c r="P377" i="2"/>
  <c r="O377" i="2"/>
  <c r="N377" i="2"/>
  <c r="Y376" i="2"/>
  <c r="X376" i="2"/>
  <c r="W376" i="2"/>
  <c r="V376" i="2"/>
  <c r="U376" i="2"/>
  <c r="T376" i="2"/>
  <c r="S376" i="2"/>
  <c r="R376" i="2"/>
  <c r="Q376" i="2"/>
  <c r="P376" i="2"/>
  <c r="O376" i="2"/>
  <c r="N376" i="2"/>
  <c r="Y375" i="2"/>
  <c r="X375" i="2"/>
  <c r="W375" i="2"/>
  <c r="V375" i="2"/>
  <c r="U375" i="2"/>
  <c r="T375" i="2"/>
  <c r="S375" i="2"/>
  <c r="R375" i="2"/>
  <c r="Q375" i="2"/>
  <c r="P375" i="2"/>
  <c r="O375" i="2"/>
  <c r="N375" i="2"/>
  <c r="Y374" i="2"/>
  <c r="X374" i="2"/>
  <c r="W374" i="2"/>
  <c r="V374" i="2"/>
  <c r="U374" i="2"/>
  <c r="T374" i="2"/>
  <c r="S374" i="2"/>
  <c r="R374" i="2"/>
  <c r="Q374" i="2"/>
  <c r="P374" i="2"/>
  <c r="O374" i="2"/>
  <c r="N374" i="2"/>
  <c r="Y373" i="2"/>
  <c r="X373" i="2"/>
  <c r="W373" i="2"/>
  <c r="V373" i="2"/>
  <c r="U373" i="2"/>
  <c r="T373" i="2"/>
  <c r="S373" i="2"/>
  <c r="R373" i="2"/>
  <c r="Q373" i="2"/>
  <c r="P373" i="2"/>
  <c r="O373" i="2"/>
  <c r="N373" i="2"/>
  <c r="Y372" i="2"/>
  <c r="X372" i="2"/>
  <c r="W372" i="2"/>
  <c r="V372" i="2"/>
  <c r="U372" i="2"/>
  <c r="T372" i="2"/>
  <c r="S372" i="2"/>
  <c r="R372" i="2"/>
  <c r="Q372" i="2"/>
  <c r="P372" i="2"/>
  <c r="O372" i="2"/>
  <c r="N372" i="2"/>
  <c r="Y371" i="2"/>
  <c r="X371" i="2"/>
  <c r="W371" i="2"/>
  <c r="V371" i="2"/>
  <c r="U371" i="2"/>
  <c r="T371" i="2"/>
  <c r="S371" i="2"/>
  <c r="R371" i="2"/>
  <c r="Q371" i="2"/>
  <c r="P371" i="2"/>
  <c r="O371" i="2"/>
  <c r="N371" i="2"/>
  <c r="Y370" i="2"/>
  <c r="X370" i="2"/>
  <c r="W370" i="2"/>
  <c r="V370" i="2"/>
  <c r="U370" i="2"/>
  <c r="T370" i="2"/>
  <c r="S370" i="2"/>
  <c r="R370" i="2"/>
  <c r="Q370" i="2"/>
  <c r="P370" i="2"/>
  <c r="O370" i="2"/>
  <c r="N370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Y368" i="2"/>
  <c r="X368" i="2"/>
  <c r="W368" i="2"/>
  <c r="V368" i="2"/>
  <c r="U368" i="2"/>
  <c r="T368" i="2"/>
  <c r="S368" i="2"/>
  <c r="R368" i="2"/>
  <c r="Q368" i="2"/>
  <c r="P368" i="2"/>
  <c r="O368" i="2"/>
  <c r="N368" i="2"/>
  <c r="Y367" i="2"/>
  <c r="X367" i="2"/>
  <c r="W367" i="2"/>
  <c r="V367" i="2"/>
  <c r="U367" i="2"/>
  <c r="T367" i="2"/>
  <c r="S367" i="2"/>
  <c r="R367" i="2"/>
  <c r="Q367" i="2"/>
  <c r="P367" i="2"/>
  <c r="O367" i="2"/>
  <c r="N367" i="2"/>
  <c r="Y366" i="2"/>
  <c r="X366" i="2"/>
  <c r="W366" i="2"/>
  <c r="V366" i="2"/>
  <c r="U366" i="2"/>
  <c r="T366" i="2"/>
  <c r="S366" i="2"/>
  <c r="R366" i="2"/>
  <c r="Q366" i="2"/>
  <c r="P366" i="2"/>
  <c r="O366" i="2"/>
  <c r="N366" i="2"/>
  <c r="Y365" i="2"/>
  <c r="X365" i="2"/>
  <c r="W365" i="2"/>
  <c r="V365" i="2"/>
  <c r="U365" i="2"/>
  <c r="T365" i="2"/>
  <c r="S365" i="2"/>
  <c r="R365" i="2"/>
  <c r="Q365" i="2"/>
  <c r="P365" i="2"/>
  <c r="O365" i="2"/>
  <c r="N365" i="2"/>
  <c r="Y364" i="2"/>
  <c r="X364" i="2"/>
  <c r="W364" i="2"/>
  <c r="V364" i="2"/>
  <c r="U364" i="2"/>
  <c r="T364" i="2"/>
  <c r="S364" i="2"/>
  <c r="R364" i="2"/>
  <c r="Q364" i="2"/>
  <c r="P364" i="2"/>
  <c r="O364" i="2"/>
  <c r="N364" i="2"/>
  <c r="Y363" i="2"/>
  <c r="X363" i="2"/>
  <c r="W363" i="2"/>
  <c r="V363" i="2"/>
  <c r="U363" i="2"/>
  <c r="T363" i="2"/>
  <c r="S363" i="2"/>
  <c r="R363" i="2"/>
  <c r="Q363" i="2"/>
  <c r="P363" i="2"/>
  <c r="O363" i="2"/>
  <c r="N363" i="2"/>
  <c r="Y362" i="2"/>
  <c r="X362" i="2"/>
  <c r="W362" i="2"/>
  <c r="V362" i="2"/>
  <c r="U362" i="2"/>
  <c r="T362" i="2"/>
  <c r="S362" i="2"/>
  <c r="R362" i="2"/>
  <c r="Q362" i="2"/>
  <c r="P362" i="2"/>
  <c r="O362" i="2"/>
  <c r="N362" i="2"/>
  <c r="Y361" i="2"/>
  <c r="X361" i="2"/>
  <c r="W361" i="2"/>
  <c r="V361" i="2"/>
  <c r="U361" i="2"/>
  <c r="T361" i="2"/>
  <c r="S361" i="2"/>
  <c r="R361" i="2"/>
  <c r="Q361" i="2"/>
  <c r="P361" i="2"/>
  <c r="O361" i="2"/>
  <c r="N361" i="2"/>
  <c r="Y360" i="2"/>
  <c r="X360" i="2"/>
  <c r="W360" i="2"/>
  <c r="V360" i="2"/>
  <c r="U360" i="2"/>
  <c r="T360" i="2"/>
  <c r="S360" i="2"/>
  <c r="R360" i="2"/>
  <c r="Q360" i="2"/>
  <c r="P360" i="2"/>
  <c r="O360" i="2"/>
  <c r="N360" i="2"/>
  <c r="Y359" i="2"/>
  <c r="X359" i="2"/>
  <c r="W359" i="2"/>
  <c r="V359" i="2"/>
  <c r="U359" i="2"/>
  <c r="T359" i="2"/>
  <c r="S359" i="2"/>
  <c r="R359" i="2"/>
  <c r="Q359" i="2"/>
  <c r="P359" i="2"/>
  <c r="O359" i="2"/>
  <c r="N359" i="2"/>
  <c r="Y358" i="2"/>
  <c r="X358" i="2"/>
  <c r="W358" i="2"/>
  <c r="V358" i="2"/>
  <c r="U358" i="2"/>
  <c r="T358" i="2"/>
  <c r="S358" i="2"/>
  <c r="R358" i="2"/>
  <c r="Q358" i="2"/>
  <c r="P358" i="2"/>
  <c r="O358" i="2"/>
  <c r="N358" i="2"/>
  <c r="Y357" i="2"/>
  <c r="X357" i="2"/>
  <c r="W357" i="2"/>
  <c r="V357" i="2"/>
  <c r="U357" i="2"/>
  <c r="T357" i="2"/>
  <c r="S357" i="2"/>
  <c r="R357" i="2"/>
  <c r="Q357" i="2"/>
  <c r="P357" i="2"/>
  <c r="O357" i="2"/>
  <c r="N357" i="2"/>
  <c r="Y356" i="2"/>
  <c r="X356" i="2"/>
  <c r="W356" i="2"/>
  <c r="V356" i="2"/>
  <c r="U356" i="2"/>
  <c r="T356" i="2"/>
  <c r="S356" i="2"/>
  <c r="R356" i="2"/>
  <c r="Q356" i="2"/>
  <c r="P356" i="2"/>
  <c r="O356" i="2"/>
  <c r="N356" i="2"/>
  <c r="Y355" i="2"/>
  <c r="X355" i="2"/>
  <c r="W355" i="2"/>
  <c r="V355" i="2"/>
  <c r="U355" i="2"/>
  <c r="T355" i="2"/>
  <c r="S355" i="2"/>
  <c r="R355" i="2"/>
  <c r="Q355" i="2"/>
  <c r="P355" i="2"/>
  <c r="O355" i="2"/>
  <c r="N355" i="2"/>
  <c r="Y354" i="2"/>
  <c r="X354" i="2"/>
  <c r="W354" i="2"/>
  <c r="V354" i="2"/>
  <c r="U354" i="2"/>
  <c r="T354" i="2"/>
  <c r="S354" i="2"/>
  <c r="R354" i="2"/>
  <c r="Q354" i="2"/>
  <c r="P354" i="2"/>
  <c r="O354" i="2"/>
  <c r="N354" i="2"/>
  <c r="Y353" i="2"/>
  <c r="X353" i="2"/>
  <c r="W353" i="2"/>
  <c r="V353" i="2"/>
  <c r="U353" i="2"/>
  <c r="T353" i="2"/>
  <c r="S353" i="2"/>
  <c r="R353" i="2"/>
  <c r="Q353" i="2"/>
  <c r="P353" i="2"/>
  <c r="O353" i="2"/>
  <c r="N353" i="2"/>
  <c r="Y352" i="2"/>
  <c r="X352" i="2"/>
  <c r="W352" i="2"/>
  <c r="V352" i="2"/>
  <c r="U352" i="2"/>
  <c r="T352" i="2"/>
  <c r="S352" i="2"/>
  <c r="R352" i="2"/>
  <c r="Q352" i="2"/>
  <c r="P352" i="2"/>
  <c r="O352" i="2"/>
  <c r="N352" i="2"/>
  <c r="Y351" i="2"/>
  <c r="X351" i="2"/>
  <c r="W351" i="2"/>
  <c r="V351" i="2"/>
  <c r="U351" i="2"/>
  <c r="T351" i="2"/>
  <c r="S351" i="2"/>
  <c r="R351" i="2"/>
  <c r="Q351" i="2"/>
  <c r="P351" i="2"/>
  <c r="O351" i="2"/>
  <c r="N351" i="2"/>
  <c r="Y350" i="2"/>
  <c r="X350" i="2"/>
  <c r="W350" i="2"/>
  <c r="V350" i="2"/>
  <c r="U350" i="2"/>
  <c r="T350" i="2"/>
  <c r="S350" i="2"/>
  <c r="R350" i="2"/>
  <c r="Q350" i="2"/>
  <c r="P350" i="2"/>
  <c r="O350" i="2"/>
  <c r="N350" i="2"/>
  <c r="Y349" i="2"/>
  <c r="X349" i="2"/>
  <c r="W349" i="2"/>
  <c r="V349" i="2"/>
  <c r="U349" i="2"/>
  <c r="T349" i="2"/>
  <c r="S349" i="2"/>
  <c r="R349" i="2"/>
  <c r="Q349" i="2"/>
  <c r="P349" i="2"/>
  <c r="O349" i="2"/>
  <c r="N349" i="2"/>
  <c r="Y348" i="2"/>
  <c r="X348" i="2"/>
  <c r="W348" i="2"/>
  <c r="V348" i="2"/>
  <c r="U348" i="2"/>
  <c r="T348" i="2"/>
  <c r="S348" i="2"/>
  <c r="R348" i="2"/>
  <c r="Q348" i="2"/>
  <c r="P348" i="2"/>
  <c r="O348" i="2"/>
  <c r="N348" i="2"/>
  <c r="Y347" i="2"/>
  <c r="X347" i="2"/>
  <c r="W347" i="2"/>
  <c r="V347" i="2"/>
  <c r="U347" i="2"/>
  <c r="T347" i="2"/>
  <c r="S347" i="2"/>
  <c r="R347" i="2"/>
  <c r="Q347" i="2"/>
  <c r="P347" i="2"/>
  <c r="O347" i="2"/>
  <c r="N347" i="2"/>
  <c r="Y346" i="2"/>
  <c r="X346" i="2"/>
  <c r="W346" i="2"/>
  <c r="V346" i="2"/>
  <c r="U346" i="2"/>
  <c r="T346" i="2"/>
  <c r="S346" i="2"/>
  <c r="R346" i="2"/>
  <c r="Q346" i="2"/>
  <c r="P346" i="2"/>
  <c r="O346" i="2"/>
  <c r="N346" i="2"/>
  <c r="Y345" i="2"/>
  <c r="X345" i="2"/>
  <c r="W345" i="2"/>
  <c r="V345" i="2"/>
  <c r="U345" i="2"/>
  <c r="T345" i="2"/>
  <c r="S345" i="2"/>
  <c r="R345" i="2"/>
  <c r="Q345" i="2"/>
  <c r="P345" i="2"/>
  <c r="O345" i="2"/>
  <c r="N345" i="2"/>
  <c r="Y344" i="2"/>
  <c r="X344" i="2"/>
  <c r="W344" i="2"/>
  <c r="V344" i="2"/>
  <c r="U344" i="2"/>
  <c r="T344" i="2"/>
  <c r="S344" i="2"/>
  <c r="R344" i="2"/>
  <c r="Q344" i="2"/>
  <c r="P344" i="2"/>
  <c r="O344" i="2"/>
  <c r="N344" i="2"/>
  <c r="Y343" i="2"/>
  <c r="X343" i="2"/>
  <c r="W343" i="2"/>
  <c r="V343" i="2"/>
  <c r="U343" i="2"/>
  <c r="T343" i="2"/>
  <c r="S343" i="2"/>
  <c r="R343" i="2"/>
  <c r="Q343" i="2"/>
  <c r="P343" i="2"/>
  <c r="O343" i="2"/>
  <c r="N343" i="2"/>
  <c r="Y342" i="2"/>
  <c r="X342" i="2"/>
  <c r="W342" i="2"/>
  <c r="V342" i="2"/>
  <c r="U342" i="2"/>
  <c r="T342" i="2"/>
  <c r="S342" i="2"/>
  <c r="R342" i="2"/>
  <c r="Q342" i="2"/>
  <c r="P342" i="2"/>
  <c r="O342" i="2"/>
  <c r="N342" i="2"/>
  <c r="Y341" i="2"/>
  <c r="X341" i="2"/>
  <c r="W341" i="2"/>
  <c r="V341" i="2"/>
  <c r="U341" i="2"/>
  <c r="T341" i="2"/>
  <c r="S341" i="2"/>
  <c r="R341" i="2"/>
  <c r="Q341" i="2"/>
  <c r="P341" i="2"/>
  <c r="O341" i="2"/>
  <c r="N341" i="2"/>
  <c r="Y340" i="2"/>
  <c r="X340" i="2"/>
  <c r="W340" i="2"/>
  <c r="V340" i="2"/>
  <c r="U340" i="2"/>
  <c r="T340" i="2"/>
  <c r="S340" i="2"/>
  <c r="R340" i="2"/>
  <c r="Q340" i="2"/>
  <c r="P340" i="2"/>
  <c r="O340" i="2"/>
  <c r="N340" i="2"/>
  <c r="Y339" i="2"/>
  <c r="X339" i="2"/>
  <c r="W339" i="2"/>
  <c r="V339" i="2"/>
  <c r="U339" i="2"/>
  <c r="T339" i="2"/>
  <c r="S339" i="2"/>
  <c r="R339" i="2"/>
  <c r="Q339" i="2"/>
  <c r="P339" i="2"/>
  <c r="O339" i="2"/>
  <c r="N339" i="2"/>
  <c r="Y338" i="2"/>
  <c r="X338" i="2"/>
  <c r="W338" i="2"/>
  <c r="V338" i="2"/>
  <c r="U338" i="2"/>
  <c r="T338" i="2"/>
  <c r="S338" i="2"/>
  <c r="R338" i="2"/>
  <c r="Q338" i="2"/>
  <c r="P338" i="2"/>
  <c r="O338" i="2"/>
  <c r="N338" i="2"/>
  <c r="Y337" i="2"/>
  <c r="X337" i="2"/>
  <c r="W337" i="2"/>
  <c r="V337" i="2"/>
  <c r="U337" i="2"/>
  <c r="T337" i="2"/>
  <c r="S337" i="2"/>
  <c r="R337" i="2"/>
  <c r="Q337" i="2"/>
  <c r="P337" i="2"/>
  <c r="O337" i="2"/>
  <c r="N337" i="2"/>
  <c r="Y336" i="2"/>
  <c r="X336" i="2"/>
  <c r="W336" i="2"/>
  <c r="V336" i="2"/>
  <c r="U336" i="2"/>
  <c r="T336" i="2"/>
  <c r="S336" i="2"/>
  <c r="R336" i="2"/>
  <c r="Q336" i="2"/>
  <c r="P336" i="2"/>
  <c r="O336" i="2"/>
  <c r="N336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Y334" i="2"/>
  <c r="X334" i="2"/>
  <c r="W334" i="2"/>
  <c r="V334" i="2"/>
  <c r="U334" i="2"/>
  <c r="T334" i="2"/>
  <c r="S334" i="2"/>
  <c r="R334" i="2"/>
  <c r="Q334" i="2"/>
  <c r="P334" i="2"/>
  <c r="O334" i="2"/>
  <c r="N334" i="2"/>
  <c r="Y333" i="2"/>
  <c r="X333" i="2"/>
  <c r="W333" i="2"/>
  <c r="V333" i="2"/>
  <c r="U333" i="2"/>
  <c r="T333" i="2"/>
  <c r="S333" i="2"/>
  <c r="R333" i="2"/>
  <c r="Q333" i="2"/>
  <c r="P333" i="2"/>
  <c r="O333" i="2"/>
  <c r="N333" i="2"/>
  <c r="Y332" i="2"/>
  <c r="X332" i="2"/>
  <c r="W332" i="2"/>
  <c r="V332" i="2"/>
  <c r="U332" i="2"/>
  <c r="T332" i="2"/>
  <c r="S332" i="2"/>
  <c r="R332" i="2"/>
  <c r="Q332" i="2"/>
  <c r="P332" i="2"/>
  <c r="O332" i="2"/>
  <c r="N332" i="2"/>
  <c r="Y331" i="2"/>
  <c r="X331" i="2"/>
  <c r="W331" i="2"/>
  <c r="V331" i="2"/>
  <c r="U331" i="2"/>
  <c r="T331" i="2"/>
  <c r="S331" i="2"/>
  <c r="R331" i="2"/>
  <c r="Q331" i="2"/>
  <c r="P331" i="2"/>
  <c r="O331" i="2"/>
  <c r="N331" i="2"/>
  <c r="Y330" i="2"/>
  <c r="X330" i="2"/>
  <c r="W330" i="2"/>
  <c r="V330" i="2"/>
  <c r="U330" i="2"/>
  <c r="T330" i="2"/>
  <c r="S330" i="2"/>
  <c r="R330" i="2"/>
  <c r="Q330" i="2"/>
  <c r="P330" i="2"/>
  <c r="O330" i="2"/>
  <c r="N330" i="2"/>
  <c r="Y329" i="2"/>
  <c r="X329" i="2"/>
  <c r="W329" i="2"/>
  <c r="V329" i="2"/>
  <c r="U329" i="2"/>
  <c r="T329" i="2"/>
  <c r="S329" i="2"/>
  <c r="R329" i="2"/>
  <c r="Q329" i="2"/>
  <c r="P329" i="2"/>
  <c r="O329" i="2"/>
  <c r="N329" i="2"/>
  <c r="Y328" i="2"/>
  <c r="X328" i="2"/>
  <c r="W328" i="2"/>
  <c r="V328" i="2"/>
  <c r="U328" i="2"/>
  <c r="T328" i="2"/>
  <c r="S328" i="2"/>
  <c r="R328" i="2"/>
  <c r="Q328" i="2"/>
  <c r="P328" i="2"/>
  <c r="O328" i="2"/>
  <c r="N328" i="2"/>
  <c r="Y327" i="2"/>
  <c r="X327" i="2"/>
  <c r="W327" i="2"/>
  <c r="V327" i="2"/>
  <c r="U327" i="2"/>
  <c r="T327" i="2"/>
  <c r="S327" i="2"/>
  <c r="R327" i="2"/>
  <c r="Q327" i="2"/>
  <c r="P327" i="2"/>
  <c r="O327" i="2"/>
  <c r="N327" i="2"/>
  <c r="Y326" i="2"/>
  <c r="X326" i="2"/>
  <c r="W326" i="2"/>
  <c r="V326" i="2"/>
  <c r="U326" i="2"/>
  <c r="T326" i="2"/>
  <c r="S326" i="2"/>
  <c r="R326" i="2"/>
  <c r="Q326" i="2"/>
  <c r="P326" i="2"/>
  <c r="O326" i="2"/>
  <c r="N326" i="2"/>
  <c r="Y325" i="2"/>
  <c r="X325" i="2"/>
  <c r="W325" i="2"/>
  <c r="V325" i="2"/>
  <c r="U325" i="2"/>
  <c r="T325" i="2"/>
  <c r="S325" i="2"/>
  <c r="R325" i="2"/>
  <c r="Q325" i="2"/>
  <c r="P325" i="2"/>
  <c r="O325" i="2"/>
  <c r="N325" i="2"/>
  <c r="Y324" i="2"/>
  <c r="X324" i="2"/>
  <c r="W324" i="2"/>
  <c r="V324" i="2"/>
  <c r="U324" i="2"/>
  <c r="T324" i="2"/>
  <c r="S324" i="2"/>
  <c r="R324" i="2"/>
  <c r="Q324" i="2"/>
  <c r="P324" i="2"/>
  <c r="O324" i="2"/>
  <c r="N324" i="2"/>
  <c r="Y323" i="2"/>
  <c r="X323" i="2"/>
  <c r="W323" i="2"/>
  <c r="V323" i="2"/>
  <c r="U323" i="2"/>
  <c r="T323" i="2"/>
  <c r="S323" i="2"/>
  <c r="R323" i="2"/>
  <c r="Q323" i="2"/>
  <c r="P323" i="2"/>
  <c r="O323" i="2"/>
  <c r="N323" i="2"/>
  <c r="Y322" i="2"/>
  <c r="X322" i="2"/>
  <c r="W322" i="2"/>
  <c r="V322" i="2"/>
  <c r="U322" i="2"/>
  <c r="T322" i="2"/>
  <c r="S322" i="2"/>
  <c r="R322" i="2"/>
  <c r="Q322" i="2"/>
  <c r="P322" i="2"/>
  <c r="O322" i="2"/>
  <c r="N322" i="2"/>
  <c r="Y321" i="2"/>
  <c r="X321" i="2"/>
  <c r="W321" i="2"/>
  <c r="V321" i="2"/>
  <c r="U321" i="2"/>
  <c r="T321" i="2"/>
  <c r="S321" i="2"/>
  <c r="R321" i="2"/>
  <c r="Q321" i="2"/>
  <c r="P321" i="2"/>
  <c r="O321" i="2"/>
  <c r="N321" i="2"/>
  <c r="Y320" i="2"/>
  <c r="X320" i="2"/>
  <c r="W320" i="2"/>
  <c r="V320" i="2"/>
  <c r="U320" i="2"/>
  <c r="T320" i="2"/>
  <c r="S320" i="2"/>
  <c r="R320" i="2"/>
  <c r="Q320" i="2"/>
  <c r="P320" i="2"/>
  <c r="O320" i="2"/>
  <c r="N320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Y316" i="2"/>
  <c r="X316" i="2"/>
  <c r="W316" i="2"/>
  <c r="V316" i="2"/>
  <c r="U316" i="2"/>
  <c r="T316" i="2"/>
  <c r="S316" i="2"/>
  <c r="R316" i="2"/>
  <c r="Q316" i="2"/>
  <c r="P316" i="2"/>
  <c r="O316" i="2"/>
  <c r="N316" i="2"/>
  <c r="Y315" i="2"/>
  <c r="X315" i="2"/>
  <c r="W315" i="2"/>
  <c r="V315" i="2"/>
  <c r="U315" i="2"/>
  <c r="T315" i="2"/>
  <c r="S315" i="2"/>
  <c r="R315" i="2"/>
  <c r="Q315" i="2"/>
  <c r="P315" i="2"/>
  <c r="O315" i="2"/>
  <c r="N315" i="2"/>
  <c r="Y314" i="2"/>
  <c r="X314" i="2"/>
  <c r="W314" i="2"/>
  <c r="V314" i="2"/>
  <c r="U314" i="2"/>
  <c r="T314" i="2"/>
  <c r="S314" i="2"/>
  <c r="R314" i="2"/>
  <c r="Q314" i="2"/>
  <c r="P314" i="2"/>
  <c r="O314" i="2"/>
  <c r="N314" i="2"/>
  <c r="Y313" i="2"/>
  <c r="X313" i="2"/>
  <c r="W313" i="2"/>
  <c r="V313" i="2"/>
  <c r="U313" i="2"/>
  <c r="T313" i="2"/>
  <c r="S313" i="2"/>
  <c r="R313" i="2"/>
  <c r="Q313" i="2"/>
  <c r="P313" i="2"/>
  <c r="O313" i="2"/>
  <c r="N313" i="2"/>
  <c r="Y312" i="2"/>
  <c r="X312" i="2"/>
  <c r="W312" i="2"/>
  <c r="V312" i="2"/>
  <c r="U312" i="2"/>
  <c r="T312" i="2"/>
  <c r="S312" i="2"/>
  <c r="R312" i="2"/>
  <c r="Q312" i="2"/>
  <c r="P312" i="2"/>
  <c r="O312" i="2"/>
  <c r="N312" i="2"/>
  <c r="Y311" i="2"/>
  <c r="X311" i="2"/>
  <c r="W311" i="2"/>
  <c r="V311" i="2"/>
  <c r="U311" i="2"/>
  <c r="T311" i="2"/>
  <c r="S311" i="2"/>
  <c r="R311" i="2"/>
  <c r="Q311" i="2"/>
  <c r="P311" i="2"/>
  <c r="O311" i="2"/>
  <c r="N311" i="2"/>
  <c r="Y310" i="2"/>
  <c r="X310" i="2"/>
  <c r="W310" i="2"/>
  <c r="V310" i="2"/>
  <c r="U310" i="2"/>
  <c r="T310" i="2"/>
  <c r="S310" i="2"/>
  <c r="R310" i="2"/>
  <c r="Q310" i="2"/>
  <c r="P310" i="2"/>
  <c r="O310" i="2"/>
  <c r="N310" i="2"/>
  <c r="Y309" i="2"/>
  <c r="X309" i="2"/>
  <c r="W309" i="2"/>
  <c r="V309" i="2"/>
  <c r="U309" i="2"/>
  <c r="T309" i="2"/>
  <c r="S309" i="2"/>
  <c r="R309" i="2"/>
  <c r="Q309" i="2"/>
  <c r="P309" i="2"/>
  <c r="O309" i="2"/>
  <c r="N309" i="2"/>
  <c r="Y308" i="2"/>
  <c r="X308" i="2"/>
  <c r="W308" i="2"/>
  <c r="V308" i="2"/>
  <c r="U308" i="2"/>
  <c r="T308" i="2"/>
  <c r="S308" i="2"/>
  <c r="R308" i="2"/>
  <c r="Q308" i="2"/>
  <c r="P308" i="2"/>
  <c r="O308" i="2"/>
  <c r="N308" i="2"/>
  <c r="Y307" i="2"/>
  <c r="X307" i="2"/>
  <c r="W307" i="2"/>
  <c r="V307" i="2"/>
  <c r="U307" i="2"/>
  <c r="T307" i="2"/>
  <c r="S307" i="2"/>
  <c r="R307" i="2"/>
  <c r="Q307" i="2"/>
  <c r="P307" i="2"/>
  <c r="O307" i="2"/>
  <c r="N307" i="2"/>
  <c r="Y306" i="2"/>
  <c r="X306" i="2"/>
  <c r="W306" i="2"/>
  <c r="V306" i="2"/>
  <c r="U306" i="2"/>
  <c r="T306" i="2"/>
  <c r="S306" i="2"/>
  <c r="R306" i="2"/>
  <c r="Q306" i="2"/>
  <c r="P306" i="2"/>
  <c r="O306" i="2"/>
  <c r="N306" i="2"/>
  <c r="Y305" i="2"/>
  <c r="X305" i="2"/>
  <c r="W305" i="2"/>
  <c r="V305" i="2"/>
  <c r="U305" i="2"/>
  <c r="T305" i="2"/>
  <c r="S305" i="2"/>
  <c r="R305" i="2"/>
  <c r="Q305" i="2"/>
  <c r="P305" i="2"/>
  <c r="O305" i="2"/>
  <c r="N305" i="2"/>
  <c r="Y304" i="2"/>
  <c r="X304" i="2"/>
  <c r="W304" i="2"/>
  <c r="V304" i="2"/>
  <c r="U304" i="2"/>
  <c r="T304" i="2"/>
  <c r="S304" i="2"/>
  <c r="R304" i="2"/>
  <c r="Q304" i="2"/>
  <c r="P304" i="2"/>
  <c r="O304" i="2"/>
  <c r="N304" i="2"/>
  <c r="Y303" i="2"/>
  <c r="X303" i="2"/>
  <c r="W303" i="2"/>
  <c r="V303" i="2"/>
  <c r="U303" i="2"/>
  <c r="T303" i="2"/>
  <c r="S303" i="2"/>
  <c r="R303" i="2"/>
  <c r="Q303" i="2"/>
  <c r="P303" i="2"/>
  <c r="O303" i="2"/>
  <c r="N303" i="2"/>
  <c r="Y302" i="2"/>
  <c r="X302" i="2"/>
  <c r="W302" i="2"/>
  <c r="V302" i="2"/>
  <c r="U302" i="2"/>
  <c r="T302" i="2"/>
  <c r="S302" i="2"/>
  <c r="R302" i="2"/>
  <c r="Q302" i="2"/>
  <c r="P302" i="2"/>
  <c r="O302" i="2"/>
  <c r="N302" i="2"/>
  <c r="Y301" i="2"/>
  <c r="X301" i="2"/>
  <c r="W301" i="2"/>
  <c r="V301" i="2"/>
  <c r="U301" i="2"/>
  <c r="T301" i="2"/>
  <c r="S301" i="2"/>
  <c r="R301" i="2"/>
  <c r="Q301" i="2"/>
  <c r="P301" i="2"/>
  <c r="O301" i="2"/>
  <c r="N301" i="2"/>
  <c r="Y300" i="2"/>
  <c r="X300" i="2"/>
  <c r="W300" i="2"/>
  <c r="V300" i="2"/>
  <c r="U300" i="2"/>
  <c r="T300" i="2"/>
  <c r="S300" i="2"/>
  <c r="R300" i="2"/>
  <c r="Q300" i="2"/>
  <c r="P300" i="2"/>
  <c r="O300" i="2"/>
  <c r="N300" i="2"/>
  <c r="Y299" i="2"/>
  <c r="X299" i="2"/>
  <c r="W299" i="2"/>
  <c r="V299" i="2"/>
  <c r="U299" i="2"/>
  <c r="T299" i="2"/>
  <c r="S299" i="2"/>
  <c r="R299" i="2"/>
  <c r="Q299" i="2"/>
  <c r="P299" i="2"/>
  <c r="O299" i="2"/>
  <c r="N299" i="2"/>
  <c r="Y298" i="2"/>
  <c r="X298" i="2"/>
  <c r="W298" i="2"/>
  <c r="V298" i="2"/>
  <c r="U298" i="2"/>
  <c r="T298" i="2"/>
  <c r="S298" i="2"/>
  <c r="R298" i="2"/>
  <c r="Q298" i="2"/>
  <c r="P298" i="2"/>
  <c r="O298" i="2"/>
  <c r="N298" i="2"/>
  <c r="Y297" i="2"/>
  <c r="X297" i="2"/>
  <c r="W297" i="2"/>
  <c r="V297" i="2"/>
  <c r="U297" i="2"/>
  <c r="T297" i="2"/>
  <c r="S297" i="2"/>
  <c r="R297" i="2"/>
  <c r="Q297" i="2"/>
  <c r="P297" i="2"/>
  <c r="O297" i="2"/>
  <c r="N297" i="2"/>
  <c r="Y296" i="2"/>
  <c r="X296" i="2"/>
  <c r="W296" i="2"/>
  <c r="V296" i="2"/>
  <c r="U296" i="2"/>
  <c r="T296" i="2"/>
  <c r="S296" i="2"/>
  <c r="R296" i="2"/>
  <c r="Q296" i="2"/>
  <c r="P296" i="2"/>
  <c r="O296" i="2"/>
  <c r="N296" i="2"/>
  <c r="Y295" i="2"/>
  <c r="X295" i="2"/>
  <c r="W295" i="2"/>
  <c r="V295" i="2"/>
  <c r="U295" i="2"/>
  <c r="T295" i="2"/>
  <c r="S295" i="2"/>
  <c r="R295" i="2"/>
  <c r="Q295" i="2"/>
  <c r="P295" i="2"/>
  <c r="O295" i="2"/>
  <c r="N295" i="2"/>
  <c r="Y294" i="2"/>
  <c r="X294" i="2"/>
  <c r="W294" i="2"/>
  <c r="V294" i="2"/>
  <c r="U294" i="2"/>
  <c r="T294" i="2"/>
  <c r="S294" i="2"/>
  <c r="R294" i="2"/>
  <c r="Q294" i="2"/>
  <c r="P294" i="2"/>
  <c r="O294" i="2"/>
  <c r="N294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Y292" i="2"/>
  <c r="X292" i="2"/>
  <c r="W292" i="2"/>
  <c r="V292" i="2"/>
  <c r="U292" i="2"/>
  <c r="T292" i="2"/>
  <c r="S292" i="2"/>
  <c r="R292" i="2"/>
  <c r="Q292" i="2"/>
  <c r="P292" i="2"/>
  <c r="O292" i="2"/>
  <c r="N292" i="2"/>
  <c r="Y291" i="2"/>
  <c r="X291" i="2"/>
  <c r="W291" i="2"/>
  <c r="V291" i="2"/>
  <c r="U291" i="2"/>
  <c r="T291" i="2"/>
  <c r="S291" i="2"/>
  <c r="R291" i="2"/>
  <c r="Q291" i="2"/>
  <c r="P291" i="2"/>
  <c r="O291" i="2"/>
  <c r="N291" i="2"/>
  <c r="Y290" i="2"/>
  <c r="X290" i="2"/>
  <c r="W290" i="2"/>
  <c r="V290" i="2"/>
  <c r="U290" i="2"/>
  <c r="T290" i="2"/>
  <c r="S290" i="2"/>
  <c r="R290" i="2"/>
  <c r="Q290" i="2"/>
  <c r="P290" i="2"/>
  <c r="O290" i="2"/>
  <c r="N290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Y288" i="2"/>
  <c r="X288" i="2"/>
  <c r="W288" i="2"/>
  <c r="V288" i="2"/>
  <c r="U288" i="2"/>
  <c r="T288" i="2"/>
  <c r="S288" i="2"/>
  <c r="R288" i="2"/>
  <c r="Q288" i="2"/>
  <c r="P288" i="2"/>
  <c r="O288" i="2"/>
  <c r="N288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Y284" i="2"/>
  <c r="X284" i="2"/>
  <c r="W284" i="2"/>
  <c r="V284" i="2"/>
  <c r="U284" i="2"/>
  <c r="T284" i="2"/>
  <c r="S284" i="2"/>
  <c r="R284" i="2"/>
  <c r="Q284" i="2"/>
  <c r="P284" i="2"/>
  <c r="O284" i="2"/>
  <c r="N284" i="2"/>
  <c r="Y283" i="2"/>
  <c r="X283" i="2"/>
  <c r="W283" i="2"/>
  <c r="V283" i="2"/>
  <c r="U283" i="2"/>
  <c r="T283" i="2"/>
  <c r="S283" i="2"/>
  <c r="R283" i="2"/>
  <c r="Q283" i="2"/>
  <c r="P283" i="2"/>
  <c r="O283" i="2"/>
  <c r="N283" i="2"/>
  <c r="Y282" i="2"/>
  <c r="X282" i="2"/>
  <c r="W282" i="2"/>
  <c r="V282" i="2"/>
  <c r="U282" i="2"/>
  <c r="T282" i="2"/>
  <c r="S282" i="2"/>
  <c r="R282" i="2"/>
  <c r="Q282" i="2"/>
  <c r="P282" i="2"/>
  <c r="O282" i="2"/>
  <c r="N282" i="2"/>
  <c r="Y281" i="2"/>
  <c r="X281" i="2"/>
  <c r="W281" i="2"/>
  <c r="V281" i="2"/>
  <c r="U281" i="2"/>
  <c r="T281" i="2"/>
  <c r="S281" i="2"/>
  <c r="R281" i="2"/>
  <c r="Q281" i="2"/>
  <c r="P281" i="2"/>
  <c r="O281" i="2"/>
  <c r="N281" i="2"/>
  <c r="Y280" i="2"/>
  <c r="X280" i="2"/>
  <c r="W280" i="2"/>
  <c r="V280" i="2"/>
  <c r="U280" i="2"/>
  <c r="T280" i="2"/>
  <c r="S280" i="2"/>
  <c r="R280" i="2"/>
  <c r="Q280" i="2"/>
  <c r="P280" i="2"/>
  <c r="O280" i="2"/>
  <c r="N280" i="2"/>
  <c r="Y279" i="2"/>
  <c r="X279" i="2"/>
  <c r="W279" i="2"/>
  <c r="V279" i="2"/>
  <c r="U279" i="2"/>
  <c r="T279" i="2"/>
  <c r="S279" i="2"/>
  <c r="R279" i="2"/>
  <c r="Q279" i="2"/>
  <c r="P279" i="2"/>
  <c r="O279" i="2"/>
  <c r="N279" i="2"/>
  <c r="Y278" i="2"/>
  <c r="X278" i="2"/>
  <c r="W278" i="2"/>
  <c r="V278" i="2"/>
  <c r="U278" i="2"/>
  <c r="T278" i="2"/>
  <c r="S278" i="2"/>
  <c r="R278" i="2"/>
  <c r="Q278" i="2"/>
  <c r="P278" i="2"/>
  <c r="O278" i="2"/>
  <c r="N278" i="2"/>
  <c r="Y277" i="2"/>
  <c r="X277" i="2"/>
  <c r="W277" i="2"/>
  <c r="V277" i="2"/>
  <c r="U277" i="2"/>
  <c r="T277" i="2"/>
  <c r="S277" i="2"/>
  <c r="R277" i="2"/>
  <c r="Q277" i="2"/>
  <c r="P277" i="2"/>
  <c r="O277" i="2"/>
  <c r="N277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Y275" i="2"/>
  <c r="X275" i="2"/>
  <c r="W275" i="2"/>
  <c r="V275" i="2"/>
  <c r="U275" i="2"/>
  <c r="T275" i="2"/>
  <c r="S275" i="2"/>
  <c r="R275" i="2"/>
  <c r="Q275" i="2"/>
  <c r="P275" i="2"/>
  <c r="O275" i="2"/>
  <c r="N275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Y270" i="2"/>
  <c r="X270" i="2"/>
  <c r="W270" i="2"/>
  <c r="V270" i="2"/>
  <c r="U270" i="2"/>
  <c r="T270" i="2"/>
  <c r="S270" i="2"/>
  <c r="R270" i="2"/>
  <c r="Q270" i="2"/>
  <c r="P270" i="2"/>
  <c r="O270" i="2"/>
  <c r="N270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Y268" i="2"/>
  <c r="X268" i="2"/>
  <c r="W268" i="2"/>
  <c r="V268" i="2"/>
  <c r="U268" i="2"/>
  <c r="T268" i="2"/>
  <c r="S268" i="2"/>
  <c r="R268" i="2"/>
  <c r="Q268" i="2"/>
  <c r="P268" i="2"/>
  <c r="O268" i="2"/>
  <c r="N268" i="2"/>
  <c r="Y267" i="2"/>
  <c r="X267" i="2"/>
  <c r="W267" i="2"/>
  <c r="V267" i="2"/>
  <c r="U267" i="2"/>
  <c r="T267" i="2"/>
  <c r="S267" i="2"/>
  <c r="R267" i="2"/>
  <c r="Q267" i="2"/>
  <c r="P267" i="2"/>
  <c r="O267" i="2"/>
  <c r="N267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Y264" i="2"/>
  <c r="X264" i="2"/>
  <c r="W264" i="2"/>
  <c r="V264" i="2"/>
  <c r="U264" i="2"/>
  <c r="T264" i="2"/>
  <c r="S264" i="2"/>
  <c r="R264" i="2"/>
  <c r="Q264" i="2"/>
  <c r="P264" i="2"/>
  <c r="O264" i="2"/>
  <c r="N264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Y256" i="2"/>
  <c r="X256" i="2"/>
  <c r="W256" i="2"/>
  <c r="V256" i="2"/>
  <c r="U256" i="2"/>
  <c r="T256" i="2"/>
  <c r="S256" i="2"/>
  <c r="R256" i="2"/>
  <c r="Q256" i="2"/>
  <c r="P256" i="2"/>
  <c r="O256" i="2"/>
  <c r="N256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Y254" i="2"/>
  <c r="X254" i="2"/>
  <c r="W254" i="2"/>
  <c r="V254" i="2"/>
  <c r="U254" i="2"/>
  <c r="T254" i="2"/>
  <c r="S254" i="2"/>
  <c r="R254" i="2"/>
  <c r="Q254" i="2"/>
  <c r="P254" i="2"/>
  <c r="O254" i="2"/>
  <c r="N254" i="2"/>
  <c r="Y253" i="2"/>
  <c r="X253" i="2"/>
  <c r="W253" i="2"/>
  <c r="V253" i="2"/>
  <c r="U253" i="2"/>
  <c r="T253" i="2"/>
  <c r="S253" i="2"/>
  <c r="R253" i="2"/>
  <c r="Q253" i="2"/>
  <c r="P253" i="2"/>
  <c r="O253" i="2"/>
  <c r="N253" i="2"/>
  <c r="Y252" i="2"/>
  <c r="X252" i="2"/>
  <c r="W252" i="2"/>
  <c r="V252" i="2"/>
  <c r="U252" i="2"/>
  <c r="T252" i="2"/>
  <c r="S252" i="2"/>
  <c r="R252" i="2"/>
  <c r="Q252" i="2"/>
  <c r="P252" i="2"/>
  <c r="O252" i="2"/>
  <c r="N252" i="2"/>
  <c r="Y251" i="2"/>
  <c r="X251" i="2"/>
  <c r="W251" i="2"/>
  <c r="V251" i="2"/>
  <c r="U251" i="2"/>
  <c r="T251" i="2"/>
  <c r="S251" i="2"/>
  <c r="R251" i="2"/>
  <c r="Q251" i="2"/>
  <c r="P251" i="2"/>
  <c r="O251" i="2"/>
  <c r="N251" i="2"/>
  <c r="Y250" i="2"/>
  <c r="X250" i="2"/>
  <c r="W250" i="2"/>
  <c r="V250" i="2"/>
  <c r="U250" i="2"/>
  <c r="T250" i="2"/>
  <c r="S250" i="2"/>
  <c r="R250" i="2"/>
  <c r="Q250" i="2"/>
  <c r="P250" i="2"/>
  <c r="O250" i="2"/>
  <c r="N250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Y246" i="2"/>
  <c r="X246" i="2"/>
  <c r="W246" i="2"/>
  <c r="V246" i="2"/>
  <c r="U246" i="2"/>
  <c r="T246" i="2"/>
  <c r="S246" i="2"/>
  <c r="R246" i="2"/>
  <c r="Q246" i="2"/>
  <c r="P246" i="2"/>
  <c r="O246" i="2"/>
  <c r="N246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Y243" i="2"/>
  <c r="X243" i="2"/>
  <c r="W243" i="2"/>
  <c r="V243" i="2"/>
  <c r="U243" i="2"/>
  <c r="T243" i="2"/>
  <c r="S243" i="2"/>
  <c r="R243" i="2"/>
  <c r="Q243" i="2"/>
  <c r="P243" i="2"/>
  <c r="O243" i="2"/>
  <c r="N243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Y239" i="2"/>
  <c r="X239" i="2"/>
  <c r="W239" i="2"/>
  <c r="V239" i="2"/>
  <c r="U239" i="2"/>
  <c r="T239" i="2"/>
  <c r="S239" i="2"/>
  <c r="R239" i="2"/>
  <c r="Q239" i="2"/>
  <c r="P239" i="2"/>
  <c r="O239" i="2"/>
  <c r="N239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Y237" i="2"/>
  <c r="X237" i="2"/>
  <c r="W237" i="2"/>
  <c r="V237" i="2"/>
  <c r="U237" i="2"/>
  <c r="T237" i="2"/>
  <c r="S237" i="2"/>
  <c r="R237" i="2"/>
  <c r="Q237" i="2"/>
  <c r="P237" i="2"/>
  <c r="O237" i="2"/>
  <c r="N237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Y235" i="2"/>
  <c r="X235" i="2"/>
  <c r="W235" i="2"/>
  <c r="V235" i="2"/>
  <c r="U235" i="2"/>
  <c r="T235" i="2"/>
  <c r="S235" i="2"/>
  <c r="R235" i="2"/>
  <c r="Q235" i="2"/>
  <c r="P235" i="2"/>
  <c r="O235" i="2"/>
  <c r="N235" i="2"/>
  <c r="Y234" i="2"/>
  <c r="X234" i="2"/>
  <c r="W234" i="2"/>
  <c r="V234" i="2"/>
  <c r="U234" i="2"/>
  <c r="T234" i="2"/>
  <c r="S234" i="2"/>
  <c r="R234" i="2"/>
  <c r="Q234" i="2"/>
  <c r="P234" i="2"/>
  <c r="O234" i="2"/>
  <c r="N234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Y232" i="2"/>
  <c r="X232" i="2"/>
  <c r="W232" i="2"/>
  <c r="V232" i="2"/>
  <c r="U232" i="2"/>
  <c r="T232" i="2"/>
  <c r="S232" i="2"/>
  <c r="R232" i="2"/>
  <c r="Q232" i="2"/>
  <c r="P232" i="2"/>
  <c r="O232" i="2"/>
  <c r="N232" i="2"/>
  <c r="Y231" i="2"/>
  <c r="X231" i="2"/>
  <c r="W231" i="2"/>
  <c r="V231" i="2"/>
  <c r="U231" i="2"/>
  <c r="T231" i="2"/>
  <c r="S231" i="2"/>
  <c r="R231" i="2"/>
  <c r="Q231" i="2"/>
  <c r="P231" i="2"/>
  <c r="O231" i="2"/>
  <c r="N231" i="2"/>
  <c r="Y230" i="2"/>
  <c r="X230" i="2"/>
  <c r="W230" i="2"/>
  <c r="V230" i="2"/>
  <c r="U230" i="2"/>
  <c r="T230" i="2"/>
  <c r="S230" i="2"/>
  <c r="R230" i="2"/>
  <c r="Q230" i="2"/>
  <c r="P230" i="2"/>
  <c r="O230" i="2"/>
  <c r="N230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Y226" i="2"/>
  <c r="X226" i="2"/>
  <c r="W226" i="2"/>
  <c r="V226" i="2"/>
  <c r="U226" i="2"/>
  <c r="T226" i="2"/>
  <c r="S226" i="2"/>
  <c r="R226" i="2"/>
  <c r="Q226" i="2"/>
  <c r="P226" i="2"/>
  <c r="O226" i="2"/>
  <c r="N226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Y223" i="2"/>
  <c r="X223" i="2"/>
  <c r="W223" i="2"/>
  <c r="V223" i="2"/>
  <c r="U223" i="2"/>
  <c r="T223" i="2"/>
  <c r="S223" i="2"/>
  <c r="R223" i="2"/>
  <c r="Q223" i="2"/>
  <c r="P223" i="2"/>
  <c r="O223" i="2"/>
  <c r="N223" i="2"/>
  <c r="Y222" i="2"/>
  <c r="X222" i="2"/>
  <c r="W222" i="2"/>
  <c r="V222" i="2"/>
  <c r="U222" i="2"/>
  <c r="T222" i="2"/>
  <c r="S222" i="2"/>
  <c r="R222" i="2"/>
  <c r="Q222" i="2"/>
  <c r="P222" i="2"/>
  <c r="O222" i="2"/>
  <c r="N222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Y216" i="2"/>
  <c r="X216" i="2"/>
  <c r="W216" i="2"/>
  <c r="V216" i="2"/>
  <c r="U216" i="2"/>
  <c r="T216" i="2"/>
  <c r="S216" i="2"/>
  <c r="R216" i="2"/>
  <c r="Q216" i="2"/>
  <c r="P216" i="2"/>
  <c r="O216" i="2"/>
  <c r="N216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Y212" i="2"/>
  <c r="X212" i="2"/>
  <c r="W212" i="2"/>
  <c r="V212" i="2"/>
  <c r="U212" i="2"/>
  <c r="T212" i="2"/>
  <c r="S212" i="2"/>
  <c r="R212" i="2"/>
  <c r="Q212" i="2"/>
  <c r="P212" i="2"/>
  <c r="O212" i="2"/>
  <c r="N212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Y207" i="2"/>
  <c r="X207" i="2"/>
  <c r="W207" i="2"/>
  <c r="V207" i="2"/>
  <c r="U207" i="2"/>
  <c r="T207" i="2"/>
  <c r="S207" i="2"/>
  <c r="R207" i="2"/>
  <c r="Q207" i="2"/>
  <c r="P207" i="2"/>
  <c r="O207" i="2"/>
  <c r="N207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Y204" i="2"/>
  <c r="X204" i="2"/>
  <c r="W204" i="2"/>
  <c r="V204" i="2"/>
  <c r="U204" i="2"/>
  <c r="T204" i="2"/>
  <c r="S204" i="2"/>
  <c r="R204" i="2"/>
  <c r="Q204" i="2"/>
  <c r="P204" i="2"/>
  <c r="O204" i="2"/>
  <c r="N204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Y99" i="2"/>
  <c r="X99" i="2"/>
  <c r="W99" i="2"/>
  <c r="V99" i="2"/>
  <c r="U99" i="2"/>
  <c r="T99" i="2"/>
  <c r="S99" i="2"/>
  <c r="R99" i="2"/>
  <c r="Q99" i="2"/>
  <c r="P99" i="2"/>
  <c r="O99" i="2"/>
  <c r="N99" i="2"/>
  <c r="Y98" i="2"/>
  <c r="X98" i="2"/>
  <c r="W98" i="2"/>
  <c r="V98" i="2"/>
  <c r="U98" i="2"/>
  <c r="T98" i="2"/>
  <c r="S98" i="2"/>
  <c r="R98" i="2"/>
  <c r="Q98" i="2"/>
  <c r="P98" i="2"/>
  <c r="O98" i="2"/>
  <c r="N98" i="2"/>
  <c r="Y97" i="2"/>
  <c r="X97" i="2"/>
  <c r="W97" i="2"/>
  <c r="V97" i="2"/>
  <c r="U97" i="2"/>
  <c r="T97" i="2"/>
  <c r="S97" i="2"/>
  <c r="R97" i="2"/>
  <c r="Q97" i="2"/>
  <c r="P97" i="2"/>
  <c r="O97" i="2"/>
  <c r="N97" i="2"/>
  <c r="Y96" i="2"/>
  <c r="X96" i="2"/>
  <c r="W96" i="2"/>
  <c r="V96" i="2"/>
  <c r="U96" i="2"/>
  <c r="T96" i="2"/>
  <c r="S96" i="2"/>
  <c r="R96" i="2"/>
  <c r="Q96" i="2"/>
  <c r="P96" i="2"/>
  <c r="O96" i="2"/>
  <c r="N96" i="2"/>
  <c r="Y95" i="2"/>
  <c r="X95" i="2"/>
  <c r="W95" i="2"/>
  <c r="V95" i="2"/>
  <c r="U95" i="2"/>
  <c r="T95" i="2"/>
  <c r="S95" i="2"/>
  <c r="R95" i="2"/>
  <c r="Q95" i="2"/>
  <c r="P95" i="2"/>
  <c r="O95" i="2"/>
  <c r="N95" i="2"/>
  <c r="Y94" i="2"/>
  <c r="X94" i="2"/>
  <c r="W94" i="2"/>
  <c r="V94" i="2"/>
  <c r="U94" i="2"/>
  <c r="T94" i="2"/>
  <c r="S94" i="2"/>
  <c r="R94" i="2"/>
  <c r="Q94" i="2"/>
  <c r="P94" i="2"/>
  <c r="O94" i="2"/>
  <c r="N94" i="2"/>
  <c r="Y93" i="2"/>
  <c r="X93" i="2"/>
  <c r="W93" i="2"/>
  <c r="V93" i="2"/>
  <c r="U93" i="2"/>
  <c r="T93" i="2"/>
  <c r="S93" i="2"/>
  <c r="R93" i="2"/>
  <c r="Q93" i="2"/>
  <c r="P93" i="2"/>
  <c r="O93" i="2"/>
  <c r="N93" i="2"/>
  <c r="Y92" i="2"/>
  <c r="X92" i="2"/>
  <c r="W92" i="2"/>
  <c r="V92" i="2"/>
  <c r="U92" i="2"/>
  <c r="T92" i="2"/>
  <c r="S92" i="2"/>
  <c r="R92" i="2"/>
  <c r="Q92" i="2"/>
  <c r="P92" i="2"/>
  <c r="O92" i="2"/>
  <c r="N92" i="2"/>
  <c r="Y91" i="2"/>
  <c r="X91" i="2"/>
  <c r="W91" i="2"/>
  <c r="V91" i="2"/>
  <c r="U91" i="2"/>
  <c r="T91" i="2"/>
  <c r="S91" i="2"/>
  <c r="R91" i="2"/>
  <c r="Q91" i="2"/>
  <c r="P91" i="2"/>
  <c r="O91" i="2"/>
  <c r="N91" i="2"/>
  <c r="Y90" i="2"/>
  <c r="X90" i="2"/>
  <c r="W90" i="2"/>
  <c r="V90" i="2"/>
  <c r="U90" i="2"/>
  <c r="T90" i="2"/>
  <c r="S90" i="2"/>
  <c r="R90" i="2"/>
  <c r="Q90" i="2"/>
  <c r="P90" i="2"/>
  <c r="O90" i="2"/>
  <c r="N90" i="2"/>
  <c r="Y89" i="2"/>
  <c r="X89" i="2"/>
  <c r="W89" i="2"/>
  <c r="V89" i="2"/>
  <c r="U89" i="2"/>
  <c r="T89" i="2"/>
  <c r="S89" i="2"/>
  <c r="R89" i="2"/>
  <c r="Q89" i="2"/>
  <c r="P89" i="2"/>
  <c r="O89" i="2"/>
  <c r="N89" i="2"/>
  <c r="Y88" i="2"/>
  <c r="X88" i="2"/>
  <c r="W88" i="2"/>
  <c r="V88" i="2"/>
  <c r="U88" i="2"/>
  <c r="T88" i="2"/>
  <c r="S88" i="2"/>
  <c r="R88" i="2"/>
  <c r="Q88" i="2"/>
  <c r="P88" i="2"/>
  <c r="O88" i="2"/>
  <c r="N88" i="2"/>
  <c r="Y87" i="2"/>
  <c r="X87" i="2"/>
  <c r="W87" i="2"/>
  <c r="V87" i="2"/>
  <c r="U87" i="2"/>
  <c r="T87" i="2"/>
  <c r="S87" i="2"/>
  <c r="R87" i="2"/>
  <c r="Q87" i="2"/>
  <c r="P87" i="2"/>
  <c r="O87" i="2"/>
  <c r="N87" i="2"/>
  <c r="Y86" i="2"/>
  <c r="X86" i="2"/>
  <c r="W86" i="2"/>
  <c r="V86" i="2"/>
  <c r="U86" i="2"/>
  <c r="T86" i="2"/>
  <c r="S86" i="2"/>
  <c r="R86" i="2"/>
  <c r="Q86" i="2"/>
  <c r="P86" i="2"/>
  <c r="O86" i="2"/>
  <c r="N86" i="2"/>
  <c r="Y85" i="2"/>
  <c r="X85" i="2"/>
  <c r="W85" i="2"/>
  <c r="V85" i="2"/>
  <c r="U85" i="2"/>
  <c r="T85" i="2"/>
  <c r="S85" i="2"/>
  <c r="R85" i="2"/>
  <c r="Q85" i="2"/>
  <c r="P85" i="2"/>
  <c r="O85" i="2"/>
  <c r="N85" i="2"/>
  <c r="Y84" i="2"/>
  <c r="X84" i="2"/>
  <c r="W84" i="2"/>
  <c r="V84" i="2"/>
  <c r="U84" i="2"/>
  <c r="T84" i="2"/>
  <c r="S84" i="2"/>
  <c r="R84" i="2"/>
  <c r="Q84" i="2"/>
  <c r="P84" i="2"/>
  <c r="O84" i="2"/>
  <c r="N84" i="2"/>
  <c r="Y83" i="2"/>
  <c r="X83" i="2"/>
  <c r="W83" i="2"/>
  <c r="V83" i="2"/>
  <c r="U83" i="2"/>
  <c r="T83" i="2"/>
  <c r="S83" i="2"/>
  <c r="R83" i="2"/>
  <c r="Q83" i="2"/>
  <c r="P83" i="2"/>
  <c r="O83" i="2"/>
  <c r="N83" i="2"/>
  <c r="Y82" i="2"/>
  <c r="X82" i="2"/>
  <c r="W82" i="2"/>
  <c r="V82" i="2"/>
  <c r="U82" i="2"/>
  <c r="T82" i="2"/>
  <c r="S82" i="2"/>
  <c r="R82" i="2"/>
  <c r="Q82" i="2"/>
  <c r="P82" i="2"/>
  <c r="O82" i="2"/>
  <c r="N82" i="2"/>
  <c r="Y81" i="2"/>
  <c r="X81" i="2"/>
  <c r="W81" i="2"/>
  <c r="V81" i="2"/>
  <c r="U81" i="2"/>
  <c r="T81" i="2"/>
  <c r="S81" i="2"/>
  <c r="R81" i="2"/>
  <c r="Q81" i="2"/>
  <c r="P81" i="2"/>
  <c r="O81" i="2"/>
  <c r="N81" i="2"/>
  <c r="Y80" i="2"/>
  <c r="X80" i="2"/>
  <c r="W80" i="2"/>
  <c r="V80" i="2"/>
  <c r="U80" i="2"/>
  <c r="T80" i="2"/>
  <c r="S80" i="2"/>
  <c r="R80" i="2"/>
  <c r="Q80" i="2"/>
  <c r="P80" i="2"/>
  <c r="O80" i="2"/>
  <c r="N80" i="2"/>
  <c r="Y79" i="2"/>
  <c r="X79" i="2"/>
  <c r="W79" i="2"/>
  <c r="V79" i="2"/>
  <c r="U79" i="2"/>
  <c r="T79" i="2"/>
  <c r="S79" i="2"/>
  <c r="R79" i="2"/>
  <c r="Q79" i="2"/>
  <c r="P79" i="2"/>
  <c r="O79" i="2"/>
  <c r="N79" i="2"/>
  <c r="Y78" i="2"/>
  <c r="X78" i="2"/>
  <c r="W78" i="2"/>
  <c r="V78" i="2"/>
  <c r="U78" i="2"/>
  <c r="T78" i="2"/>
  <c r="S78" i="2"/>
  <c r="R78" i="2"/>
  <c r="Q78" i="2"/>
  <c r="P78" i="2"/>
  <c r="O78" i="2"/>
  <c r="N78" i="2"/>
  <c r="Y77" i="2"/>
  <c r="X77" i="2"/>
  <c r="W77" i="2"/>
  <c r="V77" i="2"/>
  <c r="U77" i="2"/>
  <c r="T77" i="2"/>
  <c r="S77" i="2"/>
  <c r="R77" i="2"/>
  <c r="Q77" i="2"/>
  <c r="P77" i="2"/>
  <c r="O77" i="2"/>
  <c r="N77" i="2"/>
  <c r="Y76" i="2"/>
  <c r="X76" i="2"/>
  <c r="W76" i="2"/>
  <c r="V76" i="2"/>
  <c r="U76" i="2"/>
  <c r="T76" i="2"/>
  <c r="S76" i="2"/>
  <c r="R76" i="2"/>
  <c r="Q76" i="2"/>
  <c r="P76" i="2"/>
  <c r="O76" i="2"/>
  <c r="N76" i="2"/>
  <c r="Y75" i="2"/>
  <c r="X75" i="2"/>
  <c r="W75" i="2"/>
  <c r="V75" i="2"/>
  <c r="U75" i="2"/>
  <c r="T75" i="2"/>
  <c r="S75" i="2"/>
  <c r="R75" i="2"/>
  <c r="Q75" i="2"/>
  <c r="P75" i="2"/>
  <c r="O75" i="2"/>
  <c r="N75" i="2"/>
  <c r="Y74" i="2"/>
  <c r="X74" i="2"/>
  <c r="W74" i="2"/>
  <c r="V74" i="2"/>
  <c r="U74" i="2"/>
  <c r="T74" i="2"/>
  <c r="S74" i="2"/>
  <c r="R74" i="2"/>
  <c r="Q74" i="2"/>
  <c r="P74" i="2"/>
  <c r="O74" i="2"/>
  <c r="N74" i="2"/>
  <c r="Y73" i="2"/>
  <c r="X73" i="2"/>
  <c r="W73" i="2"/>
  <c r="V73" i="2"/>
  <c r="U73" i="2"/>
  <c r="T73" i="2"/>
  <c r="S73" i="2"/>
  <c r="R73" i="2"/>
  <c r="Q73" i="2"/>
  <c r="P73" i="2"/>
  <c r="O73" i="2"/>
  <c r="N73" i="2"/>
  <c r="Y72" i="2"/>
  <c r="X72" i="2"/>
  <c r="W72" i="2"/>
  <c r="V72" i="2"/>
  <c r="U72" i="2"/>
  <c r="T72" i="2"/>
  <c r="S72" i="2"/>
  <c r="R72" i="2"/>
  <c r="Q72" i="2"/>
  <c r="P72" i="2"/>
  <c r="O72" i="2"/>
  <c r="N72" i="2"/>
  <c r="Y71" i="2"/>
  <c r="X71" i="2"/>
  <c r="W71" i="2"/>
  <c r="V71" i="2"/>
  <c r="U71" i="2"/>
  <c r="T71" i="2"/>
  <c r="S71" i="2"/>
  <c r="R71" i="2"/>
  <c r="Q71" i="2"/>
  <c r="P71" i="2"/>
  <c r="O71" i="2"/>
  <c r="N71" i="2"/>
  <c r="Y70" i="2"/>
  <c r="X70" i="2"/>
  <c r="W70" i="2"/>
  <c r="V70" i="2"/>
  <c r="U70" i="2"/>
  <c r="T70" i="2"/>
  <c r="S70" i="2"/>
  <c r="R70" i="2"/>
  <c r="Q70" i="2"/>
  <c r="P70" i="2"/>
  <c r="O70" i="2"/>
  <c r="N70" i="2"/>
  <c r="Y69" i="2"/>
  <c r="X69" i="2"/>
  <c r="W69" i="2"/>
  <c r="V69" i="2"/>
  <c r="U69" i="2"/>
  <c r="T69" i="2"/>
  <c r="S69" i="2"/>
  <c r="R69" i="2"/>
  <c r="Q69" i="2"/>
  <c r="P69" i="2"/>
  <c r="O69" i="2"/>
  <c r="N69" i="2"/>
  <c r="Y68" i="2"/>
  <c r="X68" i="2"/>
  <c r="W68" i="2"/>
  <c r="V68" i="2"/>
  <c r="U68" i="2"/>
  <c r="T68" i="2"/>
  <c r="S68" i="2"/>
  <c r="R68" i="2"/>
  <c r="Q68" i="2"/>
  <c r="P68" i="2"/>
  <c r="O68" i="2"/>
  <c r="N68" i="2"/>
  <c r="Y67" i="2"/>
  <c r="X67" i="2"/>
  <c r="W67" i="2"/>
  <c r="V67" i="2"/>
  <c r="U67" i="2"/>
  <c r="T67" i="2"/>
  <c r="S67" i="2"/>
  <c r="R67" i="2"/>
  <c r="Q67" i="2"/>
  <c r="P67" i="2"/>
  <c r="O67" i="2"/>
  <c r="N67" i="2"/>
  <c r="Y66" i="2"/>
  <c r="X66" i="2"/>
  <c r="W66" i="2"/>
  <c r="V66" i="2"/>
  <c r="U66" i="2"/>
  <c r="T66" i="2"/>
  <c r="S66" i="2"/>
  <c r="R66" i="2"/>
  <c r="Q66" i="2"/>
  <c r="P66" i="2"/>
  <c r="O66" i="2"/>
  <c r="N66" i="2"/>
  <c r="Y65" i="2"/>
  <c r="X65" i="2"/>
  <c r="W65" i="2"/>
  <c r="V65" i="2"/>
  <c r="U65" i="2"/>
  <c r="T65" i="2"/>
  <c r="S65" i="2"/>
  <c r="R65" i="2"/>
  <c r="Q65" i="2"/>
  <c r="P65" i="2"/>
  <c r="O65" i="2"/>
  <c r="N65" i="2"/>
  <c r="Y64" i="2"/>
  <c r="X64" i="2"/>
  <c r="W64" i="2"/>
  <c r="V64" i="2"/>
  <c r="U64" i="2"/>
  <c r="T64" i="2"/>
  <c r="S64" i="2"/>
  <c r="R64" i="2"/>
  <c r="Q64" i="2"/>
  <c r="P64" i="2"/>
  <c r="O64" i="2"/>
  <c r="N64" i="2"/>
  <c r="Y63" i="2"/>
  <c r="X63" i="2"/>
  <c r="W63" i="2"/>
  <c r="V63" i="2"/>
  <c r="U63" i="2"/>
  <c r="T63" i="2"/>
  <c r="S63" i="2"/>
  <c r="R63" i="2"/>
  <c r="Q63" i="2"/>
  <c r="P63" i="2"/>
  <c r="O63" i="2"/>
  <c r="N63" i="2"/>
  <c r="Y62" i="2"/>
  <c r="X62" i="2"/>
  <c r="W62" i="2"/>
  <c r="V62" i="2"/>
  <c r="U62" i="2"/>
  <c r="T62" i="2"/>
  <c r="S62" i="2"/>
  <c r="R62" i="2"/>
  <c r="Q62" i="2"/>
  <c r="P62" i="2"/>
  <c r="O62" i="2"/>
  <c r="N62" i="2"/>
  <c r="Y61" i="2"/>
  <c r="X61" i="2"/>
  <c r="W61" i="2"/>
  <c r="V61" i="2"/>
  <c r="U61" i="2"/>
  <c r="T61" i="2"/>
  <c r="S61" i="2"/>
  <c r="R61" i="2"/>
  <c r="Q61" i="2"/>
  <c r="P61" i="2"/>
  <c r="O61" i="2"/>
  <c r="N61" i="2"/>
  <c r="Y60" i="2"/>
  <c r="X60" i="2"/>
  <c r="W60" i="2"/>
  <c r="V60" i="2"/>
  <c r="U60" i="2"/>
  <c r="T60" i="2"/>
  <c r="S60" i="2"/>
  <c r="R60" i="2"/>
  <c r="Q60" i="2"/>
  <c r="P60" i="2"/>
  <c r="O60" i="2"/>
  <c r="N60" i="2"/>
  <c r="Y59" i="2"/>
  <c r="X59" i="2"/>
  <c r="W59" i="2"/>
  <c r="V59" i="2"/>
  <c r="U59" i="2"/>
  <c r="T59" i="2"/>
  <c r="S59" i="2"/>
  <c r="R59" i="2"/>
  <c r="Q59" i="2"/>
  <c r="P59" i="2"/>
  <c r="O59" i="2"/>
  <c r="N59" i="2"/>
  <c r="Y58" i="2"/>
  <c r="X58" i="2"/>
  <c r="W58" i="2"/>
  <c r="V58" i="2"/>
  <c r="U58" i="2"/>
  <c r="T58" i="2"/>
  <c r="S58" i="2"/>
  <c r="R58" i="2"/>
  <c r="Q58" i="2"/>
  <c r="P58" i="2"/>
  <c r="O58" i="2"/>
  <c r="N58" i="2"/>
  <c r="Y57" i="2"/>
  <c r="X57" i="2"/>
  <c r="W57" i="2"/>
  <c r="V57" i="2"/>
  <c r="U57" i="2"/>
  <c r="T57" i="2"/>
  <c r="S57" i="2"/>
  <c r="R57" i="2"/>
  <c r="Q57" i="2"/>
  <c r="P57" i="2"/>
  <c r="O57" i="2"/>
  <c r="N57" i="2"/>
  <c r="Y56" i="2"/>
  <c r="X56" i="2"/>
  <c r="W56" i="2"/>
  <c r="V56" i="2"/>
  <c r="U56" i="2"/>
  <c r="T56" i="2"/>
  <c r="S56" i="2"/>
  <c r="R56" i="2"/>
  <c r="Q56" i="2"/>
  <c r="P56" i="2"/>
  <c r="O56" i="2"/>
  <c r="N56" i="2"/>
  <c r="Y55" i="2"/>
  <c r="X55" i="2"/>
  <c r="W55" i="2"/>
  <c r="V55" i="2"/>
  <c r="U55" i="2"/>
  <c r="T55" i="2"/>
  <c r="S55" i="2"/>
  <c r="R55" i="2"/>
  <c r="Q55" i="2"/>
  <c r="P55" i="2"/>
  <c r="O55" i="2"/>
  <c r="N55" i="2"/>
  <c r="Y54" i="2"/>
  <c r="X54" i="2"/>
  <c r="W54" i="2"/>
  <c r="V54" i="2"/>
  <c r="U54" i="2"/>
  <c r="T54" i="2"/>
  <c r="S54" i="2"/>
  <c r="R54" i="2"/>
  <c r="Q54" i="2"/>
  <c r="P54" i="2"/>
  <c r="O54" i="2"/>
  <c r="N54" i="2"/>
  <c r="Y53" i="2"/>
  <c r="X53" i="2"/>
  <c r="W53" i="2"/>
  <c r="V53" i="2"/>
  <c r="U53" i="2"/>
  <c r="T53" i="2"/>
  <c r="S53" i="2"/>
  <c r="R53" i="2"/>
  <c r="Q53" i="2"/>
  <c r="P53" i="2"/>
  <c r="O53" i="2"/>
  <c r="N53" i="2"/>
  <c r="Y52" i="2"/>
  <c r="X52" i="2"/>
  <c r="W52" i="2"/>
  <c r="V52" i="2"/>
  <c r="U52" i="2"/>
  <c r="T52" i="2"/>
  <c r="S52" i="2"/>
  <c r="R52" i="2"/>
  <c r="Q52" i="2"/>
  <c r="P52" i="2"/>
  <c r="O52" i="2"/>
  <c r="N52" i="2"/>
  <c r="Y51" i="2"/>
  <c r="X51" i="2"/>
  <c r="W51" i="2"/>
  <c r="V51" i="2"/>
  <c r="U51" i="2"/>
  <c r="T51" i="2"/>
  <c r="S51" i="2"/>
  <c r="R51" i="2"/>
  <c r="Q51" i="2"/>
  <c r="P51" i="2"/>
  <c r="O51" i="2"/>
  <c r="N51" i="2"/>
  <c r="Y50" i="2"/>
  <c r="X50" i="2"/>
  <c r="W50" i="2"/>
  <c r="V50" i="2"/>
  <c r="U50" i="2"/>
  <c r="T50" i="2"/>
  <c r="S50" i="2"/>
  <c r="R50" i="2"/>
  <c r="Q50" i="2"/>
  <c r="P50" i="2"/>
  <c r="O50" i="2"/>
  <c r="N50" i="2"/>
  <c r="Y49" i="2"/>
  <c r="X49" i="2"/>
  <c r="W49" i="2"/>
  <c r="V49" i="2"/>
  <c r="U49" i="2"/>
  <c r="T49" i="2"/>
  <c r="S49" i="2"/>
  <c r="R49" i="2"/>
  <c r="Q49" i="2"/>
  <c r="P49" i="2"/>
  <c r="O49" i="2"/>
  <c r="N49" i="2"/>
  <c r="Y48" i="2"/>
  <c r="X48" i="2"/>
  <c r="W48" i="2"/>
  <c r="V48" i="2"/>
  <c r="U48" i="2"/>
  <c r="T48" i="2"/>
  <c r="S48" i="2"/>
  <c r="R48" i="2"/>
  <c r="Q48" i="2"/>
  <c r="P48" i="2"/>
  <c r="O48" i="2"/>
  <c r="N48" i="2"/>
  <c r="Y47" i="2"/>
  <c r="X47" i="2"/>
  <c r="W47" i="2"/>
  <c r="V47" i="2"/>
  <c r="U47" i="2"/>
  <c r="T47" i="2"/>
  <c r="S47" i="2"/>
  <c r="R47" i="2"/>
  <c r="Q47" i="2"/>
  <c r="P47" i="2"/>
  <c r="O47" i="2"/>
  <c r="N47" i="2"/>
  <c r="Y46" i="2"/>
  <c r="X46" i="2"/>
  <c r="W46" i="2"/>
  <c r="V46" i="2"/>
  <c r="U46" i="2"/>
  <c r="T46" i="2"/>
  <c r="S46" i="2"/>
  <c r="R46" i="2"/>
  <c r="Q46" i="2"/>
  <c r="P46" i="2"/>
  <c r="O46" i="2"/>
  <c r="N46" i="2"/>
  <c r="Y45" i="2"/>
  <c r="X45" i="2"/>
  <c r="W45" i="2"/>
  <c r="V45" i="2"/>
  <c r="U45" i="2"/>
  <c r="T45" i="2"/>
  <c r="S45" i="2"/>
  <c r="R45" i="2"/>
  <c r="Q45" i="2"/>
  <c r="P45" i="2"/>
  <c r="O45" i="2"/>
  <c r="N45" i="2"/>
  <c r="Y44" i="2"/>
  <c r="X44" i="2"/>
  <c r="W44" i="2"/>
  <c r="V44" i="2"/>
  <c r="U44" i="2"/>
  <c r="T44" i="2"/>
  <c r="S44" i="2"/>
  <c r="R44" i="2"/>
  <c r="Q44" i="2"/>
  <c r="P44" i="2"/>
  <c r="O44" i="2"/>
  <c r="N44" i="2"/>
  <c r="Y43" i="2"/>
  <c r="X43" i="2"/>
  <c r="W43" i="2"/>
  <c r="V43" i="2"/>
  <c r="U43" i="2"/>
  <c r="T43" i="2"/>
  <c r="S43" i="2"/>
  <c r="R43" i="2"/>
  <c r="Q43" i="2"/>
  <c r="P43" i="2"/>
  <c r="O43" i="2"/>
  <c r="N43" i="2"/>
  <c r="Y42" i="2"/>
  <c r="X42" i="2"/>
  <c r="W42" i="2"/>
  <c r="V42" i="2"/>
  <c r="U42" i="2"/>
  <c r="T42" i="2"/>
  <c r="S42" i="2"/>
  <c r="R42" i="2"/>
  <c r="Q42" i="2"/>
  <c r="P42" i="2"/>
  <c r="O42" i="2"/>
  <c r="N42" i="2"/>
  <c r="Y41" i="2"/>
  <c r="X41" i="2"/>
  <c r="W41" i="2"/>
  <c r="V41" i="2"/>
  <c r="U41" i="2"/>
  <c r="T41" i="2"/>
  <c r="S41" i="2"/>
  <c r="R41" i="2"/>
  <c r="Q41" i="2"/>
  <c r="P41" i="2"/>
  <c r="O41" i="2"/>
  <c r="N41" i="2"/>
  <c r="Y40" i="2"/>
  <c r="X40" i="2"/>
  <c r="W40" i="2"/>
  <c r="V40" i="2"/>
  <c r="U40" i="2"/>
  <c r="T40" i="2"/>
  <c r="S40" i="2"/>
  <c r="R40" i="2"/>
  <c r="Q40" i="2"/>
  <c r="P40" i="2"/>
  <c r="O40" i="2"/>
  <c r="N40" i="2"/>
  <c r="Y39" i="2"/>
  <c r="X39" i="2"/>
  <c r="W39" i="2"/>
  <c r="V39" i="2"/>
  <c r="U39" i="2"/>
  <c r="T39" i="2"/>
  <c r="S39" i="2"/>
  <c r="R39" i="2"/>
  <c r="Q39" i="2"/>
  <c r="P39" i="2"/>
  <c r="O39" i="2"/>
  <c r="N39" i="2"/>
  <c r="Y38" i="2"/>
  <c r="X38" i="2"/>
  <c r="W38" i="2"/>
  <c r="V38" i="2"/>
  <c r="U38" i="2"/>
  <c r="T38" i="2"/>
  <c r="S38" i="2"/>
  <c r="R38" i="2"/>
  <c r="Q38" i="2"/>
  <c r="P38" i="2"/>
  <c r="O38" i="2"/>
  <c r="N38" i="2"/>
  <c r="Y37" i="2"/>
  <c r="X37" i="2"/>
  <c r="W37" i="2"/>
  <c r="V37" i="2"/>
  <c r="U37" i="2"/>
  <c r="T37" i="2"/>
  <c r="S37" i="2"/>
  <c r="R37" i="2"/>
  <c r="Q37" i="2"/>
  <c r="P37" i="2"/>
  <c r="O37" i="2"/>
  <c r="N37" i="2"/>
  <c r="Y36" i="2"/>
  <c r="X36" i="2"/>
  <c r="W36" i="2"/>
  <c r="V36" i="2"/>
  <c r="U36" i="2"/>
  <c r="T36" i="2"/>
  <c r="S36" i="2"/>
  <c r="R36" i="2"/>
  <c r="Q36" i="2"/>
  <c r="P36" i="2"/>
  <c r="O36" i="2"/>
  <c r="N36" i="2"/>
  <c r="Y35" i="2"/>
  <c r="X35" i="2"/>
  <c r="W35" i="2"/>
  <c r="V35" i="2"/>
  <c r="U35" i="2"/>
  <c r="T35" i="2"/>
  <c r="S35" i="2"/>
  <c r="R35" i="2"/>
  <c r="Q35" i="2"/>
  <c r="P35" i="2"/>
  <c r="O35" i="2"/>
  <c r="N35" i="2"/>
  <c r="Y34" i="2"/>
  <c r="X34" i="2"/>
  <c r="W34" i="2"/>
  <c r="V34" i="2"/>
  <c r="U34" i="2"/>
  <c r="T34" i="2"/>
  <c r="S34" i="2"/>
  <c r="R34" i="2"/>
  <c r="Q34" i="2"/>
  <c r="P34" i="2"/>
  <c r="O34" i="2"/>
  <c r="N34" i="2"/>
  <c r="Y33" i="2"/>
  <c r="X33" i="2"/>
  <c r="W33" i="2"/>
  <c r="V33" i="2"/>
  <c r="U33" i="2"/>
  <c r="T33" i="2"/>
  <c r="S33" i="2"/>
  <c r="R33" i="2"/>
  <c r="Q33" i="2"/>
  <c r="P33" i="2"/>
  <c r="O33" i="2"/>
  <c r="N33" i="2"/>
  <c r="Y32" i="2"/>
  <c r="X32" i="2"/>
  <c r="W32" i="2"/>
  <c r="V32" i="2"/>
  <c r="U32" i="2"/>
  <c r="T32" i="2"/>
  <c r="S32" i="2"/>
  <c r="R32" i="2"/>
  <c r="Q32" i="2"/>
  <c r="P32" i="2"/>
  <c r="O32" i="2"/>
  <c r="N32" i="2"/>
  <c r="Y31" i="2"/>
  <c r="X31" i="2"/>
  <c r="W31" i="2"/>
  <c r="V31" i="2"/>
  <c r="U31" i="2"/>
  <c r="T31" i="2"/>
  <c r="S31" i="2"/>
  <c r="R31" i="2"/>
  <c r="Q31" i="2"/>
  <c r="P31" i="2"/>
  <c r="O31" i="2"/>
  <c r="N31" i="2"/>
  <c r="Y30" i="2"/>
  <c r="X30" i="2"/>
  <c r="W30" i="2"/>
  <c r="V30" i="2"/>
  <c r="U30" i="2"/>
  <c r="T30" i="2"/>
  <c r="S30" i="2"/>
  <c r="R30" i="2"/>
  <c r="Q30" i="2"/>
  <c r="P30" i="2"/>
  <c r="O30" i="2"/>
  <c r="N30" i="2"/>
  <c r="Y29" i="2"/>
  <c r="X29" i="2"/>
  <c r="W29" i="2"/>
  <c r="V29" i="2"/>
  <c r="U29" i="2"/>
  <c r="T29" i="2"/>
  <c r="S29" i="2"/>
  <c r="R29" i="2"/>
  <c r="Q29" i="2"/>
  <c r="P29" i="2"/>
  <c r="O29" i="2"/>
  <c r="N29" i="2"/>
  <c r="Y28" i="2"/>
  <c r="X28" i="2"/>
  <c r="W28" i="2"/>
  <c r="V28" i="2"/>
  <c r="U28" i="2"/>
  <c r="T28" i="2"/>
  <c r="S28" i="2"/>
  <c r="R28" i="2"/>
  <c r="Q28" i="2"/>
  <c r="P28" i="2"/>
  <c r="O28" i="2"/>
  <c r="N28" i="2"/>
  <c r="Y27" i="2"/>
  <c r="X27" i="2"/>
  <c r="W27" i="2"/>
  <c r="V27" i="2"/>
  <c r="U27" i="2"/>
  <c r="T27" i="2"/>
  <c r="S27" i="2"/>
  <c r="R27" i="2"/>
  <c r="Q27" i="2"/>
  <c r="P27" i="2"/>
  <c r="O27" i="2"/>
  <c r="N27" i="2"/>
  <c r="Y26" i="2"/>
  <c r="X26" i="2"/>
  <c r="W26" i="2"/>
  <c r="V26" i="2"/>
  <c r="U26" i="2"/>
  <c r="T26" i="2"/>
  <c r="S26" i="2"/>
  <c r="R26" i="2"/>
  <c r="Q26" i="2"/>
  <c r="P26" i="2"/>
  <c r="O26" i="2"/>
  <c r="N26" i="2"/>
  <c r="Y25" i="2"/>
  <c r="X25" i="2"/>
  <c r="W25" i="2"/>
  <c r="V25" i="2"/>
  <c r="U25" i="2"/>
  <c r="T25" i="2"/>
  <c r="S25" i="2"/>
  <c r="R25" i="2"/>
  <c r="Q25" i="2"/>
  <c r="P25" i="2"/>
  <c r="O25" i="2"/>
  <c r="N25" i="2"/>
  <c r="Y24" i="2"/>
  <c r="X24" i="2"/>
  <c r="W24" i="2"/>
  <c r="V24" i="2"/>
  <c r="U24" i="2"/>
  <c r="T24" i="2"/>
  <c r="S24" i="2"/>
  <c r="R24" i="2"/>
  <c r="Q24" i="2"/>
  <c r="P24" i="2"/>
  <c r="O24" i="2"/>
  <c r="N24" i="2"/>
  <c r="Y23" i="2"/>
  <c r="X23" i="2"/>
  <c r="W23" i="2"/>
  <c r="V23" i="2"/>
  <c r="U23" i="2"/>
  <c r="T23" i="2"/>
  <c r="S23" i="2"/>
  <c r="R23" i="2"/>
  <c r="Q23" i="2"/>
  <c r="P23" i="2"/>
  <c r="O23" i="2"/>
  <c r="N23" i="2"/>
  <c r="Y22" i="2"/>
  <c r="X22" i="2"/>
  <c r="W22" i="2"/>
  <c r="V22" i="2"/>
  <c r="U22" i="2"/>
  <c r="T22" i="2"/>
  <c r="S22" i="2"/>
  <c r="R22" i="2"/>
  <c r="Q22" i="2"/>
  <c r="P22" i="2"/>
  <c r="O22" i="2"/>
  <c r="N22" i="2"/>
  <c r="Y21" i="2"/>
  <c r="X21" i="2"/>
  <c r="W21" i="2"/>
  <c r="V21" i="2"/>
  <c r="U21" i="2"/>
  <c r="T21" i="2"/>
  <c r="S21" i="2"/>
  <c r="R21" i="2"/>
  <c r="Q21" i="2"/>
  <c r="P21" i="2"/>
  <c r="O21" i="2"/>
  <c r="N21" i="2"/>
  <c r="Y20" i="2"/>
  <c r="X20" i="2"/>
  <c r="W20" i="2"/>
  <c r="V20" i="2"/>
  <c r="U20" i="2"/>
  <c r="T20" i="2"/>
  <c r="S20" i="2"/>
  <c r="R20" i="2"/>
  <c r="Q20" i="2"/>
  <c r="P20" i="2"/>
  <c r="O20" i="2"/>
  <c r="N20" i="2"/>
  <c r="Y19" i="2"/>
  <c r="X19" i="2"/>
  <c r="W19" i="2"/>
  <c r="V19" i="2"/>
  <c r="U19" i="2"/>
  <c r="T19" i="2"/>
  <c r="S19" i="2"/>
  <c r="R19" i="2"/>
  <c r="Q19" i="2"/>
  <c r="P19" i="2"/>
  <c r="O19" i="2"/>
  <c r="N19" i="2"/>
  <c r="Y18" i="2"/>
  <c r="X18" i="2"/>
  <c r="W18" i="2"/>
  <c r="V18" i="2"/>
  <c r="U18" i="2"/>
  <c r="T18" i="2"/>
  <c r="S18" i="2"/>
  <c r="R18" i="2"/>
  <c r="Q18" i="2"/>
  <c r="P18" i="2"/>
  <c r="O18" i="2"/>
  <c r="N18" i="2"/>
  <c r="Y17" i="2"/>
  <c r="X17" i="2"/>
  <c r="W17" i="2"/>
  <c r="V17" i="2"/>
  <c r="U17" i="2"/>
  <c r="T17" i="2"/>
  <c r="S17" i="2"/>
  <c r="R17" i="2"/>
  <c r="Q17" i="2"/>
  <c r="P17" i="2"/>
  <c r="O17" i="2"/>
  <c r="N17" i="2"/>
  <c r="Y16" i="2"/>
  <c r="X16" i="2"/>
  <c r="W16" i="2"/>
  <c r="V16" i="2"/>
  <c r="U16" i="2"/>
  <c r="T16" i="2"/>
  <c r="S16" i="2"/>
  <c r="R16" i="2"/>
  <c r="Q16" i="2"/>
  <c r="P16" i="2"/>
  <c r="O16" i="2"/>
  <c r="N16" i="2"/>
  <c r="Y15" i="2"/>
  <c r="X15" i="2"/>
  <c r="W15" i="2"/>
  <c r="V15" i="2"/>
  <c r="U15" i="2"/>
  <c r="T15" i="2"/>
  <c r="S15" i="2"/>
  <c r="R15" i="2"/>
  <c r="Q15" i="2"/>
  <c r="P15" i="2"/>
  <c r="O15" i="2"/>
  <c r="N15" i="2"/>
  <c r="Y14" i="2"/>
  <c r="X14" i="2"/>
  <c r="W14" i="2"/>
  <c r="V14" i="2"/>
  <c r="U14" i="2"/>
  <c r="T14" i="2"/>
  <c r="S14" i="2"/>
  <c r="R14" i="2"/>
  <c r="Q14" i="2"/>
  <c r="P14" i="2"/>
  <c r="O14" i="2"/>
  <c r="N14" i="2"/>
  <c r="Y13" i="2"/>
  <c r="X13" i="2"/>
  <c r="W13" i="2"/>
  <c r="V13" i="2"/>
  <c r="U13" i="2"/>
  <c r="T13" i="2"/>
  <c r="S13" i="2"/>
  <c r="R13" i="2"/>
  <c r="Q13" i="2"/>
  <c r="P13" i="2"/>
  <c r="O13" i="2"/>
  <c r="N13" i="2"/>
  <c r="Y12" i="2"/>
  <c r="X12" i="2"/>
  <c r="W12" i="2"/>
  <c r="V12" i="2"/>
  <c r="U12" i="2"/>
  <c r="T12" i="2"/>
  <c r="S12" i="2"/>
  <c r="R12" i="2"/>
  <c r="Q12" i="2"/>
  <c r="P12" i="2"/>
  <c r="O12" i="2"/>
  <c r="N12" i="2"/>
  <c r="Y11" i="2"/>
  <c r="X11" i="2"/>
  <c r="W11" i="2"/>
  <c r="V11" i="2"/>
  <c r="U11" i="2"/>
  <c r="T11" i="2"/>
  <c r="S11" i="2"/>
  <c r="R11" i="2"/>
  <c r="Q11" i="2"/>
  <c r="P11" i="2"/>
  <c r="O11" i="2"/>
  <c r="N11" i="2"/>
  <c r="Y10" i="2"/>
  <c r="X10" i="2"/>
  <c r="W10" i="2"/>
  <c r="V10" i="2"/>
  <c r="U10" i="2"/>
  <c r="T10" i="2"/>
  <c r="S10" i="2"/>
  <c r="R10" i="2"/>
  <c r="Q10" i="2"/>
  <c r="P10" i="2"/>
  <c r="O10" i="2"/>
  <c r="N10" i="2"/>
  <c r="Y9" i="2"/>
  <c r="X9" i="2"/>
  <c r="W9" i="2"/>
  <c r="V9" i="2"/>
  <c r="U9" i="2"/>
  <c r="T9" i="2"/>
  <c r="S9" i="2"/>
  <c r="R9" i="2"/>
  <c r="Q9" i="2"/>
  <c r="P9" i="2"/>
  <c r="O9" i="2"/>
  <c r="N9" i="2"/>
  <c r="Y8" i="2"/>
  <c r="X8" i="2"/>
  <c r="W8" i="2"/>
  <c r="V8" i="2"/>
  <c r="U8" i="2"/>
  <c r="T8" i="2"/>
  <c r="S8" i="2"/>
  <c r="R8" i="2"/>
  <c r="Q8" i="2"/>
  <c r="P8" i="2"/>
  <c r="O8" i="2"/>
  <c r="N8" i="2"/>
  <c r="Y7" i="2"/>
  <c r="X7" i="2"/>
  <c r="W7" i="2"/>
  <c r="V7" i="2"/>
  <c r="U7" i="2"/>
  <c r="T7" i="2"/>
  <c r="S7" i="2"/>
  <c r="R7" i="2"/>
  <c r="Q7" i="2"/>
  <c r="P7" i="2"/>
  <c r="O7" i="2"/>
  <c r="N7" i="2"/>
  <c r="Y6" i="2"/>
  <c r="X6" i="2"/>
  <c r="W6" i="2"/>
  <c r="V6" i="2"/>
  <c r="U6" i="2"/>
  <c r="T6" i="2"/>
  <c r="S6" i="2"/>
  <c r="R6" i="2"/>
  <c r="Q6" i="2"/>
  <c r="P6" i="2"/>
  <c r="O6" i="2"/>
  <c r="N6" i="2"/>
  <c r="Y5" i="2"/>
  <c r="X5" i="2"/>
  <c r="W5" i="2"/>
  <c r="V5" i="2"/>
  <c r="U5" i="2"/>
  <c r="T5" i="2"/>
  <c r="S5" i="2"/>
  <c r="R5" i="2"/>
  <c r="Q5" i="2"/>
  <c r="P5" i="2"/>
  <c r="O5" i="2"/>
  <c r="N5" i="2"/>
  <c r="Y4" i="2"/>
  <c r="X4" i="2"/>
  <c r="W4" i="2"/>
  <c r="V4" i="2"/>
  <c r="U4" i="2"/>
  <c r="T4" i="2"/>
  <c r="S4" i="2"/>
  <c r="R4" i="2"/>
  <c r="Q4" i="2"/>
  <c r="P4" i="2"/>
  <c r="O4" i="2"/>
  <c r="N4" i="2"/>
  <c r="Y3" i="2"/>
  <c r="X3" i="2"/>
  <c r="W3" i="2"/>
  <c r="V3" i="2"/>
  <c r="U3" i="2"/>
  <c r="T3" i="2"/>
  <c r="S3" i="2"/>
  <c r="R3" i="2"/>
  <c r="Q3" i="2"/>
  <c r="P3" i="2"/>
  <c r="O3" i="2"/>
  <c r="N3" i="2"/>
  <c r="J42" i="1"/>
  <c r="H42" i="1"/>
  <c r="J41" i="1"/>
  <c r="H41" i="1"/>
  <c r="J40" i="1"/>
  <c r="H40" i="1"/>
  <c r="J39" i="1"/>
  <c r="H39" i="1"/>
  <c r="J38" i="1"/>
  <c r="H38" i="1"/>
  <c r="J37" i="1"/>
  <c r="H37" i="1"/>
  <c r="I31" i="1"/>
  <c r="G31" i="1"/>
  <c r="J28" i="1"/>
  <c r="H28" i="1"/>
  <c r="H22" i="1"/>
  <c r="J21" i="1"/>
  <c r="J27" i="1" s="1"/>
  <c r="I19" i="1"/>
  <c r="G19" i="1"/>
  <c r="G33" i="1" s="1"/>
  <c r="G48" i="1" s="1"/>
  <c r="J17" i="1"/>
  <c r="H17" i="1"/>
  <c r="H11" i="1"/>
  <c r="H15" i="1" s="1"/>
  <c r="J10" i="1"/>
  <c r="J16" i="1" s="1"/>
  <c r="H12" i="1" l="1"/>
  <c r="H16" i="1"/>
  <c r="I33" i="1"/>
  <c r="I48" i="1" s="1"/>
  <c r="J24" i="1"/>
  <c r="J26" i="1"/>
  <c r="J46" i="1"/>
  <c r="J14" i="1"/>
  <c r="H46" i="1"/>
  <c r="J12" i="1"/>
  <c r="J19" i="1" s="1"/>
  <c r="J15" i="1"/>
  <c r="J13" i="1"/>
  <c r="H14" i="1"/>
  <c r="H24" i="1"/>
  <c r="H26" i="1"/>
  <c r="H13" i="1"/>
  <c r="H23" i="1"/>
  <c r="H25" i="1"/>
  <c r="H27" i="1"/>
  <c r="J23" i="1"/>
  <c r="J25" i="1"/>
  <c r="J31" i="1" l="1"/>
  <c r="J33" i="1" s="1"/>
  <c r="J48" i="1" s="1"/>
  <c r="H31" i="1"/>
  <c r="H19" i="1"/>
  <c r="H33" i="1" l="1"/>
  <c r="H48" i="1" s="1"/>
</calcChain>
</file>

<file path=xl/sharedStrings.xml><?xml version="1.0" encoding="utf-8"?>
<sst xmlns="http://schemas.openxmlformats.org/spreadsheetml/2006/main" count="3509" uniqueCount="2294">
  <si>
    <t>FTE Calculation Assumptions:</t>
  </si>
  <si>
    <r>
      <t>Operating Expenses</t>
    </r>
    <r>
      <rPr>
        <sz val="10"/>
        <rFont val="Times New Roman"/>
        <family val="1"/>
      </rPr>
      <t xml:space="preserve"> -- Base operating expenses are included per FTE for $500 per year.  In addition, for regular FTE, annual telephone costs assume base charges of $450 per year.</t>
    </r>
  </si>
  <si>
    <r>
      <t>Standard Capital Purchases</t>
    </r>
    <r>
      <rPr>
        <sz val="10"/>
        <rFont val="Times New Roman"/>
        <family val="1"/>
      </rPr>
      <t xml:space="preserve"> -- Each additional employee necessitates the purchase of a Personal Computer ($900), Office Suite Software ($330), and office furniture ($3,473).  </t>
    </r>
  </si>
  <si>
    <r>
      <t>General Fund FTE</t>
    </r>
    <r>
      <rPr>
        <sz val="10"/>
        <rFont val="Times New Roman"/>
        <family val="1"/>
      </rPr>
      <t xml:space="preserve"> -- Beginning July 1, 2020, new employees will be paid on a bi-weekly pay schedule; therefore </t>
    </r>
    <r>
      <rPr>
        <b/>
        <sz val="10"/>
        <rFont val="Times New Roman"/>
        <family val="1"/>
      </rPr>
      <t>new full-time General Fund positions are reflected in Year 1 as 0.9615 FTE</t>
    </r>
    <r>
      <rPr>
        <sz val="10"/>
        <rFont val="Times New Roman"/>
        <family val="1"/>
      </rPr>
      <t xml:space="preserve"> to account for the pay-date shift (25/26 weeks of pay).   </t>
    </r>
    <r>
      <rPr>
        <b/>
        <sz val="10"/>
        <rFont val="Times New Roman"/>
        <family val="1"/>
      </rPr>
      <t>This applies to personal services costs only; operating costs are not subject to the pay-date shift.</t>
    </r>
  </si>
  <si>
    <t>Expenditure Detail</t>
  </si>
  <si>
    <t>FY 2021-22</t>
  </si>
  <si>
    <t>FY 2022-23</t>
  </si>
  <si>
    <t>Personal Services:</t>
  </si>
  <si>
    <t>~</t>
  </si>
  <si>
    <t>Classification Title</t>
  </si>
  <si>
    <t>Biweekly Salary</t>
  </si>
  <si>
    <t>FTE</t>
  </si>
  <si>
    <t>PERA</t>
  </si>
  <si>
    <t>AED</t>
  </si>
  <si>
    <t>SAED</t>
  </si>
  <si>
    <t>Medicare</t>
  </si>
  <si>
    <t>STD</t>
  </si>
  <si>
    <r>
      <t>Health-Life-Dental</t>
    </r>
    <r>
      <rPr>
        <sz val="9"/>
        <rFont val="Times New Roman"/>
        <family val="1"/>
      </rPr>
      <t xml:space="preserve"> </t>
    </r>
  </si>
  <si>
    <t>j</t>
  </si>
  <si>
    <t>Subtotal Position 1, #.# FTE</t>
  </si>
  <si>
    <r>
      <t>Health-Life-Dental</t>
    </r>
    <r>
      <rPr>
        <sz val="9"/>
        <rFont val="Times New Roman"/>
        <family val="1"/>
      </rPr>
      <t xml:space="preserve"> </t>
    </r>
  </si>
  <si>
    <t>Subtotal Position 2, #.# FTE</t>
  </si>
  <si>
    <t>s</t>
  </si>
  <si>
    <t>Subtotal Personal Services</t>
  </si>
  <si>
    <t>Operating Expenses:</t>
  </si>
  <si>
    <t>Regular FTE Operating Expenses</t>
  </si>
  <si>
    <t>Telephone Expenses</t>
  </si>
  <si>
    <t xml:space="preserve">PC, One-Time </t>
  </si>
  <si>
    <t>Office Furniture, One-Time</t>
  </si>
  <si>
    <t>Indirect Costs, if applicable</t>
  </si>
  <si>
    <t>Leased Space, if applicable</t>
  </si>
  <si>
    <t>Other</t>
  </si>
  <si>
    <t>Subtotal Operating Expenses</t>
  </si>
  <si>
    <t>TOTAL REQUEST</t>
  </si>
  <si>
    <t>General Fund:</t>
  </si>
  <si>
    <t>Cash funds:</t>
  </si>
  <si>
    <t>Reappropriated Funds:</t>
  </si>
  <si>
    <t>Federal Funds:</t>
  </si>
  <si>
    <r>
      <t>Health-Life-Dental</t>
    </r>
    <r>
      <rPr>
        <sz val="9"/>
        <rFont val="Times New Roman"/>
        <family val="1"/>
      </rPr>
      <t xml:space="preserve"> </t>
    </r>
  </si>
  <si>
    <t>Class Title</t>
  </si>
  <si>
    <t>OCC Group</t>
  </si>
  <si>
    <t>Class Code</t>
  </si>
  <si>
    <t>Class 6 Code</t>
  </si>
  <si>
    <t>Pay Grade</t>
  </si>
  <si>
    <t xml:space="preserve"> Minimum</t>
  </si>
  <si>
    <t>Q2</t>
  </si>
  <si>
    <t xml:space="preserve"> Range Midpoint  Q3</t>
  </si>
  <si>
    <t xml:space="preserve">  Q4</t>
  </si>
  <si>
    <t xml:space="preserve"> Maximum</t>
  </si>
  <si>
    <t xml:space="preserve"> Salary Lid</t>
  </si>
  <si>
    <t>Pay Differential Code</t>
  </si>
  <si>
    <t>Biweekly</t>
  </si>
  <si>
    <t>ACCOUNTANT I</t>
  </si>
  <si>
    <t>H</t>
  </si>
  <si>
    <t>H8A1</t>
  </si>
  <si>
    <t>H8A1XX</t>
  </si>
  <si>
    <t>H14</t>
  </si>
  <si>
    <t>ACCOUNTANT II</t>
  </si>
  <si>
    <t>H8A2</t>
  </si>
  <si>
    <t>H8A2XX</t>
  </si>
  <si>
    <t>H19</t>
  </si>
  <si>
    <t>ACCOUNTANT III</t>
  </si>
  <si>
    <t>H8A3</t>
  </si>
  <si>
    <t>H8A3XX</t>
  </si>
  <si>
    <t>H32</t>
  </si>
  <si>
    <t>ACCOUNTANT IV</t>
  </si>
  <si>
    <t>H8A4</t>
  </si>
  <si>
    <t>H8A4XX</t>
  </si>
  <si>
    <t>H34</t>
  </si>
  <si>
    <t>ACCOUNTING TECHNICIAN I</t>
  </si>
  <si>
    <t>H8B1</t>
  </si>
  <si>
    <t>H8B1XX</t>
  </si>
  <si>
    <t>H06</t>
  </si>
  <si>
    <t>ACCOUNTING TECHNICIAN II</t>
  </si>
  <si>
    <t>H8B2</t>
  </si>
  <si>
    <t>H8B2XX</t>
  </si>
  <si>
    <t>H11</t>
  </si>
  <si>
    <t>ACCOUNTING TECHNICIAN III</t>
  </si>
  <si>
    <t>H8B3</t>
  </si>
  <si>
    <t>H8B3XX</t>
  </si>
  <si>
    <t>H16</t>
  </si>
  <si>
    <t>ACCOUNTING TECHNICIAN IV</t>
  </si>
  <si>
    <t>H8B4</t>
  </si>
  <si>
    <t>H8B4XX</t>
  </si>
  <si>
    <t>H20</t>
  </si>
  <si>
    <t>ACTUARY I</t>
  </si>
  <si>
    <t>I</t>
  </si>
  <si>
    <t>I1A1</t>
  </si>
  <si>
    <t>I1A1XX</t>
  </si>
  <si>
    <t>I14</t>
  </si>
  <si>
    <t>ACTUARY II</t>
  </si>
  <si>
    <t>I1A2</t>
  </si>
  <si>
    <t>I1A2XX</t>
  </si>
  <si>
    <t>I16</t>
  </si>
  <si>
    <t>ACTUARY III</t>
  </si>
  <si>
    <t>I1A3</t>
  </si>
  <si>
    <t>I1A3XX</t>
  </si>
  <si>
    <t>I19</t>
  </si>
  <si>
    <t>ACTUARY IV</t>
  </si>
  <si>
    <t>I1A4</t>
  </si>
  <si>
    <t>I1A4XX</t>
  </si>
  <si>
    <t>I21</t>
  </si>
  <si>
    <t>ADMIN ASSISTANT I</t>
  </si>
  <si>
    <t>G</t>
  </si>
  <si>
    <t>G3A2</t>
  </si>
  <si>
    <t>G3A2TX</t>
  </si>
  <si>
    <t>G06</t>
  </si>
  <si>
    <t>ADMIN ASSISTANT II</t>
  </si>
  <si>
    <t>G3A3</t>
  </si>
  <si>
    <t>G3A3XX</t>
  </si>
  <si>
    <t>G10</t>
  </si>
  <si>
    <t>ADMIN ASSISTANT III</t>
  </si>
  <si>
    <t>G3A4</t>
  </si>
  <si>
    <t>G3A4XX</t>
  </si>
  <si>
    <t>G16</t>
  </si>
  <si>
    <t>ADMIN ASSISTANT INT</t>
  </si>
  <si>
    <t>G3A1</t>
  </si>
  <si>
    <t>G3A1IX</t>
  </si>
  <si>
    <t>G02</t>
  </si>
  <si>
    <t>ADMIN LAW JUDGE I</t>
  </si>
  <si>
    <t>H5L1</t>
  </si>
  <si>
    <t>H5L1XX</t>
  </si>
  <si>
    <t>H33</t>
  </si>
  <si>
    <t>ADMIN LAW JUDGE II</t>
  </si>
  <si>
    <t>H5L2</t>
  </si>
  <si>
    <t>H5L2XX</t>
  </si>
  <si>
    <t>H35</t>
  </si>
  <si>
    <t>ADMIN LAW JUDGE III</t>
  </si>
  <si>
    <t>H5L3</t>
  </si>
  <si>
    <t>H5L3XX</t>
  </si>
  <si>
    <t>H36</t>
  </si>
  <si>
    <t>ADMINISTRATOR I</t>
  </si>
  <si>
    <t>H1B1</t>
  </si>
  <si>
    <t>H1B1XX</t>
  </si>
  <si>
    <t>H12</t>
  </si>
  <si>
    <t>ADMINISTRATOR II</t>
  </si>
  <si>
    <t>H1B2</t>
  </si>
  <si>
    <t>H1B2XX</t>
  </si>
  <si>
    <t>ADMINISTRATOR III</t>
  </si>
  <si>
    <t>H1B3</t>
  </si>
  <si>
    <t>H1B3XX</t>
  </si>
  <si>
    <t>ADMINISTRATOR IV</t>
  </si>
  <si>
    <t>H1B4</t>
  </si>
  <si>
    <t>H1B4XX</t>
  </si>
  <si>
    <t>H28</t>
  </si>
  <si>
    <t>ADMINISTRATOR V</t>
  </si>
  <si>
    <t>H1B5</t>
  </si>
  <si>
    <t>H1B5XX</t>
  </si>
  <si>
    <t>AIR ENVIRON SYS TECH I</t>
  </si>
  <si>
    <t>I5A1</t>
  </si>
  <si>
    <t>I5A1XX</t>
  </si>
  <si>
    <t>I11</t>
  </si>
  <si>
    <t>AIR ENVIRON SYS TECH II</t>
  </si>
  <si>
    <t>I5A2</t>
  </si>
  <si>
    <t>I5A2XX</t>
  </si>
  <si>
    <t>I15</t>
  </si>
  <si>
    <t>AIR TRAFFIC CONTRL I</t>
  </si>
  <si>
    <t>H4N1</t>
  </si>
  <si>
    <t>H4N1XX</t>
  </si>
  <si>
    <t>H30</t>
  </si>
  <si>
    <t>AIR TRAFFIC CONTRL II</t>
  </si>
  <si>
    <t>H4N2</t>
  </si>
  <si>
    <t>H4N2XX</t>
  </si>
  <si>
    <t>AIR TRAFFIC CONTRL III</t>
  </si>
  <si>
    <t>H4N3</t>
  </si>
  <si>
    <t>H4N3XX</t>
  </si>
  <si>
    <t>AIRCRAFT PILOT</t>
  </si>
  <si>
    <t>H4O1</t>
  </si>
  <si>
    <t>H4O1XX</t>
  </si>
  <si>
    <t>ANALYST I</t>
  </si>
  <si>
    <t>H1C1</t>
  </si>
  <si>
    <t>H1C1XX</t>
  </si>
  <si>
    <t>ANALYST II</t>
  </si>
  <si>
    <t>H1C2</t>
  </si>
  <si>
    <t>H1C2XX</t>
  </si>
  <si>
    <t>ANALYST III</t>
  </si>
  <si>
    <t>H1C3</t>
  </si>
  <si>
    <t>H1C3XX</t>
  </si>
  <si>
    <t>ANALYST IV</t>
  </si>
  <si>
    <t>H1C4</t>
  </si>
  <si>
    <t>H1C4XX</t>
  </si>
  <si>
    <t>ANALYST V</t>
  </si>
  <si>
    <t>H1C5</t>
  </si>
  <si>
    <t>H1C5XX</t>
  </si>
  <si>
    <t>ANALYST VI</t>
  </si>
  <si>
    <t>H1C6</t>
  </si>
  <si>
    <t>H1C6XX</t>
  </si>
  <si>
    <t>ANALYST VII</t>
  </si>
  <si>
    <t>H1C7</t>
  </si>
  <si>
    <t>H1C7XX</t>
  </si>
  <si>
    <t>H37</t>
  </si>
  <si>
    <t>ANG PATROL OFFICER I</t>
  </si>
  <si>
    <t>A</t>
  </si>
  <si>
    <t>A9A1</t>
  </si>
  <si>
    <t>A9A1XX</t>
  </si>
  <si>
    <t>A01</t>
  </si>
  <si>
    <t>ANG PATROL OFFICER II</t>
  </si>
  <si>
    <t>A9A2</t>
  </si>
  <si>
    <t>A9A2XX</t>
  </si>
  <si>
    <t>A03</t>
  </si>
  <si>
    <t>ANG PATROL OFFICER III</t>
  </si>
  <si>
    <t>A9A3</t>
  </si>
  <si>
    <t>A9A3XX</t>
  </si>
  <si>
    <t>A05</t>
  </si>
  <si>
    <t>ANIMAL CARE I</t>
  </si>
  <si>
    <t>C</t>
  </si>
  <si>
    <t>C9A1</t>
  </si>
  <si>
    <t>C9A1XX</t>
  </si>
  <si>
    <t>C03</t>
  </si>
  <si>
    <t>ANIMAL CARE II</t>
  </si>
  <si>
    <t>C9A2</t>
  </si>
  <si>
    <t>C9A2XX</t>
  </si>
  <si>
    <t>C10</t>
  </si>
  <si>
    <t>ANIMAL CARE III</t>
  </si>
  <si>
    <t>C9A3</t>
  </si>
  <si>
    <t>C9A3XX</t>
  </si>
  <si>
    <t>C14</t>
  </si>
  <si>
    <t>APPRAISER I</t>
  </si>
  <si>
    <t>H1F1</t>
  </si>
  <si>
    <t>H1F1XX</t>
  </si>
  <si>
    <t>APPRAISER II</t>
  </si>
  <si>
    <t>H1F2</t>
  </si>
  <si>
    <t>H1F2XX</t>
  </si>
  <si>
    <t>APPRAISER III</t>
  </si>
  <si>
    <t>H1F3</t>
  </si>
  <si>
    <t>H1F3XX</t>
  </si>
  <si>
    <t>ARCHITECT I</t>
  </si>
  <si>
    <t>I2A2</t>
  </si>
  <si>
    <t>I2A2XX</t>
  </si>
  <si>
    <t>ARCHITECT II</t>
  </si>
  <si>
    <t>I2A3</t>
  </si>
  <si>
    <t>I2A3XX</t>
  </si>
  <si>
    <t>I17</t>
  </si>
  <si>
    <t>ARCHITECT III</t>
  </si>
  <si>
    <t>I2A4</t>
  </si>
  <si>
    <t>I2A4XX</t>
  </si>
  <si>
    <t>ARCHIVIST I</t>
  </si>
  <si>
    <t>H6H1</t>
  </si>
  <si>
    <t>H6H1XX</t>
  </si>
  <si>
    <t>ARCHIVIST II</t>
  </si>
  <si>
    <t>H6H2</t>
  </si>
  <si>
    <t>H6H2XX</t>
  </si>
  <si>
    <t>ARTS PROFESSIONAL I</t>
  </si>
  <si>
    <t>H3U3</t>
  </si>
  <si>
    <t>H3U3XX</t>
  </si>
  <si>
    <t>H10</t>
  </si>
  <si>
    <t>ARTS PROFESSIONAL II</t>
  </si>
  <si>
    <t>H3U4</t>
  </si>
  <si>
    <t>H3U4XX</t>
  </si>
  <si>
    <t>H17</t>
  </si>
  <si>
    <t>ARTS PROFESSIONAL III</t>
  </si>
  <si>
    <t>H3U5</t>
  </si>
  <si>
    <t>H3U5XX</t>
  </si>
  <si>
    <t>ARTS PROFESSIONAL IV</t>
  </si>
  <si>
    <t>H3U6</t>
  </si>
  <si>
    <t>H3U6XX</t>
  </si>
  <si>
    <t>H25</t>
  </si>
  <si>
    <t>ARTS TECHNICIAN I</t>
  </si>
  <si>
    <t>H3U1</t>
  </si>
  <si>
    <t>H3U1IX</t>
  </si>
  <si>
    <t>H04</t>
  </si>
  <si>
    <t>ARTS TECHNICIAN II</t>
  </si>
  <si>
    <t>H3U2</t>
  </si>
  <si>
    <t>H3U2TX</t>
  </si>
  <si>
    <t>AUDIT INTERN</t>
  </si>
  <si>
    <t>H8D1</t>
  </si>
  <si>
    <t>H8D1IX</t>
  </si>
  <si>
    <t>AUDITOR I</t>
  </si>
  <si>
    <t>H8D2</t>
  </si>
  <si>
    <t>H8D2TX</t>
  </si>
  <si>
    <t>AUDITOR II</t>
  </si>
  <si>
    <t>H8D3</t>
  </si>
  <si>
    <t>H8D3XX</t>
  </si>
  <si>
    <t>H22</t>
  </si>
  <si>
    <t>AUDITOR III</t>
  </si>
  <si>
    <t>H8D4</t>
  </si>
  <si>
    <t>H8D4XX</t>
  </si>
  <si>
    <t>AUDITOR IV</t>
  </si>
  <si>
    <t>H8D5</t>
  </si>
  <si>
    <t>H8D5XX</t>
  </si>
  <si>
    <t>AUDITOR V</t>
  </si>
  <si>
    <t>H8D6</t>
  </si>
  <si>
    <t>H8D6XX</t>
  </si>
  <si>
    <t>BARBER/COSMETOLOGIST</t>
  </si>
  <si>
    <t>G)</t>
  </si>
  <si>
    <t>D8A1</t>
  </si>
  <si>
    <t>D8A1XX</t>
  </si>
  <si>
    <t>D05</t>
  </si>
  <si>
    <t>BUDGET &amp; POLICY ANLST III</t>
  </si>
  <si>
    <t>H8E3</t>
  </si>
  <si>
    <t>H8E3XX</t>
  </si>
  <si>
    <t>BUDGET &amp; POLICY ANLST IV</t>
  </si>
  <si>
    <t>H8E4</t>
  </si>
  <si>
    <t>H8E4XX</t>
  </si>
  <si>
    <t>BUDGET &amp; POLICY ANLST V</t>
  </si>
  <si>
    <t>H8E5</t>
  </si>
  <si>
    <t>H8E5XX</t>
  </si>
  <si>
    <t>BUDGET ANALYST I</t>
  </si>
  <si>
    <t>H8E1</t>
  </si>
  <si>
    <t>H8E1XX</t>
  </si>
  <si>
    <t>BUDGET ANALYST II</t>
  </si>
  <si>
    <t>H8E2</t>
  </si>
  <si>
    <t>H8E2XX</t>
  </si>
  <si>
    <t xml:space="preserve">BUSINESS APPLICATION SUPPORT INTERN </t>
  </si>
  <si>
    <t>PS</t>
  </si>
  <si>
    <t>H9A1</t>
  </si>
  <si>
    <t>H9A1IX</t>
  </si>
  <si>
    <t>BUSINESS APPLICATION SUPPORT SPECIALIST I</t>
  </si>
  <si>
    <t>H9A2</t>
  </si>
  <si>
    <t>H9A2XX</t>
  </si>
  <si>
    <t>BUSINESS APPLICATION SUPPORT SPECIALIST II</t>
  </si>
  <si>
    <t>H9A3</t>
  </si>
  <si>
    <t>H9A3XX</t>
  </si>
  <si>
    <t>BUSINESS APPLICATION SUPPORT SPECIALIST III</t>
  </si>
  <si>
    <t>H9A4</t>
  </si>
  <si>
    <t xml:space="preserve"> H9A4XX</t>
  </si>
  <si>
    <t>CHAPLAIN I</t>
  </si>
  <si>
    <t>H6I1</t>
  </si>
  <si>
    <t>H6I1XX</t>
  </si>
  <si>
    <t>CHAPLAIN II</t>
  </si>
  <si>
    <t>H6I2</t>
  </si>
  <si>
    <t>H6I2XX</t>
  </si>
  <si>
    <t>CHILD CARE AIDE</t>
  </si>
  <si>
    <t>H7C1</t>
  </si>
  <si>
    <t>H7C1XX</t>
  </si>
  <si>
    <t>H01</t>
  </si>
  <si>
    <t>CIVIL ENG PROJ MANAGER I</t>
  </si>
  <si>
    <t>I5C1</t>
  </si>
  <si>
    <t>I5C1**</t>
  </si>
  <si>
    <t>I12</t>
  </si>
  <si>
    <t>CIVIL ENG PROJ MANAGER II</t>
  </si>
  <si>
    <t>I5C2</t>
  </si>
  <si>
    <t>I5C2**</t>
  </si>
  <si>
    <t>CLIENT CARE AIDE I</t>
  </si>
  <si>
    <t>C6P1</t>
  </si>
  <si>
    <t>C6P1XX</t>
  </si>
  <si>
    <t>C01</t>
  </si>
  <si>
    <t>CLIENT CARE AIDE II</t>
  </si>
  <si>
    <t>C6P2</t>
  </si>
  <si>
    <t>C6P2XX</t>
  </si>
  <si>
    <t>CLINICAL BEHAV SPEC II</t>
  </si>
  <si>
    <t>C4J1</t>
  </si>
  <si>
    <t>C4J1XX</t>
  </si>
  <si>
    <t>C17</t>
  </si>
  <si>
    <t>CLINICAL BEHAV SPEC III</t>
  </si>
  <si>
    <t>C4J2</t>
  </si>
  <si>
    <t>C4J2XX</t>
  </si>
  <si>
    <t>C19</t>
  </si>
  <si>
    <t>CLINICAL TEAM LEADER</t>
  </si>
  <si>
    <t>C7A1</t>
  </si>
  <si>
    <t>C7A1XX</t>
  </si>
  <si>
    <t>C25</t>
  </si>
  <si>
    <t>CLINICAL THERAPIST I</t>
  </si>
  <si>
    <t>C5J1</t>
  </si>
  <si>
    <t>C5J1IX</t>
  </si>
  <si>
    <t>C09</t>
  </si>
  <si>
    <t>CLINICAL THERAPIST II</t>
  </si>
  <si>
    <t>C5J2</t>
  </si>
  <si>
    <t>C5J2TX</t>
  </si>
  <si>
    <t>C13</t>
  </si>
  <si>
    <t>CLINICAL THERAPIST III</t>
  </si>
  <si>
    <t>C5J3</t>
  </si>
  <si>
    <t>C5J3XX</t>
  </si>
  <si>
    <t>C15</t>
  </si>
  <si>
    <t>CLINICAL THERAPIST IV</t>
  </si>
  <si>
    <t>C5J4</t>
  </si>
  <si>
    <t>C5J4XX</t>
  </si>
  <si>
    <t>CLINICAL THERAPIST V</t>
  </si>
  <si>
    <t>C5J5</t>
  </si>
  <si>
    <t>C5J5XX</t>
  </si>
  <si>
    <t>C20</t>
  </si>
  <si>
    <t>COLLECTIONS REP I</t>
  </si>
  <si>
    <t>G4A1</t>
  </si>
  <si>
    <t>G4A1XX</t>
  </si>
  <si>
    <t>G09</t>
  </si>
  <si>
    <t>COLLECTIONS REP II</t>
  </si>
  <si>
    <t>G4A2</t>
  </si>
  <si>
    <t>G4A2XX</t>
  </si>
  <si>
    <t>G13</t>
  </si>
  <si>
    <t>COLLECTIONS REP III</t>
  </si>
  <si>
    <t>G4A3</t>
  </si>
  <si>
    <t>G4A3XX</t>
  </si>
  <si>
    <t>G23</t>
  </si>
  <si>
    <t>COMMUNITY &amp; ECON DEVT I</t>
  </si>
  <si>
    <t>H1N1</t>
  </si>
  <si>
    <t>H1N1XX</t>
  </si>
  <si>
    <t>COMMUNITY &amp; ECON DEVT II</t>
  </si>
  <si>
    <t>H1N2</t>
  </si>
  <si>
    <t>H1N2XX</t>
  </si>
  <si>
    <t>COMMUNITY &amp; ECON DEVT III</t>
  </si>
  <si>
    <t>H1N3</t>
  </si>
  <si>
    <t>H1N3XX</t>
  </si>
  <si>
    <t>COMMUNITY &amp; ECON DEVT IV</t>
  </si>
  <si>
    <t>H1N4</t>
  </si>
  <si>
    <t>H1N4XX</t>
  </si>
  <si>
    <t>COMMUNITY &amp; ECON DEVT V</t>
  </si>
  <si>
    <t>H1N5</t>
  </si>
  <si>
    <t>H1N5XX</t>
  </si>
  <si>
    <t>COMMUNITY &amp; ECON DEVT VI</t>
  </si>
  <si>
    <t>H1N6</t>
  </si>
  <si>
    <t>H1N6XX</t>
  </si>
  <si>
    <t>COMMUNITY PAROLE MGR</t>
  </si>
  <si>
    <t>A3C4</t>
  </si>
  <si>
    <t>A3C4XX</t>
  </si>
  <si>
    <t>A23</t>
  </si>
  <si>
    <t>COMMUNITY PAROLE OFF</t>
  </si>
  <si>
    <t>A3C1</t>
  </si>
  <si>
    <t>A3C1XX</t>
  </si>
  <si>
    <t>A07</t>
  </si>
  <si>
    <t>COMMUNITY PAROLE SUPV</t>
  </si>
  <si>
    <t>A3C3</t>
  </si>
  <si>
    <t>A3C3XX</t>
  </si>
  <si>
    <t>A22</t>
  </si>
  <si>
    <t>COMMUNITY PAROLE TEAM LDR</t>
  </si>
  <si>
    <t>A3C2</t>
  </si>
  <si>
    <t>A3C2XX</t>
  </si>
  <si>
    <t>A16</t>
  </si>
  <si>
    <t>COMMUNITY PROG SPEC I</t>
  </si>
  <si>
    <t>H1O1</t>
  </si>
  <si>
    <t>H1O1XX</t>
  </si>
  <si>
    <t>COMMUNITY PROG SPEC II</t>
  </si>
  <si>
    <t>H1O2</t>
  </si>
  <si>
    <t>H1O2XX</t>
  </si>
  <si>
    <t>COMMUNITY PROG SPEC III</t>
  </si>
  <si>
    <t>H1O3</t>
  </si>
  <si>
    <t>H1O3XX</t>
  </si>
  <si>
    <t>COMMUNITY PROG SPEC IV</t>
  </si>
  <si>
    <t>H1O4</t>
  </si>
  <si>
    <t>H1O4XX</t>
  </si>
  <si>
    <t>COMMUNITY PROG SPEC V</t>
  </si>
  <si>
    <t>H1O5</t>
  </si>
  <si>
    <t>H1O5XX</t>
  </si>
  <si>
    <t>COMMUNITY PROG SPEC VI</t>
  </si>
  <si>
    <t>H1O6</t>
  </si>
  <si>
    <t>H1O6XX</t>
  </si>
  <si>
    <t>COMMUNITY WORKER I</t>
  </si>
  <si>
    <t>C7B1</t>
  </si>
  <si>
    <t>C7B1XX</t>
  </si>
  <si>
    <t>C05</t>
  </si>
  <si>
    <t>COMMUNITY WORKER II</t>
  </si>
  <si>
    <t>C7B2</t>
  </si>
  <si>
    <t>C7B2XX</t>
  </si>
  <si>
    <t>C06</t>
  </si>
  <si>
    <t>COMP INSURANCE INTERN</t>
  </si>
  <si>
    <t>H6J1</t>
  </si>
  <si>
    <t>H6J1IX</t>
  </si>
  <si>
    <t>COMP INSURANCE SPEC I</t>
  </si>
  <si>
    <t>H6J2</t>
  </si>
  <si>
    <t>H6J2TX</t>
  </si>
  <si>
    <t>COMP INSURANCE SPEC II</t>
  </si>
  <si>
    <t>H6J3</t>
  </si>
  <si>
    <t>H6J3XX</t>
  </si>
  <si>
    <t>COMP INSURANCE SPEC III</t>
  </si>
  <si>
    <t>H6J4</t>
  </si>
  <si>
    <t>H6J4XX</t>
  </si>
  <si>
    <t>COMP INSURANCE SPEC IV</t>
  </si>
  <si>
    <t>H6J5</t>
  </si>
  <si>
    <t>H6J5XX</t>
  </si>
  <si>
    <t>COMP INSURANCE SPEC V</t>
  </si>
  <si>
    <t>H6J6</t>
  </si>
  <si>
    <t>H6J6XX</t>
  </si>
  <si>
    <t>COMP INSURANCE SPEC VI</t>
  </si>
  <si>
    <t>H6J7</t>
  </si>
  <si>
    <t>H6J7XX</t>
  </si>
  <si>
    <t>COMPL INVESTIGATOR I</t>
  </si>
  <si>
    <t>H6K2</t>
  </si>
  <si>
    <t>H6K2TX</t>
  </si>
  <si>
    <t>COMPL INVESTIGATOR II</t>
  </si>
  <si>
    <t>H6K3</t>
  </si>
  <si>
    <t>H6K3XX</t>
  </si>
  <si>
    <t>COMPL INVESTIGATOR III</t>
  </si>
  <si>
    <t>H6K4</t>
  </si>
  <si>
    <t>H6K4XX</t>
  </si>
  <si>
    <t>COMPL INVESTIGATOR INT</t>
  </si>
  <si>
    <t>H6K1</t>
  </si>
  <si>
    <t>H6K1IX</t>
  </si>
  <si>
    <t>COMPLIANCE SPECIALIST I</t>
  </si>
  <si>
    <t>H1G1</t>
  </si>
  <si>
    <t>H1G1XX</t>
  </si>
  <si>
    <t>COMPLIANCE SPECIALIST II</t>
  </si>
  <si>
    <t>H1G2</t>
  </si>
  <si>
    <t>H1G2XX</t>
  </si>
  <si>
    <t>COMPLIANCE SPECIALIST III</t>
  </si>
  <si>
    <t>H1G3</t>
  </si>
  <si>
    <t>H1G3XX</t>
  </si>
  <si>
    <t>COMPLIANCE SPECIALIST IV</t>
  </si>
  <si>
    <t>H1G4</t>
  </si>
  <si>
    <t>H1G4XX</t>
  </si>
  <si>
    <t>COMPLIANCE SPECIALIST V</t>
  </si>
  <si>
    <t>H1G5</t>
  </si>
  <si>
    <t>H1G5XX</t>
  </si>
  <si>
    <t>COMPLIANCE SPECIALIST VI</t>
  </si>
  <si>
    <t>H1G6</t>
  </si>
  <si>
    <t>H1G6XX</t>
  </si>
  <si>
    <t>COMPUTER OPER SUPV I</t>
  </si>
  <si>
    <t>G2A4</t>
  </si>
  <si>
    <t>G2A4XX</t>
  </si>
  <si>
    <t>G22</t>
  </si>
  <si>
    <t>COMPUTER OPER SUPV II</t>
  </si>
  <si>
    <t>G2A5</t>
  </si>
  <si>
    <t>G2A5XX</t>
  </si>
  <si>
    <t>G25</t>
  </si>
  <si>
    <t>COMPUTER OPERATIONS MGR</t>
  </si>
  <si>
    <t>H2B1</t>
  </si>
  <si>
    <t>H2B1XX</t>
  </si>
  <si>
    <t>COMPUTER OPERATOR I</t>
  </si>
  <si>
    <t>G2A2</t>
  </si>
  <si>
    <t>G2A2TX</t>
  </si>
  <si>
    <t>G08</t>
  </si>
  <si>
    <t>COMPUTER OPERATOR II</t>
  </si>
  <si>
    <t>G2A3</t>
  </si>
  <si>
    <t>G2A3XX</t>
  </si>
  <si>
    <t>G14</t>
  </si>
  <si>
    <t>COMPUTER OPERATOR INTERN</t>
  </si>
  <si>
    <t>G2A1</t>
  </si>
  <si>
    <t>G2A1IX</t>
  </si>
  <si>
    <t>COMPUTER PROD COORD I</t>
  </si>
  <si>
    <t>G2B2</t>
  </si>
  <si>
    <t>G2B2TX</t>
  </si>
  <si>
    <t>COMPUTER PROD COORD INT</t>
  </si>
  <si>
    <t>G2B1</t>
  </si>
  <si>
    <t>G2B1IX</t>
  </si>
  <si>
    <t>CONTRACT ADMINISTRATOR I</t>
  </si>
  <si>
    <t>H1H1</t>
  </si>
  <si>
    <t>H1H1XX</t>
  </si>
  <si>
    <t>CONTRACT ADMINISTRATOR II</t>
  </si>
  <si>
    <t>H1H2</t>
  </si>
  <si>
    <t>H1H2XX</t>
  </si>
  <si>
    <t>CONTRACT ADMINISTRATOR III</t>
  </si>
  <si>
    <t>H1H3</t>
  </si>
  <si>
    <t>H1H3XX</t>
  </si>
  <si>
    <t>CONTRACT ADMINISTRATOR IV</t>
  </si>
  <si>
    <t>H1H4</t>
  </si>
  <si>
    <t>H1H4XX</t>
  </si>
  <si>
    <t>CONTRACT ADMINISTRATOR V</t>
  </si>
  <si>
    <t>H1H5</t>
  </si>
  <si>
    <t>H1H5XX</t>
  </si>
  <si>
    <t>CONTRACT ADMINISTRATOR VI</t>
  </si>
  <si>
    <t>H1H6</t>
  </si>
  <si>
    <t>H1H6XX</t>
  </si>
  <si>
    <t>CONTROLLER I</t>
  </si>
  <si>
    <t>H8C1</t>
  </si>
  <si>
    <t>H8C1XX</t>
  </si>
  <si>
    <t>CONTROLLER II</t>
  </si>
  <si>
    <t>H8C2</t>
  </si>
  <si>
    <t>H8C2XX</t>
  </si>
  <si>
    <t>CONTROLLER III</t>
  </si>
  <si>
    <t>H8C3</t>
  </si>
  <si>
    <t>H8C3XX</t>
  </si>
  <si>
    <t>CORR SUP LIC TRDE SUP I</t>
  </si>
  <si>
    <t>A1K1</t>
  </si>
  <si>
    <t>A1K1XX</t>
  </si>
  <si>
    <t>A10</t>
  </si>
  <si>
    <t>CORR SUP LIC TRDE SUP II</t>
  </si>
  <si>
    <t>A1K2</t>
  </si>
  <si>
    <t>A1K2XX</t>
  </si>
  <si>
    <t>A13</t>
  </si>
  <si>
    <t>CORR SUP LIC TRDE SUP III</t>
  </si>
  <si>
    <t>A1K3</t>
  </si>
  <si>
    <t>A1K3XX</t>
  </si>
  <si>
    <t>A17</t>
  </si>
  <si>
    <t>CORR SUPP TRADES SUPV I</t>
  </si>
  <si>
    <t>A1L1</t>
  </si>
  <si>
    <t>A1L1XX</t>
  </si>
  <si>
    <t>A09</t>
  </si>
  <si>
    <t>CORR SUPP TRADES SUPV II</t>
  </si>
  <si>
    <t>A1L2</t>
  </si>
  <si>
    <t>A1L2XX</t>
  </si>
  <si>
    <t>A12</t>
  </si>
  <si>
    <t>CORR SUPP TRADES SUPV III</t>
  </si>
  <si>
    <t>A1L3</t>
  </si>
  <si>
    <t>A1L3XX</t>
  </si>
  <si>
    <t>CORR SUPP TRADES SUPV IV</t>
  </si>
  <si>
    <t>A1L4</t>
  </si>
  <si>
    <t>A1L4XX</t>
  </si>
  <si>
    <t>A19</t>
  </si>
  <si>
    <t>CORR/YTH SEC OFF IV</t>
  </si>
  <si>
    <t>A1D6</t>
  </si>
  <si>
    <t>A1D6XX</t>
  </si>
  <si>
    <t>CORR/YTH SEC OFF V</t>
  </si>
  <si>
    <t>A1D7</t>
  </si>
  <si>
    <t>A1D7XX</t>
  </si>
  <si>
    <t>CORR/YTH/CLIN SEC INTERN</t>
  </si>
  <si>
    <t>A1D1</t>
  </si>
  <si>
    <t>A1D1IX</t>
  </si>
  <si>
    <t>A02</t>
  </si>
  <si>
    <t>CORR/YTH/CLIN SEC OFF I</t>
  </si>
  <si>
    <t>A1D2</t>
  </si>
  <si>
    <t>A1D2TX</t>
  </si>
  <si>
    <t>CORR/YTH/CLIN SEC OFF II</t>
  </si>
  <si>
    <t>A1D3</t>
  </si>
  <si>
    <t>A1D3XX</t>
  </si>
  <si>
    <t>CORR/YTH/CLN SEC SPEC III</t>
  </si>
  <si>
    <t>A1D4</t>
  </si>
  <si>
    <t>A1D4XX</t>
  </si>
  <si>
    <t>CORR/YTH/CLN SEC SUPV III</t>
  </si>
  <si>
    <t>A1D5</t>
  </si>
  <si>
    <t>A1D5XX</t>
  </si>
  <si>
    <t>CORRECTIONS CASE MGR I</t>
  </si>
  <si>
    <t>A1A1</t>
  </si>
  <si>
    <t>A1A1XX</t>
  </si>
  <si>
    <t>CORRECTIONS CASE MGR II</t>
  </si>
  <si>
    <t>A1A2</t>
  </si>
  <si>
    <t>A1A2XX</t>
  </si>
  <si>
    <t>A15</t>
  </si>
  <si>
    <t>CORRECTIONS CASE MGR III</t>
  </si>
  <si>
    <t>A1A3</t>
  </si>
  <si>
    <t>A1A3XX</t>
  </si>
  <si>
    <t>CORRECTL INDUS SUPV I</t>
  </si>
  <si>
    <t>D</t>
  </si>
  <si>
    <t>D9A1</t>
  </si>
  <si>
    <t>D9A1XX</t>
  </si>
  <si>
    <t>D13</t>
  </si>
  <si>
    <t>CORRECTL INDUS SUPV II</t>
  </si>
  <si>
    <t>D9A2</t>
  </si>
  <si>
    <t>D9A2XX</t>
  </si>
  <si>
    <t>D15</t>
  </si>
  <si>
    <t>CORRECTL INDUS SUPV III</t>
  </si>
  <si>
    <t>D9A3</t>
  </si>
  <si>
    <t>D9A3XX</t>
  </si>
  <si>
    <t>D19</t>
  </si>
  <si>
    <t>CORRL ACCOUNT SALES REP</t>
  </si>
  <si>
    <t>H6L1</t>
  </si>
  <si>
    <t>H6L1XX</t>
  </si>
  <si>
    <t>CRIMINAL INVESTIGATOR I</t>
  </si>
  <si>
    <t>A2A2</t>
  </si>
  <si>
    <t>A2A2TX</t>
  </si>
  <si>
    <t>CRIMINAL INVESTIGATOR II</t>
  </si>
  <si>
    <t>A2A3</t>
  </si>
  <si>
    <t>A2A3XX</t>
  </si>
  <si>
    <t>A26</t>
  </si>
  <si>
    <t>CRIMINAL INVESTIGATOR III</t>
  </si>
  <si>
    <t>A2A4</t>
  </si>
  <si>
    <t>A2A4XX</t>
  </si>
  <si>
    <t>A30</t>
  </si>
  <si>
    <t>CRIMINAL INVESTIGATOR INT</t>
  </si>
  <si>
    <t>A2A1</t>
  </si>
  <si>
    <t>A2A1IX</t>
  </si>
  <si>
    <t>CRIMINAL INVESTIGATOR IV</t>
  </si>
  <si>
    <t>A2A5</t>
  </si>
  <si>
    <t>A2A5XX</t>
  </si>
  <si>
    <t>A32</t>
  </si>
  <si>
    <t>CUSTODIAN I</t>
  </si>
  <si>
    <t>D8B1</t>
  </si>
  <si>
    <t>D8B1TX</t>
  </si>
  <si>
    <t>D22</t>
  </si>
  <si>
    <t>CUSTODIAN II</t>
  </si>
  <si>
    <t>D8B2</t>
  </si>
  <si>
    <t>D8B2XX</t>
  </si>
  <si>
    <t>D23</t>
  </si>
  <si>
    <t>CUSTODIAN III</t>
  </si>
  <si>
    <t>D8B3</t>
  </si>
  <si>
    <t>D8B3XX</t>
  </si>
  <si>
    <t>D29</t>
  </si>
  <si>
    <t>CUSTODIAN IV</t>
  </si>
  <si>
    <t>D8B4</t>
  </si>
  <si>
    <t>D8B4XX</t>
  </si>
  <si>
    <t>D31</t>
  </si>
  <si>
    <t>DATA ENTRY INTERN</t>
  </si>
  <si>
    <t>G2D1</t>
  </si>
  <si>
    <t>G2D1IX</t>
  </si>
  <si>
    <t>DATA ENTRY OPERATOR I</t>
  </si>
  <si>
    <t>G2D2</t>
  </si>
  <si>
    <t>G2D2TX</t>
  </si>
  <si>
    <t>DATA ENTRY OPERATOR II</t>
  </si>
  <si>
    <t>G2D3</t>
  </si>
  <si>
    <t>G2D3XX</t>
  </si>
  <si>
    <t>DATA MANAGEMENT I</t>
  </si>
  <si>
    <t>H1D1</t>
  </si>
  <si>
    <t>H1D1XX</t>
  </si>
  <si>
    <t>DATA MANAGEMENT II</t>
  </si>
  <si>
    <t>H1D2</t>
  </si>
  <si>
    <t>H1D2XX</t>
  </si>
  <si>
    <t>DATA MANAGEMENT III</t>
  </si>
  <si>
    <t>H1D3</t>
  </si>
  <si>
    <t>H1D3XX</t>
  </si>
  <si>
    <t>DATA MANAGEMENT IV</t>
  </si>
  <si>
    <t>H1D4</t>
  </si>
  <si>
    <t>H1D4XX</t>
  </si>
  <si>
    <t>DATA MANAGEMENT V</t>
  </si>
  <si>
    <t>H1D5</t>
  </si>
  <si>
    <t>H1D5XX</t>
  </si>
  <si>
    <t>DATA MANAGEMENT VI</t>
  </si>
  <si>
    <t>H1D6</t>
  </si>
  <si>
    <t>H1D6XX</t>
  </si>
  <si>
    <t>DATA SPECIALIST</t>
  </si>
  <si>
    <t>G2D4</t>
  </si>
  <si>
    <t>G2D4XX</t>
  </si>
  <si>
    <t>G12</t>
  </si>
  <si>
    <t>DATA SUPERVISOR</t>
  </si>
  <si>
    <t>G2D5</t>
  </si>
  <si>
    <t>G2D5XX</t>
  </si>
  <si>
    <t>DENTAL CARE I</t>
  </si>
  <si>
    <t>C6Q1</t>
  </si>
  <si>
    <t>C6Q1XX</t>
  </si>
  <si>
    <t>DENTAL CARE II</t>
  </si>
  <si>
    <t>C6Q2</t>
  </si>
  <si>
    <t>C6Q2XX</t>
  </si>
  <si>
    <t>C08</t>
  </si>
  <si>
    <t>DENTAL CARE III</t>
  </si>
  <si>
    <t>C6Q3</t>
  </si>
  <si>
    <t>C6Q3XX</t>
  </si>
  <si>
    <t>DENTAL CARE IV</t>
  </si>
  <si>
    <t>C6Q4</t>
  </si>
  <si>
    <t>C6Q4XX</t>
  </si>
  <si>
    <t>C18</t>
  </si>
  <si>
    <t>DENTAL CARE V</t>
  </si>
  <si>
    <t>C6Q5</t>
  </si>
  <si>
    <t>C6Q5XX</t>
  </si>
  <si>
    <t>C21</t>
  </si>
  <si>
    <t>DENTIST I</t>
  </si>
  <si>
    <t>C1H1</t>
  </si>
  <si>
    <t>C1H1XX</t>
  </si>
  <si>
    <t>C29</t>
  </si>
  <si>
    <t>DENTIST II</t>
  </si>
  <si>
    <t>C1H2</t>
  </si>
  <si>
    <t>C1H2XX</t>
  </si>
  <si>
    <t>C30</t>
  </si>
  <si>
    <t>DENTIST III</t>
  </si>
  <si>
    <t>C1H3</t>
  </si>
  <si>
    <t>C1H3XX</t>
  </si>
  <si>
    <t>C32</t>
  </si>
  <si>
    <t>DESIGNER/PLANNER</t>
  </si>
  <si>
    <t>I2A1</t>
  </si>
  <si>
    <t>I2A1XX</t>
  </si>
  <si>
    <t>I10</t>
  </si>
  <si>
    <t>DIAG PROCED TECHNOL I</t>
  </si>
  <si>
    <t>C8A1</t>
  </si>
  <si>
    <t>C8A1XX</t>
  </si>
  <si>
    <t>DIAG PROCED TECHNOL II</t>
  </si>
  <si>
    <t>C8A2</t>
  </si>
  <si>
    <t>C8A2XX</t>
  </si>
  <si>
    <t>C16</t>
  </si>
  <si>
    <t>DIAG PROCED TECHNOL III</t>
  </si>
  <si>
    <t>C8A3</t>
  </si>
  <si>
    <t>C8A3XX</t>
  </si>
  <si>
    <t>C22</t>
  </si>
  <si>
    <t>DIAG PROCED TECHNOL IV</t>
  </si>
  <si>
    <t>C8A4</t>
  </si>
  <si>
    <t>C8A4XX</t>
  </si>
  <si>
    <t>C23</t>
  </si>
  <si>
    <t>DIETITIAN I</t>
  </si>
  <si>
    <t>C8B1</t>
  </si>
  <si>
    <t>C8B1IX</t>
  </si>
  <si>
    <t>DIETITIAN II</t>
  </si>
  <si>
    <t>C8B2</t>
  </si>
  <si>
    <t>C8B2TX</t>
  </si>
  <si>
    <t>DIETITIAN III</t>
  </si>
  <si>
    <t>C8B3</t>
  </si>
  <si>
    <t>C8B3XX</t>
  </si>
  <si>
    <t>DINING SERVICES I</t>
  </si>
  <si>
    <t>D8C1</t>
  </si>
  <si>
    <t>D8C1XX</t>
  </si>
  <si>
    <t>D02</t>
  </si>
  <si>
    <t>DINING SERVICES II</t>
  </si>
  <si>
    <t>D8C2</t>
  </si>
  <si>
    <t>D8C2XX</t>
  </si>
  <si>
    <t>D03</t>
  </si>
  <si>
    <t>DINING SERVICES III</t>
  </si>
  <si>
    <t>D8C3</t>
  </si>
  <si>
    <t>D8C3XX</t>
  </si>
  <si>
    <t>DINING SERVICES IV</t>
  </si>
  <si>
    <t>D8C4</t>
  </si>
  <si>
    <t>D8C4XX</t>
  </si>
  <si>
    <t>D06</t>
  </si>
  <si>
    <t>DINING SERVICES V</t>
  </si>
  <si>
    <t>D8C5</t>
  </si>
  <si>
    <t>D8C5XX</t>
  </si>
  <si>
    <t>D12</t>
  </si>
  <si>
    <t>DRIVER'S LIC EXAM I</t>
  </si>
  <si>
    <t>G4B1</t>
  </si>
  <si>
    <t>G4B1XX</t>
  </si>
  <si>
    <t>G07</t>
  </si>
  <si>
    <t>DRIVER'S LIC EXAM II</t>
  </si>
  <si>
    <t>G4B2</t>
  </si>
  <si>
    <t>G4B2XX</t>
  </si>
  <si>
    <t>G11</t>
  </si>
  <si>
    <t>DRIVER'S LIC EXAM III</t>
  </si>
  <si>
    <t>G4B3</t>
  </si>
  <si>
    <t>G4B3XX</t>
  </si>
  <si>
    <t>G15</t>
  </si>
  <si>
    <t>DRIVER'S LIC EXAM IV</t>
  </si>
  <si>
    <t>G4B4</t>
  </si>
  <si>
    <t>G4B4XX</t>
  </si>
  <si>
    <t>G19</t>
  </si>
  <si>
    <t>DRIVER'S LIC EXAM V</t>
  </si>
  <si>
    <t>G4B5</t>
  </si>
  <si>
    <t>G4B5XX</t>
  </si>
  <si>
    <t>EARLY CHILDHOOD EDUC I</t>
  </si>
  <si>
    <t>H7C2</t>
  </si>
  <si>
    <t>H7C2XX</t>
  </si>
  <si>
    <t>H02</t>
  </si>
  <si>
    <t>EARLY CHILDHOOD EDUC II</t>
  </si>
  <si>
    <t>H7C3</t>
  </si>
  <si>
    <t>H7C3XX</t>
  </si>
  <si>
    <t>H05</t>
  </si>
  <si>
    <t>ECONOMIST I</t>
  </si>
  <si>
    <t>H1P1</t>
  </si>
  <si>
    <t>H1P1XX</t>
  </si>
  <si>
    <t>ECONOMIST II</t>
  </si>
  <si>
    <t>H1P2</t>
  </si>
  <si>
    <t>H1P2XX</t>
  </si>
  <si>
    <t>ECONOMIST III</t>
  </si>
  <si>
    <t>H1P3</t>
  </si>
  <si>
    <t>H1P3XX</t>
  </si>
  <si>
    <t>ECONOMIST IV</t>
  </si>
  <si>
    <t>H1P4</t>
  </si>
  <si>
    <t>H1P4XX</t>
  </si>
  <si>
    <t>ECONOMIST V</t>
  </si>
  <si>
    <t>H1P5</t>
  </si>
  <si>
    <t>H1P5XX</t>
  </si>
  <si>
    <t>ELECTIONS SPECIALIST I</t>
  </si>
  <si>
    <t>H1U1</t>
  </si>
  <si>
    <t>H1U1XX</t>
  </si>
  <si>
    <t>ELECTIONS SPECIALIST II</t>
  </si>
  <si>
    <t>H1U2</t>
  </si>
  <si>
    <t>H1U2XX</t>
  </si>
  <si>
    <t>ELECTIONS SPECIALIST III</t>
  </si>
  <si>
    <t>H1U3</t>
  </si>
  <si>
    <t>H1U3XX</t>
  </si>
  <si>
    <t>ELECTIONS SPECIALIST IV</t>
  </si>
  <si>
    <t>H1U4</t>
  </si>
  <si>
    <t>H1U4XX</t>
  </si>
  <si>
    <t>ELECTIONS SPECIALIST V</t>
  </si>
  <si>
    <t>H1U5</t>
  </si>
  <si>
    <t>H1U5XX</t>
  </si>
  <si>
    <t>ELECTIONS SPECIALIST VI</t>
  </si>
  <si>
    <t>H1U6</t>
  </si>
  <si>
    <t>H1U6XX</t>
  </si>
  <si>
    <t>ELECTRICAL TRADES I</t>
  </si>
  <si>
    <t>D6A1</t>
  </si>
  <si>
    <t>D6A1XX</t>
  </si>
  <si>
    <t>ELECTRICAL TRADES II</t>
  </si>
  <si>
    <t>D6A2</t>
  </si>
  <si>
    <t>D6A2XX</t>
  </si>
  <si>
    <t>D16</t>
  </si>
  <si>
    <t>ELECTRICAL TRADES III</t>
  </si>
  <si>
    <t>D6A3</t>
  </si>
  <si>
    <t>D6A3XX</t>
  </si>
  <si>
    <t>D18</t>
  </si>
  <si>
    <t>ELECTRONICS ENGINEER I</t>
  </si>
  <si>
    <t>I2B1</t>
  </si>
  <si>
    <t>I2B1XX</t>
  </si>
  <si>
    <t>ELECTRONICS ENGINEER II</t>
  </si>
  <si>
    <t>I2B2</t>
  </si>
  <si>
    <t>I2B2XX</t>
  </si>
  <si>
    <t>ELECTRONICS ENGINEER III</t>
  </si>
  <si>
    <t>I2B3</t>
  </si>
  <si>
    <t>I2B3XX</t>
  </si>
  <si>
    <t>I20</t>
  </si>
  <si>
    <t>ELECTRONICS ENGINEER IV</t>
  </si>
  <si>
    <t>I2B4</t>
  </si>
  <si>
    <t>I2B4XX</t>
  </si>
  <si>
    <t>I22</t>
  </si>
  <si>
    <t>ELECTRONICS SPEC INTERN</t>
  </si>
  <si>
    <t>I5E1</t>
  </si>
  <si>
    <t>I5E1IX</t>
  </si>
  <si>
    <t>I01</t>
  </si>
  <si>
    <t>ELECTRONICS SPEC I</t>
  </si>
  <si>
    <t>I5E2</t>
  </si>
  <si>
    <t>I5E2TX</t>
  </si>
  <si>
    <t>I02</t>
  </si>
  <si>
    <t>ELECTRONICS SPEC II</t>
  </si>
  <si>
    <t>I5E3</t>
  </si>
  <si>
    <t>I5E3XX</t>
  </si>
  <si>
    <t>I08</t>
  </si>
  <si>
    <t>ELECTRONICS SPEC III</t>
  </si>
  <si>
    <t>I5E4</t>
  </si>
  <si>
    <t>I5E4XX</t>
  </si>
  <si>
    <t>ELECTRONICS SPEC IV</t>
  </si>
  <si>
    <t>I5E5</t>
  </si>
  <si>
    <t>I5E5XX</t>
  </si>
  <si>
    <t>EMER PREP &amp; COMM SPEC I</t>
  </si>
  <si>
    <t>H6F1</t>
  </si>
  <si>
    <t>H6F1XX</t>
  </si>
  <si>
    <t>EMER PREP &amp; COMM SPEC II</t>
  </si>
  <si>
    <t>H6F2</t>
  </si>
  <si>
    <t>H6F2XX</t>
  </si>
  <si>
    <t>EMER PREP &amp; COMM SPEC III</t>
  </si>
  <si>
    <t>H6F3</t>
  </si>
  <si>
    <t>H6F3XX</t>
  </si>
  <si>
    <t>EMER PREP &amp; COMM SPEC IV</t>
  </si>
  <si>
    <t>H6F4</t>
  </si>
  <si>
    <t>H6F4XX</t>
  </si>
  <si>
    <t>EMER PREP &amp; COMM SPEC V</t>
  </si>
  <si>
    <t>H6F5</t>
  </si>
  <si>
    <t>H6F5XX</t>
  </si>
  <si>
    <t>EMER PREP &amp; COMM SPEC VI</t>
  </si>
  <si>
    <t>H6F6</t>
  </si>
  <si>
    <t>H6F6XX</t>
  </si>
  <si>
    <t>ENGINEER-IN-TRAINING I</t>
  </si>
  <si>
    <t>I2C1</t>
  </si>
  <si>
    <t>I2C1I*</t>
  </si>
  <si>
    <t>ENGINEER-IN-TRAINING II</t>
  </si>
  <si>
    <t>I2C2</t>
  </si>
  <si>
    <t>I2C2T*</t>
  </si>
  <si>
    <t>ENGINEER-IN-TRAINING III</t>
  </si>
  <si>
    <t>I2C3</t>
  </si>
  <si>
    <t>I2C3**</t>
  </si>
  <si>
    <t>ENGR/PHYS SCI ASST I</t>
  </si>
  <si>
    <t>D9B1</t>
  </si>
  <si>
    <t>D9B1IX</t>
  </si>
  <si>
    <t>ENGR/PHYS SCI ASST II</t>
  </si>
  <si>
    <t>D9B2</t>
  </si>
  <si>
    <t>D9B2TX</t>
  </si>
  <si>
    <t>D08</t>
  </si>
  <si>
    <t>ENGR/PHYS SCI ASST III</t>
  </si>
  <si>
    <t>D9B3</t>
  </si>
  <si>
    <t>D9B3XX</t>
  </si>
  <si>
    <t>ENGR/PHYS SCI TECH I</t>
  </si>
  <si>
    <t>I5D1</t>
  </si>
  <si>
    <t>I5D1**</t>
  </si>
  <si>
    <t>I05</t>
  </si>
  <si>
    <t>ENGR/PHYS SCI TECH II</t>
  </si>
  <si>
    <t>I5D2</t>
  </si>
  <si>
    <t>I5D2**</t>
  </si>
  <si>
    <t>I07</t>
  </si>
  <si>
    <t>ENGR/PHYS SCI TECH III</t>
  </si>
  <si>
    <t>I5D3</t>
  </si>
  <si>
    <t>I5D3**</t>
  </si>
  <si>
    <t>I09</t>
  </si>
  <si>
    <t>ENVIRON PROTECT INTERN</t>
  </si>
  <si>
    <t>I3A1</t>
  </si>
  <si>
    <t>I3A1I*</t>
  </si>
  <si>
    <t>I06</t>
  </si>
  <si>
    <t>ENVIRON PROTECT SPEC I</t>
  </si>
  <si>
    <t>I3A2</t>
  </si>
  <si>
    <t>I3A2T*</t>
  </si>
  <si>
    <t>ENVIRON PROTECT SPEC II</t>
  </si>
  <si>
    <t>I3A3</t>
  </si>
  <si>
    <t>I3A3**</t>
  </si>
  <si>
    <t>ENVIRON PROTECT SPEC III</t>
  </si>
  <si>
    <t>I3A4</t>
  </si>
  <si>
    <t>I3A4**</t>
  </si>
  <si>
    <t>ENVIRON PROTECT SPEC IV</t>
  </si>
  <si>
    <t>I3A5</t>
  </si>
  <si>
    <t>I3A5**</t>
  </si>
  <si>
    <t>ENVIRON PROTECT SPEC V</t>
  </si>
  <si>
    <t>I3A6</t>
  </si>
  <si>
    <t>I3A6**</t>
  </si>
  <si>
    <t>EQUIPMENT MECHANIC I</t>
  </si>
  <si>
    <t>D7A1</t>
  </si>
  <si>
    <t>D7A1XX</t>
  </si>
  <si>
    <t>D11</t>
  </si>
  <si>
    <t>EQUIPMENT MECHANIC II</t>
  </si>
  <si>
    <t>D7A2</t>
  </si>
  <si>
    <t>D7A2XX</t>
  </si>
  <si>
    <t>EQUIPMENT MECHANIC III</t>
  </si>
  <si>
    <t>D7A3</t>
  </si>
  <si>
    <t>D7A3XX</t>
  </si>
  <si>
    <t>EQUIPMENT MECHANIC IV</t>
  </si>
  <si>
    <t>D7A4</t>
  </si>
  <si>
    <t>D7A4XX</t>
  </si>
  <si>
    <t>EQUIPMENT OPERATOR I</t>
  </si>
  <si>
    <t>D7B1</t>
  </si>
  <si>
    <t>D7B1XX</t>
  </si>
  <si>
    <t>D07</t>
  </si>
  <si>
    <t>EQUIPMENT OPERATOR II</t>
  </si>
  <si>
    <t>D7B2</t>
  </si>
  <si>
    <t>D7B2XX</t>
  </si>
  <si>
    <t>EQUIPMENT OPERATOR III</t>
  </si>
  <si>
    <t>D7B3</t>
  </si>
  <si>
    <t>D7B3XX</t>
  </si>
  <si>
    <t>EQUIPMENT OPERATOR IV</t>
  </si>
  <si>
    <t>D7B4</t>
  </si>
  <si>
    <t>D7B4XX</t>
  </si>
  <si>
    <t>FIN/CREDIT EXAMINER I</t>
  </si>
  <si>
    <t>H8F2</t>
  </si>
  <si>
    <t>H8F2XX</t>
  </si>
  <si>
    <t>FIN/CREDIT EXAMINER II</t>
  </si>
  <si>
    <t>H8F3</t>
  </si>
  <si>
    <t>H8F3XX</t>
  </si>
  <si>
    <t>FIN/CREDIT EXAMINER III</t>
  </si>
  <si>
    <t>H8F4</t>
  </si>
  <si>
    <t>H8F4XX</t>
  </si>
  <si>
    <t>FIN/CREDIT EXAMINER INT</t>
  </si>
  <si>
    <t>H8F1</t>
  </si>
  <si>
    <t>H8F1IX</t>
  </si>
  <si>
    <t>FIN/CREDIT EXAMINER IV</t>
  </si>
  <si>
    <t>H8F5</t>
  </si>
  <si>
    <t>H8F5XX</t>
  </si>
  <si>
    <t>FIN/CREDIT EXAMINER V</t>
  </si>
  <si>
    <t>H8F6</t>
  </si>
  <si>
    <t>H8F6XX</t>
  </si>
  <si>
    <t>FINGERPRINT EXAMINER I</t>
  </si>
  <si>
    <t>H4P2</t>
  </si>
  <si>
    <t>H4P2TX</t>
  </si>
  <si>
    <t>FINGERPRINT EXAMINER II</t>
  </si>
  <si>
    <t>H4P3</t>
  </si>
  <si>
    <t>H4P3XX</t>
  </si>
  <si>
    <t>H23</t>
  </si>
  <si>
    <t>FINGERPRINT EXAMINER III</t>
  </si>
  <si>
    <t>H4P4</t>
  </si>
  <si>
    <t>H4P4XX</t>
  </si>
  <si>
    <t>H29</t>
  </si>
  <si>
    <t>FINGERPRINT EXAMINER INT</t>
  </si>
  <si>
    <t>H4P1</t>
  </si>
  <si>
    <t>H4P1IX</t>
  </si>
  <si>
    <t>H13</t>
  </si>
  <si>
    <t>FIREFIGHTER I</t>
  </si>
  <si>
    <t>A5A1</t>
  </si>
  <si>
    <t>A5A1XX</t>
  </si>
  <si>
    <t>A04</t>
  </si>
  <si>
    <t>FIREFIGHTER II</t>
  </si>
  <si>
    <t>A5A2</t>
  </si>
  <si>
    <t>A5A2XX</t>
  </si>
  <si>
    <t>A08</t>
  </si>
  <si>
    <t>FIREFIGHTER III</t>
  </si>
  <si>
    <t>A5A3</t>
  </si>
  <si>
    <t>A5A3XX</t>
  </si>
  <si>
    <t>A11</t>
  </si>
  <si>
    <t>FIREFIGHTER IV</t>
  </si>
  <si>
    <t>A5A4</t>
  </si>
  <si>
    <t>A5A4XX</t>
  </si>
  <si>
    <t>A21</t>
  </si>
  <si>
    <t>FIREFIGHTER V</t>
  </si>
  <si>
    <t>A5A5</t>
  </si>
  <si>
    <t>A5A5XX</t>
  </si>
  <si>
    <t>A28</t>
  </si>
  <si>
    <t>FIREFIGHTER VI</t>
  </si>
  <si>
    <t>A5A6</t>
  </si>
  <si>
    <t>A5A6XX</t>
  </si>
  <si>
    <t>A31</t>
  </si>
  <si>
    <t>FIREFIGHTER VII</t>
  </si>
  <si>
    <t>A5A7</t>
  </si>
  <si>
    <t>A5A7XX</t>
  </si>
  <si>
    <t>A33</t>
  </si>
  <si>
    <t>FOOD SERV MGR I</t>
  </si>
  <si>
    <t>H6M1</t>
  </si>
  <si>
    <t>H6M1XX</t>
  </si>
  <si>
    <t>FOOD SERV MGR II</t>
  </si>
  <si>
    <t>H6M2</t>
  </si>
  <si>
    <t>H6M2XX</t>
  </si>
  <si>
    <t>FOOD SERV MGR III</t>
  </si>
  <si>
    <t>H6M3</t>
  </si>
  <si>
    <t>H6M3XX</t>
  </si>
  <si>
    <t>H27</t>
  </si>
  <si>
    <t>FOOD SERV MGR IV</t>
  </si>
  <si>
    <t>H6M4</t>
  </si>
  <si>
    <t>H6M4XX</t>
  </si>
  <si>
    <t>H31</t>
  </si>
  <si>
    <t>GENERAL LABOR I</t>
  </si>
  <si>
    <t>D8D1</t>
  </si>
  <si>
    <t>D8D1XX</t>
  </si>
  <si>
    <t>GENERAL LABOR II</t>
  </si>
  <si>
    <t>D8D2</t>
  </si>
  <si>
    <t>D8D2XX</t>
  </si>
  <si>
    <t>GENERAL LABOR III</t>
  </si>
  <si>
    <t>D8D3</t>
  </si>
  <si>
    <t>D8D3XX</t>
  </si>
  <si>
    <t>GRANTS SPECIALIST I</t>
  </si>
  <si>
    <t>H1I1</t>
  </si>
  <si>
    <t>H1I1XX</t>
  </si>
  <si>
    <t>GRANTS SPECIALIST II</t>
  </si>
  <si>
    <t>H1I2</t>
  </si>
  <si>
    <t>H1I2XX</t>
  </si>
  <si>
    <t>GRANTS SPECIALIST III</t>
  </si>
  <si>
    <t>H1I3</t>
  </si>
  <si>
    <t>H1I3XX</t>
  </si>
  <si>
    <t>GRANTS SPECIALIST IV</t>
  </si>
  <si>
    <t>H1I4</t>
  </si>
  <si>
    <t>H1I4XX</t>
  </si>
  <si>
    <t>GRANTS SPECIALIST V</t>
  </si>
  <si>
    <t>H1I5</t>
  </si>
  <si>
    <t>H1I5XX</t>
  </si>
  <si>
    <t>GRANTS SPECIALIST VI</t>
  </si>
  <si>
    <t>H1I6</t>
  </si>
  <si>
    <t>H1I6XX</t>
  </si>
  <si>
    <t>GROUNDS &amp; NURSERY I</t>
  </si>
  <si>
    <t>D8E1</t>
  </si>
  <si>
    <t>D8E1XX</t>
  </si>
  <si>
    <t>GROUNDS &amp; NURSERY II</t>
  </si>
  <si>
    <t>D8E2</t>
  </si>
  <si>
    <t>D8E2XX</t>
  </si>
  <si>
    <t>GROUNDS &amp; NURSERY III</t>
  </si>
  <si>
    <t>D8E3</t>
  </si>
  <si>
    <t>D8E3XX</t>
  </si>
  <si>
    <t>HCS TRAINEE I</t>
  </si>
  <si>
    <t>C7D1</t>
  </si>
  <si>
    <t>C7D1IX</t>
  </si>
  <si>
    <t>C02</t>
  </si>
  <si>
    <t>HCS TRAINEE II</t>
  </si>
  <si>
    <t>C7D2</t>
  </si>
  <si>
    <t>C7D2IX</t>
  </si>
  <si>
    <t>HCS TRAINEE III</t>
  </si>
  <si>
    <t>C7D3</t>
  </si>
  <si>
    <t>C7D3IX</t>
  </si>
  <si>
    <t>C07</t>
  </si>
  <si>
    <t>HEALTH CARE TECH I</t>
  </si>
  <si>
    <t>C6R1</t>
  </si>
  <si>
    <t>C6R1XX</t>
  </si>
  <si>
    <t>HEALTH CARE TECH II</t>
  </si>
  <si>
    <t>C6R2</t>
  </si>
  <si>
    <t>C6R2XX</t>
  </si>
  <si>
    <t>HEALTH CARE TECH III</t>
  </si>
  <si>
    <t>C6R3</t>
  </si>
  <si>
    <t>C6R3XX</t>
  </si>
  <si>
    <t>C12</t>
  </si>
  <si>
    <t>HEALTH CARE TECH IV</t>
  </si>
  <si>
    <t>C6R4</t>
  </si>
  <si>
    <t>C6R4XX</t>
  </si>
  <si>
    <t>HEALTH PROFESSIONAL I</t>
  </si>
  <si>
    <t>C7C1</t>
  </si>
  <si>
    <t>C7C1IX</t>
  </si>
  <si>
    <t>HEALTH PROFESSIONAL II</t>
  </si>
  <si>
    <t>C7C2</t>
  </si>
  <si>
    <t>C7C2TX</t>
  </si>
  <si>
    <t>HEALTH PROFESSIONAL III</t>
  </si>
  <si>
    <t>C7C3</t>
  </si>
  <si>
    <t>C7C3XX</t>
  </si>
  <si>
    <t>HEALTH PROFESSIONAL IV</t>
  </si>
  <si>
    <t>C7C4</t>
  </si>
  <si>
    <t>C7C4XX</t>
  </si>
  <si>
    <t>HEALTH PROFESSIONAL V</t>
  </si>
  <si>
    <t>C7C5</t>
  </si>
  <si>
    <t>C7C5XX</t>
  </si>
  <si>
    <t>HEALTH PROFESSIONAL VI</t>
  </si>
  <si>
    <t>C7C6</t>
  </si>
  <si>
    <t>C7C6XX</t>
  </si>
  <si>
    <t>HEALTH PROFESSIONAL VII</t>
  </si>
  <si>
    <t>C7C7</t>
  </si>
  <si>
    <t>C7C7XX</t>
  </si>
  <si>
    <t>C26</t>
  </si>
  <si>
    <t>HEARINGS OFFICER I</t>
  </si>
  <si>
    <t>H5F1</t>
  </si>
  <si>
    <t>H5F1IX</t>
  </si>
  <si>
    <t>HEARINGS OFFICER II</t>
  </si>
  <si>
    <t>H5F2</t>
  </si>
  <si>
    <t>H5F2TX</t>
  </si>
  <si>
    <t>HEARINGS OFFICER III</t>
  </si>
  <si>
    <t>H5F3</t>
  </si>
  <si>
    <t>H5F3XX</t>
  </si>
  <si>
    <t>HEARINGS REPORTER</t>
  </si>
  <si>
    <t>G3B2</t>
  </si>
  <si>
    <t>G3B2XX</t>
  </si>
  <si>
    <t>HUMAN RESOURCES SPEC I</t>
  </si>
  <si>
    <t>H4G1</t>
  </si>
  <si>
    <t>H4G1XX</t>
  </si>
  <si>
    <t>HUMAN RESOURCES SPEC II</t>
  </si>
  <si>
    <t>H4G2</t>
  </si>
  <si>
    <t>H4G2XX</t>
  </si>
  <si>
    <t>HUMAN RESOURCES SPEC III</t>
  </si>
  <si>
    <t>H4G3</t>
  </si>
  <si>
    <t>H4G3XX</t>
  </si>
  <si>
    <t>HUMAN RESOURCES SPEC IV</t>
  </si>
  <si>
    <t>H4G4</t>
  </si>
  <si>
    <t>H4G4XX</t>
  </si>
  <si>
    <t>HUMAN RESOURCES SPEC V</t>
  </si>
  <si>
    <t>H4G5</t>
  </si>
  <si>
    <t>H4G5XX</t>
  </si>
  <si>
    <t>HUMAN RESOURCES SPEC VI</t>
  </si>
  <si>
    <t>H4G6</t>
  </si>
  <si>
    <t>H4G6XX</t>
  </si>
  <si>
    <t>HUMAN RESOURCES SPEC VII</t>
  </si>
  <si>
    <t>H4G7</t>
  </si>
  <si>
    <t>H4G7XX</t>
  </si>
  <si>
    <t>INSPECTOR I</t>
  </si>
  <si>
    <t>D9C1</t>
  </si>
  <si>
    <t>D9C1XX</t>
  </si>
  <si>
    <t>D14</t>
  </si>
  <si>
    <t>INSPECTOR II</t>
  </si>
  <si>
    <t>D9C2</t>
  </si>
  <si>
    <t>D9C2XX</t>
  </si>
  <si>
    <t>INSPECTOR III</t>
  </si>
  <si>
    <t>D9C3</t>
  </si>
  <si>
    <t>D9C3XX</t>
  </si>
  <si>
    <t>D17</t>
  </si>
  <si>
    <t>INVESTMENT OFFICER I</t>
  </si>
  <si>
    <t>H8H1</t>
  </si>
  <si>
    <t>H8H1XX</t>
  </si>
  <si>
    <t>INVESTMENT OFFICER II</t>
  </si>
  <si>
    <t>H8H2</t>
  </si>
  <si>
    <t>H8H2XX</t>
  </si>
  <si>
    <t>INVESTMENT OFFICER III</t>
  </si>
  <si>
    <t>H8H3</t>
  </si>
  <si>
    <t>H8H3XX</t>
  </si>
  <si>
    <t>IT MANAGER</t>
  </si>
  <si>
    <t>T</t>
  </si>
  <si>
    <t>T1A4</t>
  </si>
  <si>
    <t>T1A4XX</t>
  </si>
  <si>
    <t>T04</t>
  </si>
  <si>
    <t>IT PROFESSIONAL</t>
  </si>
  <si>
    <t>T1A2</t>
  </si>
  <si>
    <t>T1A2XX</t>
  </si>
  <si>
    <t>T02</t>
  </si>
  <si>
    <t>IT SUPERVISOR</t>
  </si>
  <si>
    <t>T1A3</t>
  </si>
  <si>
    <t>T1A3XX</t>
  </si>
  <si>
    <t>T03</t>
  </si>
  <si>
    <t>IT TECHNICIAN</t>
  </si>
  <si>
    <t>T1A1</t>
  </si>
  <si>
    <t>T1A1XX</t>
  </si>
  <si>
    <t>T01</t>
  </si>
  <si>
    <t>LABOR/EMPLOYMENT SPEC I</t>
  </si>
  <si>
    <t>H6N2</t>
  </si>
  <si>
    <t>H6N2TX</t>
  </si>
  <si>
    <t>LABOR/EMPLOYMENT SPEC II</t>
  </si>
  <si>
    <t>H6N3</t>
  </si>
  <si>
    <t>H6N3XX</t>
  </si>
  <si>
    <t>LABOR/EMPLOYMENT SPEC III</t>
  </si>
  <si>
    <t>H6N4</t>
  </si>
  <si>
    <t>H6N4XX</t>
  </si>
  <si>
    <t>LABOR/EMPLOYMENT SPEC INT</t>
  </si>
  <si>
    <t>H6N1</t>
  </si>
  <si>
    <t>H6N1IX</t>
  </si>
  <si>
    <t>LABOR/EMPLOYMENT SPEC IV</t>
  </si>
  <si>
    <t>H6N5</t>
  </si>
  <si>
    <t>H6N5XX</t>
  </si>
  <si>
    <t>LABOR/EMPLOYMENT SPEC V</t>
  </si>
  <si>
    <t>H6N6</t>
  </si>
  <si>
    <t>H6N6XX</t>
  </si>
  <si>
    <t>LABORATORY COORD I</t>
  </si>
  <si>
    <t>I9A1</t>
  </si>
  <si>
    <t>I9A1XX</t>
  </si>
  <si>
    <t>I03</t>
  </si>
  <si>
    <t>LABORATORY COORD II</t>
  </si>
  <si>
    <t>I9A2</t>
  </si>
  <si>
    <t>I9A2XX</t>
  </si>
  <si>
    <t>LABORATORY COORD III</t>
  </si>
  <si>
    <t>I9A3</t>
  </si>
  <si>
    <t>I9A3XX</t>
  </si>
  <si>
    <t>I13</t>
  </si>
  <si>
    <t>LABORATORY SUPPORT I</t>
  </si>
  <si>
    <t>C8C1</t>
  </si>
  <si>
    <t>C8C1XX</t>
  </si>
  <si>
    <t>C04</t>
  </si>
  <si>
    <t>LABORATORY SUPPORT II</t>
  </si>
  <si>
    <t>C8C2</t>
  </si>
  <si>
    <t>C8C2XX</t>
  </si>
  <si>
    <t>LABORATORY SUPPORT III</t>
  </si>
  <si>
    <t>C8C3</t>
  </si>
  <si>
    <t>C8C3XX</t>
  </si>
  <si>
    <t>LABORATORY TECHNOLOGY I</t>
  </si>
  <si>
    <t>C8D1</t>
  </si>
  <si>
    <t>C8D1XX</t>
  </si>
  <si>
    <t>LABORATORY TECHNOLOGY II</t>
  </si>
  <si>
    <t>C8D2</t>
  </si>
  <si>
    <t>C8D2XX</t>
  </si>
  <si>
    <t>LABORATORY TECHNOLOGY III</t>
  </si>
  <si>
    <t>C8D3</t>
  </si>
  <si>
    <t>C8D3XX</t>
  </si>
  <si>
    <t>LABORATORY TECHNOLOGY IV</t>
  </si>
  <si>
    <t>C8D4</t>
  </si>
  <si>
    <t>C8D4XX</t>
  </si>
  <si>
    <t>LAND SURVEY INTERN I</t>
  </si>
  <si>
    <t>I9B1</t>
  </si>
  <si>
    <t>I9B1IX</t>
  </si>
  <si>
    <t>LAND SURVEY INTERN II</t>
  </si>
  <si>
    <t>I9B2</t>
  </si>
  <si>
    <t>I9B2TX</t>
  </si>
  <si>
    <t>I04</t>
  </si>
  <si>
    <t>LANDSCAPE ARCHITECT I</t>
  </si>
  <si>
    <t>I2D3</t>
  </si>
  <si>
    <t>I2D3XX</t>
  </si>
  <si>
    <t>LANDSCAPE ARCHITECT II</t>
  </si>
  <si>
    <t>I2D4</t>
  </si>
  <si>
    <t>I2D4XX</t>
  </si>
  <si>
    <t>LANDSCAPE INTERN</t>
  </si>
  <si>
    <t>I2D1</t>
  </si>
  <si>
    <t>I2D1IX</t>
  </si>
  <si>
    <t>LANDSCAPE SPECIALIST</t>
  </si>
  <si>
    <t>I2D2</t>
  </si>
  <si>
    <t>I2D2TX</t>
  </si>
  <si>
    <t>LEGAL ASSISTANT I</t>
  </si>
  <si>
    <t>H5E1</t>
  </si>
  <si>
    <t>H5E1XX</t>
  </si>
  <si>
    <t>LEGAL ASSISTANT II</t>
  </si>
  <si>
    <t>H5E2</t>
  </si>
  <si>
    <t>H5E2XX</t>
  </si>
  <si>
    <t>LEGISLATIVE AUDITOR</t>
  </si>
  <si>
    <t>LEGA</t>
  </si>
  <si>
    <t>LEGAUD</t>
  </si>
  <si>
    <t>N/A</t>
  </si>
  <si>
    <t>LIAISON I</t>
  </si>
  <si>
    <t>H1Q1</t>
  </si>
  <si>
    <t>H1Q1XX</t>
  </si>
  <si>
    <t>LIAISON II</t>
  </si>
  <si>
    <t>H1Q2</t>
  </si>
  <si>
    <t>H1Q2XX</t>
  </si>
  <si>
    <t>LIAISON III</t>
  </si>
  <si>
    <t>H1Q3</t>
  </si>
  <si>
    <t>H1Q3XX</t>
  </si>
  <si>
    <t>LIAISON IV</t>
  </si>
  <si>
    <t>H1Q4</t>
  </si>
  <si>
    <t>H1Q4XX</t>
  </si>
  <si>
    <t>LIAISON V</t>
  </si>
  <si>
    <t>H1Q5</t>
  </si>
  <si>
    <t>H1Q5XX</t>
  </si>
  <si>
    <t>LIAISON VI</t>
  </si>
  <si>
    <t>H1Q6</t>
  </si>
  <si>
    <t>H1Q6XX</t>
  </si>
  <si>
    <t>LIBRARIAN I</t>
  </si>
  <si>
    <t>H3G1</t>
  </si>
  <si>
    <t>H3G1XX</t>
  </si>
  <si>
    <t>LIBRARIAN II</t>
  </si>
  <si>
    <t>H3G2</t>
  </si>
  <si>
    <t>H3G2XX</t>
  </si>
  <si>
    <t>LIBRARIAN III</t>
  </si>
  <si>
    <t>H3G3</t>
  </si>
  <si>
    <t>H3G3XX</t>
  </si>
  <si>
    <t>LIBRARY TECHNICIAN I</t>
  </si>
  <si>
    <t>G3C1</t>
  </si>
  <si>
    <t>G3C1XX</t>
  </si>
  <si>
    <t>LIBRARY TECHNICIAN II</t>
  </si>
  <si>
    <t>G3C2</t>
  </si>
  <si>
    <t>G3C2XX</t>
  </si>
  <si>
    <t>LIBRARY TECHNICIAN III</t>
  </si>
  <si>
    <t>G3C3</t>
  </si>
  <si>
    <t>G3C3XX</t>
  </si>
  <si>
    <t>LIF/SOC SCI RSRCH/SCI I</t>
  </si>
  <si>
    <t>H6E1</t>
  </si>
  <si>
    <t>H6E1XX</t>
  </si>
  <si>
    <t>LIF/SOC SCI RSRCH/SCI II</t>
  </si>
  <si>
    <t>H6E2</t>
  </si>
  <si>
    <t>H6E2XX</t>
  </si>
  <si>
    <t>LIF/SOC SCI RSRCH/SCI III</t>
  </si>
  <si>
    <t>H6E3</t>
  </si>
  <si>
    <t>H6E3XX</t>
  </si>
  <si>
    <t>LIF/SOC SCI RSRCH/SCI IV</t>
  </si>
  <si>
    <t>H6E4</t>
  </si>
  <si>
    <t>H6E4XX</t>
  </si>
  <si>
    <t>LIF/SOC SCI RSRCH/SCI V</t>
  </si>
  <si>
    <t>H6E5</t>
  </si>
  <si>
    <t>H6E5XX</t>
  </si>
  <si>
    <t>LIF/SOC SCI RSRCH/SCI VI</t>
  </si>
  <si>
    <t>H6E6</t>
  </si>
  <si>
    <t>H6E6XX</t>
  </si>
  <si>
    <t>LTC OPERATIONS I</t>
  </si>
  <si>
    <t>D9D1</t>
  </si>
  <si>
    <t>D9D1XX</t>
  </si>
  <si>
    <t>LTC OPERATIONS II</t>
  </si>
  <si>
    <t>D9D2</t>
  </si>
  <si>
    <t>D9D2XX</t>
  </si>
  <si>
    <t>D20</t>
  </si>
  <si>
    <t>LTC TRAINEE I</t>
  </si>
  <si>
    <t>D8F1</t>
  </si>
  <si>
    <t>D8F1IX</t>
  </si>
  <si>
    <t>D01</t>
  </si>
  <si>
    <t>LTC TRAINEE II</t>
  </si>
  <si>
    <t>D8F2</t>
  </si>
  <si>
    <t>D8F2IX</t>
  </si>
  <si>
    <t>LTC TRAINEE III</t>
  </si>
  <si>
    <t>D8F3</t>
  </si>
  <si>
    <t>D8F3IX</t>
  </si>
  <si>
    <t>LTC TRAINEE IV</t>
  </si>
  <si>
    <t>D8F4</t>
  </si>
  <si>
    <t>D8F4IX</t>
  </si>
  <si>
    <t>LTC TRAINEE V</t>
  </si>
  <si>
    <t>D8F5</t>
  </si>
  <si>
    <t>D8F5IX</t>
  </si>
  <si>
    <t>LTC TRAINEE VII</t>
  </si>
  <si>
    <t>D8F7</t>
  </si>
  <si>
    <t>D8F7IX</t>
  </si>
  <si>
    <t>D09</t>
  </si>
  <si>
    <t>MACHINING TRADES I</t>
  </si>
  <si>
    <t>D6B1</t>
  </si>
  <si>
    <t>D6B1XX</t>
  </si>
  <si>
    <t>MACHINING TRADES II</t>
  </si>
  <si>
    <t>D6B2</t>
  </si>
  <si>
    <t>D6B2XX</t>
  </si>
  <si>
    <t>MACHINING TRADES III</t>
  </si>
  <si>
    <t>D6B3</t>
  </si>
  <si>
    <t>D6B3XX</t>
  </si>
  <si>
    <t>MACHINING TRADES IV</t>
  </si>
  <si>
    <t>D6B4</t>
  </si>
  <si>
    <t>D6B4XX</t>
  </si>
  <si>
    <t>MANAGEMENT</t>
  </si>
  <si>
    <t>H6G8</t>
  </si>
  <si>
    <t>H6G8XX</t>
  </si>
  <si>
    <t>MATERIALS HANDLER I</t>
  </si>
  <si>
    <t>D8G1</t>
  </si>
  <si>
    <t>D8G1XX</t>
  </si>
  <si>
    <t>MATERIALS HANDLER II</t>
  </si>
  <si>
    <t>D8G2</t>
  </si>
  <si>
    <t>D8G2XX</t>
  </si>
  <si>
    <t>MATERIALS HANDLER III</t>
  </si>
  <si>
    <t>D8G3</t>
  </si>
  <si>
    <t>D8G3XX</t>
  </si>
  <si>
    <t>MATERIALS SUPERVISOR</t>
  </si>
  <si>
    <t>D8G4</t>
  </si>
  <si>
    <t>D8G4XX</t>
  </si>
  <si>
    <t>MEDIA SPECIALIST I</t>
  </si>
  <si>
    <t>H3I2</t>
  </si>
  <si>
    <t>H3I2TX</t>
  </si>
  <si>
    <t>MEDIA SPECIALIST II</t>
  </si>
  <si>
    <t>H3I3</t>
  </si>
  <si>
    <t>H3I3XX</t>
  </si>
  <si>
    <t>H08</t>
  </si>
  <si>
    <t>MEDIA SPECIALIST III</t>
  </si>
  <si>
    <t>H3I4</t>
  </si>
  <si>
    <t>H3I4XX</t>
  </si>
  <si>
    <t>MEDIA SPECIALIST INTERN</t>
  </si>
  <si>
    <t>H3I1</t>
  </si>
  <si>
    <t>H3I1IX</t>
  </si>
  <si>
    <t>H03</t>
  </si>
  <si>
    <t>MEDIA SPECIALIST IV</t>
  </si>
  <si>
    <t>H3I5</t>
  </si>
  <si>
    <t>H3I5XX</t>
  </si>
  <si>
    <t>MEDIA SPECIALIST V</t>
  </si>
  <si>
    <t>H3I6</t>
  </si>
  <si>
    <t>H3I6XX</t>
  </si>
  <si>
    <t>MEDICAL RECORDS TECH I</t>
  </si>
  <si>
    <t>G3D1</t>
  </si>
  <si>
    <t>G3D1XX</t>
  </si>
  <si>
    <t>MEDICAL RECORDS TECH II</t>
  </si>
  <si>
    <t>G3D2</t>
  </si>
  <si>
    <t>G3D2XX</t>
  </si>
  <si>
    <t>MEDICAL RECORDS TECH III</t>
  </si>
  <si>
    <t>G3D3</t>
  </si>
  <si>
    <t>G3D3XX</t>
  </si>
  <si>
    <t>G21</t>
  </si>
  <si>
    <t>MENTAL HLTH CLINICIAN I</t>
  </si>
  <si>
    <t>C6U1</t>
  </si>
  <si>
    <t>C6U1XX</t>
  </si>
  <si>
    <t>MENTAL HLTH CLINICIAN II</t>
  </si>
  <si>
    <t>C6U2</t>
  </si>
  <si>
    <t>C6U2XX</t>
  </si>
  <si>
    <t>C11</t>
  </si>
  <si>
    <t>MENTAL HLTH CLINICIAN III</t>
  </si>
  <si>
    <t>C6U3</t>
  </si>
  <si>
    <t>C6U3XX</t>
  </si>
  <si>
    <t>MID-LEVEL PROVIDER</t>
  </si>
  <si>
    <t>C6S4</t>
  </si>
  <si>
    <t>C6S4XX</t>
  </si>
  <si>
    <t>C24</t>
  </si>
  <si>
    <t>MKTG &amp; COMM SPEC I</t>
  </si>
  <si>
    <t>H4K1</t>
  </si>
  <si>
    <t>H4K1XX</t>
  </si>
  <si>
    <t>MKTG &amp; COMM SPEC II</t>
  </si>
  <si>
    <t>H4K2</t>
  </si>
  <si>
    <t>H4K2XX</t>
  </si>
  <si>
    <t>MKTG &amp; COMM SPEC III</t>
  </si>
  <si>
    <t>H4K3</t>
  </si>
  <si>
    <t>H4K3XX</t>
  </si>
  <si>
    <t>MKTG &amp; COMM SPEC IV</t>
  </si>
  <si>
    <t>H4K4</t>
  </si>
  <si>
    <t>H4K4XX</t>
  </si>
  <si>
    <t>MKTG &amp; COMM SPEC V</t>
  </si>
  <si>
    <t>H4K5</t>
  </si>
  <si>
    <t>H4K5XX</t>
  </si>
  <si>
    <t>MKTG &amp; COMM SPEC VI</t>
  </si>
  <si>
    <t>H4K6</t>
  </si>
  <si>
    <t>H4K6XX</t>
  </si>
  <si>
    <t>MUSEUM GUIDE</t>
  </si>
  <si>
    <t>G3E1</t>
  </si>
  <si>
    <t>G3E1XX</t>
  </si>
  <si>
    <t>G04</t>
  </si>
  <si>
    <t>NURSE CONSULTANT</t>
  </si>
  <si>
    <t>C7E1</t>
  </si>
  <si>
    <t>C7E1XX</t>
  </si>
  <si>
    <t>NURSE I</t>
  </si>
  <si>
    <t>C6S1</t>
  </si>
  <si>
    <t>C6S1XX</t>
  </si>
  <si>
    <t>NURSE II</t>
  </si>
  <si>
    <t>C6S2</t>
  </si>
  <si>
    <t>C6S2XX</t>
  </si>
  <si>
    <t>NURSE III</t>
  </si>
  <si>
    <t>C6S3</t>
  </si>
  <si>
    <t>C6S3XX</t>
  </si>
  <si>
    <t>NURSE V</t>
  </si>
  <si>
    <t>C6S5</t>
  </si>
  <si>
    <t>C6S5XX</t>
  </si>
  <si>
    <t>NURSE VI</t>
  </si>
  <si>
    <t>C6S6</t>
  </si>
  <si>
    <t>C6S6XX</t>
  </si>
  <si>
    <t>OFFICE MANAGER I</t>
  </si>
  <si>
    <t>G3A5</t>
  </si>
  <si>
    <t>G3A5XX</t>
  </si>
  <si>
    <t>G20</t>
  </si>
  <si>
    <t>OFFICE MANAGER II</t>
  </si>
  <si>
    <t>G3A6</t>
  </si>
  <si>
    <t>G3A6XX</t>
  </si>
  <si>
    <t>PARAMEDIC</t>
  </si>
  <si>
    <t xml:space="preserve">C </t>
  </si>
  <si>
    <t>C6V1</t>
  </si>
  <si>
    <t>C6V1XX</t>
  </si>
  <si>
    <t>PARK MANAGER I</t>
  </si>
  <si>
    <t>H6P1</t>
  </si>
  <si>
    <t>H6P1XX</t>
  </si>
  <si>
    <t>PARK MANAGER II</t>
  </si>
  <si>
    <t>H6P2</t>
  </si>
  <si>
    <t>H6P2XX</t>
  </si>
  <si>
    <t>PARK MANAGER III</t>
  </si>
  <si>
    <t>H6P3</t>
  </si>
  <si>
    <t>H6P3XX</t>
  </si>
  <si>
    <t>PARK MANAGER IV</t>
  </si>
  <si>
    <t>H6P4</t>
  </si>
  <si>
    <t>H6P4XX</t>
  </si>
  <si>
    <t>PARK MANAGER V</t>
  </si>
  <si>
    <t>H6P5</t>
  </si>
  <si>
    <t>H6P5XX</t>
  </si>
  <si>
    <t>PARK MANAGER VI</t>
  </si>
  <si>
    <t>H6P6</t>
  </si>
  <si>
    <t>H6P6XX</t>
  </si>
  <si>
    <t>PHARMACIST I</t>
  </si>
  <si>
    <t>C8E1</t>
  </si>
  <si>
    <t>C8E1XX</t>
  </si>
  <si>
    <t>C27</t>
  </si>
  <si>
    <t>PHARMACIST II</t>
  </si>
  <si>
    <t>C8E2</t>
  </si>
  <si>
    <t>C8E2XX</t>
  </si>
  <si>
    <t>C28</t>
  </si>
  <si>
    <t>PHARMACIST III</t>
  </si>
  <si>
    <t>C8E3</t>
  </si>
  <si>
    <t>C8E3XX</t>
  </si>
  <si>
    <t>C31</t>
  </si>
  <si>
    <t>PHARMACY TECHNICIAN I</t>
  </si>
  <si>
    <t>C8F1</t>
  </si>
  <si>
    <t>C8F1XX</t>
  </si>
  <si>
    <t>PHARMACY TECHNICIAN II</t>
  </si>
  <si>
    <t>C8F2</t>
  </si>
  <si>
    <t>C8F2XX</t>
  </si>
  <si>
    <t>PHY SCI RES/SCIENTIST I</t>
  </si>
  <si>
    <t>I3B2</t>
  </si>
  <si>
    <t>I3B2T*</t>
  </si>
  <si>
    <t>PHY SCI RES/SCIENTIST II</t>
  </si>
  <si>
    <t>I3B3</t>
  </si>
  <si>
    <t>I3B3**</t>
  </si>
  <si>
    <t>PHY SCI RES/SCIENTIST III</t>
  </si>
  <si>
    <t>I3B4</t>
  </si>
  <si>
    <t>I3B4**</t>
  </si>
  <si>
    <t>PHY SCI RES/SCIENTIST INT</t>
  </si>
  <si>
    <t>I3B1</t>
  </si>
  <si>
    <t>I3B1I*</t>
  </si>
  <si>
    <t>PHY SCI RES/SCIENTIST IV</t>
  </si>
  <si>
    <t>I3B5</t>
  </si>
  <si>
    <t>I3B5**</t>
  </si>
  <si>
    <t>PHY SCI RES/SCIENTIST V</t>
  </si>
  <si>
    <t>I3B6</t>
  </si>
  <si>
    <t>I3B6**</t>
  </si>
  <si>
    <t>PHYSICIAN I</t>
  </si>
  <si>
    <t>C1J1</t>
  </si>
  <si>
    <t>C1J1XX</t>
  </si>
  <si>
    <t>C33</t>
  </si>
  <si>
    <t>PHYSICIAN II</t>
  </si>
  <si>
    <t>C1J2</t>
  </si>
  <si>
    <t>C1J2XX</t>
  </si>
  <si>
    <t>C35</t>
  </si>
  <si>
    <t>PIPE/MECH TRADES I</t>
  </si>
  <si>
    <t>D6C1</t>
  </si>
  <si>
    <t>D6C1XX</t>
  </si>
  <si>
    <t>PIPE/MECH TRADES II</t>
  </si>
  <si>
    <t>D6C2</t>
  </si>
  <si>
    <t>D6C2XX</t>
  </si>
  <si>
    <t>PIPE/MECH TRADES III</t>
  </si>
  <si>
    <t>D6C3</t>
  </si>
  <si>
    <t>D6C3XX</t>
  </si>
  <si>
    <t>PLANNING SPECIALIST I</t>
  </si>
  <si>
    <t>H1J1</t>
  </si>
  <si>
    <t>H1J1XX</t>
  </si>
  <si>
    <t>PLANNING SPECIALIST II</t>
  </si>
  <si>
    <t>H1J2</t>
  </si>
  <si>
    <t>H1J2XX</t>
  </si>
  <si>
    <t>PLANNING SPECIALIST III</t>
  </si>
  <si>
    <t>H1J3</t>
  </si>
  <si>
    <t>H1J3XX</t>
  </si>
  <si>
    <t>PLANNING SPECIALIST IV</t>
  </si>
  <si>
    <t>H1J4</t>
  </si>
  <si>
    <t>H1J4XX</t>
  </si>
  <si>
    <t>PLANNING SPECIALIST V</t>
  </si>
  <si>
    <t>H1J5</t>
  </si>
  <si>
    <t>H1J5XX</t>
  </si>
  <si>
    <t>PLANNING SPECIALIST VI</t>
  </si>
  <si>
    <t>H1J6</t>
  </si>
  <si>
    <t>H1J6XX</t>
  </si>
  <si>
    <t>POLICE ADMINISTRATOR I</t>
  </si>
  <si>
    <t>A4B5</t>
  </si>
  <si>
    <t>A4B5XX</t>
  </si>
  <si>
    <t>A27</t>
  </si>
  <si>
    <t>POLICE ADMINISTRATOR II</t>
  </si>
  <si>
    <t>A4B6</t>
  </si>
  <si>
    <t>A4B6XX</t>
  </si>
  <si>
    <t>POLICE COMMUNICATION SUPV</t>
  </si>
  <si>
    <t>G1A3</t>
  </si>
  <si>
    <t>G1A3XX</t>
  </si>
  <si>
    <t>POLICE COMMUNICATION TECH</t>
  </si>
  <si>
    <t>G1A2</t>
  </si>
  <si>
    <t>G1A2TX</t>
  </si>
  <si>
    <t>G17</t>
  </si>
  <si>
    <t>POLICE OFFICER I</t>
  </si>
  <si>
    <t>A4B2</t>
  </si>
  <si>
    <t>A4B2TX</t>
  </si>
  <si>
    <t>A14</t>
  </si>
  <si>
    <t>POLICE OFFICER II</t>
  </si>
  <si>
    <t>A4B3</t>
  </si>
  <si>
    <t>A4B3XX</t>
  </si>
  <si>
    <t>A18</t>
  </si>
  <si>
    <t>POLICE OFFICER III</t>
  </si>
  <si>
    <t>A4B4</t>
  </si>
  <si>
    <t>A4B4XX</t>
  </si>
  <si>
    <t>A25</t>
  </si>
  <si>
    <t>POLICE OFFICER INTERN</t>
  </si>
  <si>
    <t>A4B1</t>
  </si>
  <si>
    <t>A4B1IX</t>
  </si>
  <si>
    <t>A06</t>
  </si>
  <si>
    <t>POLICY ADVISOR I</t>
  </si>
  <si>
    <t>H1R1</t>
  </si>
  <si>
    <t>H1R1XX</t>
  </si>
  <si>
    <t>POLICY ADVISOR II</t>
  </si>
  <si>
    <t>H1R2</t>
  </si>
  <si>
    <t>H1R2XX</t>
  </si>
  <si>
    <t>POLICY ADVISOR III</t>
  </si>
  <si>
    <t>H1R3</t>
  </si>
  <si>
    <t>H1R3XX</t>
  </si>
  <si>
    <t>POLICY ADVISOR IV</t>
  </si>
  <si>
    <t>H1R4</t>
  </si>
  <si>
    <t>H1R4XX</t>
  </si>
  <si>
    <t>POLICY ADVISOR V</t>
  </si>
  <si>
    <t>H1R5</t>
  </si>
  <si>
    <t>H1R5XX</t>
  </si>
  <si>
    <t>POLICY ADVISOR VI</t>
  </si>
  <si>
    <t>H1R6</t>
  </si>
  <si>
    <t>H1R6XX</t>
  </si>
  <si>
    <t>POLICY ADVISOR VII</t>
  </si>
  <si>
    <t>H1R7</t>
  </si>
  <si>
    <t>H1R7XX</t>
  </si>
  <si>
    <t>PORT OF ENTRY I</t>
  </si>
  <si>
    <t>H4Q2</t>
  </si>
  <si>
    <t>H4Q2TX</t>
  </si>
  <si>
    <t>PORT OF ENTRY II</t>
  </si>
  <si>
    <t>H4Q3</t>
  </si>
  <si>
    <t>H4Q3XX</t>
  </si>
  <si>
    <t>PORT OF ENTRY III</t>
  </si>
  <si>
    <t>H4Q4</t>
  </si>
  <si>
    <t>H4Q4XX</t>
  </si>
  <si>
    <t>PORT OF ENTRY INTERN</t>
  </si>
  <si>
    <t>H4Q1</t>
  </si>
  <si>
    <t>H4Q1IX</t>
  </si>
  <si>
    <t>PRODUCTION I</t>
  </si>
  <si>
    <t>D7C1</t>
  </si>
  <si>
    <t>D7C1XX</t>
  </si>
  <si>
    <t>PRODUCTION II</t>
  </si>
  <si>
    <t>D7C2</t>
  </si>
  <si>
    <t>D7C2XX</t>
  </si>
  <si>
    <t>PRODUCTION III</t>
  </si>
  <si>
    <t>D7C3</t>
  </si>
  <si>
    <t>D7C3XX</t>
  </si>
  <si>
    <t>PRODUCTION IV</t>
  </si>
  <si>
    <t>D7C4</t>
  </si>
  <si>
    <t>D7C4XX</t>
  </si>
  <si>
    <t>PRODUCTION V</t>
  </si>
  <si>
    <t>D7C5</t>
  </si>
  <si>
    <t>D7C5XX</t>
  </si>
  <si>
    <t>PROF LAND SURVEYOR I</t>
  </si>
  <si>
    <t>I9B3</t>
  </si>
  <si>
    <t>I9B3XX</t>
  </si>
  <si>
    <t>PROF LAND SURVEYOR II</t>
  </si>
  <si>
    <t>I9B4</t>
  </si>
  <si>
    <t>I9B4XX</t>
  </si>
  <si>
    <t>PROFESSIONAL ENGINEER I</t>
  </si>
  <si>
    <t>I2C4</t>
  </si>
  <si>
    <t>I2C4**</t>
  </si>
  <si>
    <t>PROFESSIONAL ENGINEER II</t>
  </si>
  <si>
    <t>I2C5</t>
  </si>
  <si>
    <t>I2C5**</t>
  </si>
  <si>
    <t>PROFESSIONAL ENGINEER III</t>
  </si>
  <si>
    <t>I2C6</t>
  </si>
  <si>
    <t>I2C6**</t>
  </si>
  <si>
    <t>PROFESSIONAL ENGINEER IV</t>
  </si>
  <si>
    <t>I2C7</t>
  </si>
  <si>
    <t>I2C7**</t>
  </si>
  <si>
    <t>PROGRAM ASSISTANT I</t>
  </si>
  <si>
    <t>H4R1</t>
  </si>
  <si>
    <t>H4R1XX</t>
  </si>
  <si>
    <t>H18</t>
  </si>
  <si>
    <t>PROGRAM ASSISTANT II</t>
  </si>
  <si>
    <t>H4R2</t>
  </si>
  <si>
    <t>H4R2XX</t>
  </si>
  <si>
    <t>PROGRAM COORDINATOR</t>
  </si>
  <si>
    <t>H1A1</t>
  </si>
  <si>
    <t>H1A1XX</t>
  </si>
  <si>
    <t>PROGRAM MANAGEMENT I</t>
  </si>
  <si>
    <t>H1A2</t>
  </si>
  <si>
    <t>H1A2XX</t>
  </si>
  <si>
    <t>PROGRAM MANAGEMENT II</t>
  </si>
  <si>
    <t>H1A3</t>
  </si>
  <si>
    <t>H1A3XX</t>
  </si>
  <si>
    <t>PROGRAM MANAGEMENT III</t>
  </si>
  <si>
    <t>H1A4</t>
  </si>
  <si>
    <t>H1A4XX</t>
  </si>
  <si>
    <t>PROJECT COORDINATOR</t>
  </si>
  <si>
    <t>H1K1</t>
  </si>
  <si>
    <t>H1K1XX</t>
  </si>
  <si>
    <t>PROJECT MANAGER I</t>
  </si>
  <si>
    <t>H1K2</t>
  </si>
  <si>
    <t>H1K2XX</t>
  </si>
  <si>
    <t>PROJECT MANAGER II</t>
  </si>
  <si>
    <t>H1K3</t>
  </si>
  <si>
    <t>H1K3XX</t>
  </si>
  <si>
    <t>PROJECT MANAGER III</t>
  </si>
  <si>
    <t>H1K4</t>
  </si>
  <si>
    <t>H1K4XX</t>
  </si>
  <si>
    <t>PROJECT PLANNER I</t>
  </si>
  <si>
    <t>D9E1</t>
  </si>
  <si>
    <t>D9E1XX</t>
  </si>
  <si>
    <t>PROJECT PLANNER II</t>
  </si>
  <si>
    <t>D9E2</t>
  </si>
  <si>
    <t>D9E2XX</t>
  </si>
  <si>
    <t>PROPERTY TAX SPEC I</t>
  </si>
  <si>
    <t>H8J2</t>
  </si>
  <si>
    <t>H8J2XX</t>
  </si>
  <si>
    <t>PROPERTY TAX SPEC II</t>
  </si>
  <si>
    <t>H8J3</t>
  </si>
  <si>
    <t>H8J3XX</t>
  </si>
  <si>
    <t>PROPERTY TAX SPEC III</t>
  </si>
  <si>
    <t>H8J4</t>
  </si>
  <si>
    <t>H8J4XX</t>
  </si>
  <si>
    <t>PROPERTY TAX SPEC INTERN</t>
  </si>
  <si>
    <t>H8J1</t>
  </si>
  <si>
    <t>H8J1IX</t>
  </si>
  <si>
    <t>PROPERTY TAX SPEC IV</t>
  </si>
  <si>
    <t>H8J5</t>
  </si>
  <si>
    <t>H8J5XX</t>
  </si>
  <si>
    <t>PSYCHOLOGIST CANDIDATE</t>
  </si>
  <si>
    <t>C4M1</t>
  </si>
  <si>
    <t>C4M1XX</t>
  </si>
  <si>
    <t>PSYCHOLOGIST I</t>
  </si>
  <si>
    <t>C4M2</t>
  </si>
  <si>
    <t>C4M2XX</t>
  </si>
  <si>
    <t>PSYCHOLOGIST II</t>
  </si>
  <si>
    <t>C4M3</t>
  </si>
  <si>
    <t>C4M3XX</t>
  </si>
  <si>
    <t>PUB HLTH &amp; CMTY OUT I</t>
  </si>
  <si>
    <t>H1S1</t>
  </si>
  <si>
    <t>H1S1XX</t>
  </si>
  <si>
    <t>PUB HLTH &amp; CMTY OUT II</t>
  </si>
  <si>
    <t>H1S2</t>
  </si>
  <si>
    <t>H1S2XX</t>
  </si>
  <si>
    <t>PUB HLTH &amp; CMTY OUT III</t>
  </si>
  <si>
    <t>H1S3</t>
  </si>
  <si>
    <t>H1S3XX</t>
  </si>
  <si>
    <t>PUB HLTH &amp; CMTY OUT IV</t>
  </si>
  <si>
    <t>H1S4</t>
  </si>
  <si>
    <t>H1S4XX</t>
  </si>
  <si>
    <t>PUB HLTH &amp; CMTY OUT V</t>
  </si>
  <si>
    <t>H1S5</t>
  </si>
  <si>
    <t>H1S5XX</t>
  </si>
  <si>
    <t>PUB HLTH &amp; CMTY OUT VI</t>
  </si>
  <si>
    <t>H1S6</t>
  </si>
  <si>
    <t>H1S6XX</t>
  </si>
  <si>
    <t>PUB HLTH MED ADMIN I</t>
  </si>
  <si>
    <t>C1K1</t>
  </si>
  <si>
    <t>C1K1XX</t>
  </si>
  <si>
    <t>PUB HLTH MED ADMIN II</t>
  </si>
  <si>
    <t>C1K2</t>
  </si>
  <si>
    <t>C1K2XX</t>
  </si>
  <si>
    <t>C34</t>
  </si>
  <si>
    <t>PURCHASING AGENT I</t>
  </si>
  <si>
    <t>H1L1</t>
  </si>
  <si>
    <t>H1L1XX</t>
  </si>
  <si>
    <t>PURCHASING AGENT II</t>
  </si>
  <si>
    <t>H1L2</t>
  </si>
  <si>
    <t>H1L2XX</t>
  </si>
  <si>
    <t>PURCHASING AGENT III</t>
  </si>
  <si>
    <t>H1L3</t>
  </si>
  <si>
    <t>H1L3XX</t>
  </si>
  <si>
    <t>PURCHASING AGENT IV</t>
  </si>
  <si>
    <t>H1L4</t>
  </si>
  <si>
    <t>H1L4XX</t>
  </si>
  <si>
    <t>PURCHASING AGENT V</t>
  </si>
  <si>
    <t>H1L5</t>
  </si>
  <si>
    <t>H1L5XX</t>
  </si>
  <si>
    <t>PURCHASING AGENT VI</t>
  </si>
  <si>
    <t>H1L6</t>
  </si>
  <si>
    <t>H1L6XX</t>
  </si>
  <si>
    <t>PURCHASING AGENT VII</t>
  </si>
  <si>
    <t>H1L7</t>
  </si>
  <si>
    <t>H1L7XX</t>
  </si>
  <si>
    <t>RATE/FINANCIAL ANLYST I</t>
  </si>
  <si>
    <t>H8G2</t>
  </si>
  <si>
    <t>H8G2XX</t>
  </si>
  <si>
    <t>RATE/FINANCIAL ANLYST II</t>
  </si>
  <si>
    <t>H8G3</t>
  </si>
  <si>
    <t>H8G3XX</t>
  </si>
  <si>
    <t>RATE/FINANCIAL ANLYST III</t>
  </si>
  <si>
    <t>H8G4</t>
  </si>
  <si>
    <t>H8G4XX</t>
  </si>
  <si>
    <t>RATE/FINANCIAL ANLYST INT</t>
  </si>
  <si>
    <t>H8G1</t>
  </si>
  <si>
    <t>H8G1IX</t>
  </si>
  <si>
    <t>RATE/FINANCIAL ANLYST IV</t>
  </si>
  <si>
    <t>H8G5</t>
  </si>
  <si>
    <t>H8G5XX</t>
  </si>
  <si>
    <t>RATE/FINANCIAL ANLYST V</t>
  </si>
  <si>
    <t>H8G6</t>
  </si>
  <si>
    <t>H8G6XX</t>
  </si>
  <si>
    <t>REAL ESTATE SPEC I</t>
  </si>
  <si>
    <t>H1M1</t>
  </si>
  <si>
    <t>H1M1XX</t>
  </si>
  <si>
    <t>REAL ESTATE SPEC II</t>
  </si>
  <si>
    <t>H1M2</t>
  </si>
  <si>
    <t>H1M2XX</t>
  </si>
  <si>
    <t>REAL ESTATE SPEC III</t>
  </si>
  <si>
    <t>H1M3</t>
  </si>
  <si>
    <t>H1M3XX</t>
  </si>
  <si>
    <t>REAL ESTATE SPEC IV</t>
  </si>
  <si>
    <t>H1M4</t>
  </si>
  <si>
    <t>H1M4XX</t>
  </si>
  <si>
    <t>REAL ESTATE SPEC V</t>
  </si>
  <si>
    <t>H1M5</t>
  </si>
  <si>
    <t>H1M5XX</t>
  </si>
  <si>
    <t>REAL ESTATE SPEC VI</t>
  </si>
  <si>
    <t>H1M6</t>
  </si>
  <si>
    <t>H1M6XX</t>
  </si>
  <si>
    <t>RECORDS ADMINISTRATOR I</t>
  </si>
  <si>
    <t>H6Q1</t>
  </si>
  <si>
    <t>H6Q1XX</t>
  </si>
  <si>
    <t>RECORDS ADMINISTRATOR II</t>
  </si>
  <si>
    <t>H6Q2</t>
  </si>
  <si>
    <t>H6Q2XX</t>
  </si>
  <si>
    <t>REHABILITATION COUNS I</t>
  </si>
  <si>
    <t>H6R2</t>
  </si>
  <si>
    <t>H6R2TX</t>
  </si>
  <si>
    <t>REHABILITATION COUNS II</t>
  </si>
  <si>
    <t>H6R3</t>
  </si>
  <si>
    <t>H6R3XX</t>
  </si>
  <si>
    <t>REHABILITATION INTERN</t>
  </si>
  <si>
    <t>H6R1</t>
  </si>
  <si>
    <t>H6R1IX</t>
  </si>
  <si>
    <t>REHABILITATION SUPV I</t>
  </si>
  <si>
    <t>H6R4</t>
  </si>
  <si>
    <t>H6R4XX</t>
  </si>
  <si>
    <t>REHABILITATION SUPV II</t>
  </si>
  <si>
    <t>H6R5</t>
  </si>
  <si>
    <t>H6R5XX</t>
  </si>
  <si>
    <t>RETAIL BUS ANALYST II</t>
  </si>
  <si>
    <t>H6O2</t>
  </si>
  <si>
    <t>H6O2XX</t>
  </si>
  <si>
    <t>H15</t>
  </si>
  <si>
    <t>RETAIL BUS ANALYST III</t>
  </si>
  <si>
    <t>H6O3</t>
  </si>
  <si>
    <t>H6O3XX</t>
  </si>
  <si>
    <t>H21</t>
  </si>
  <si>
    <t>RETAIL BUS ANALYST IV</t>
  </si>
  <si>
    <t>H6O4</t>
  </si>
  <si>
    <t>H6O4XX</t>
  </si>
  <si>
    <t>H24</t>
  </si>
  <si>
    <t xml:space="preserve">RETAIL BUS REP </t>
  </si>
  <si>
    <t>H6O1</t>
  </si>
  <si>
    <t>H6O1XX</t>
  </si>
  <si>
    <t>H09</t>
  </si>
  <si>
    <t>REVENUE AGENT I</t>
  </si>
  <si>
    <t>H8K2</t>
  </si>
  <si>
    <t>H8K2XX</t>
  </si>
  <si>
    <t>REVENUE AGENT II</t>
  </si>
  <si>
    <t>H8K3</t>
  </si>
  <si>
    <t>H8K3XX</t>
  </si>
  <si>
    <t>REVENUE AGENT III</t>
  </si>
  <si>
    <t>H8K4</t>
  </si>
  <si>
    <t>H8K4XX</t>
  </si>
  <si>
    <t>REVENUE AGENT INTERN</t>
  </si>
  <si>
    <t>H8K1</t>
  </si>
  <si>
    <t>H8K1IX</t>
  </si>
  <si>
    <t>REVENUE AGENT IV</t>
  </si>
  <si>
    <t>H8K5</t>
  </si>
  <si>
    <t>H8K5XX</t>
  </si>
  <si>
    <t>SAFETY SECURITY OFF I</t>
  </si>
  <si>
    <t>A4C1</t>
  </si>
  <si>
    <t>A4C1XX</t>
  </si>
  <si>
    <t>SAFETY SECURITY OFF III</t>
  </si>
  <si>
    <t>A4C2</t>
  </si>
  <si>
    <t>A4C2XX</t>
  </si>
  <si>
    <t>SAFETY SPECIALIST I</t>
  </si>
  <si>
    <t>H4H1</t>
  </si>
  <si>
    <t>H4H1XX</t>
  </si>
  <si>
    <t>SAFETY SPECIALIST II</t>
  </si>
  <si>
    <t>H4H2</t>
  </si>
  <si>
    <t>H4H2XX</t>
  </si>
  <si>
    <t>SAFETY SPECIALIST III</t>
  </si>
  <si>
    <t>H4H3</t>
  </si>
  <si>
    <t>H4H3XX</t>
  </si>
  <si>
    <t>SAFETY SPECIALIST IV</t>
  </si>
  <si>
    <t>H4H4</t>
  </si>
  <si>
    <t>H4H4XX</t>
  </si>
  <si>
    <t>SAFETY SPECIALIST V</t>
  </si>
  <si>
    <t>H4H5</t>
  </si>
  <si>
    <t>H4H5XX</t>
  </si>
  <si>
    <t>SALES ASSISTANT I</t>
  </si>
  <si>
    <t>G3F1</t>
  </si>
  <si>
    <t>G3F1XX</t>
  </si>
  <si>
    <t>G03</t>
  </si>
  <si>
    <t>SALES ASSISTANT II</t>
  </si>
  <si>
    <t>G3F2</t>
  </si>
  <si>
    <t>G3F2XX</t>
  </si>
  <si>
    <t>G05</t>
  </si>
  <si>
    <t>SALES ASSISTANT III</t>
  </si>
  <si>
    <t>G3F3</t>
  </si>
  <si>
    <t>G3F3XX</t>
  </si>
  <si>
    <t>SALES MANAGER I</t>
  </si>
  <si>
    <t>H6S1</t>
  </si>
  <si>
    <t>H6S1XX</t>
  </si>
  <si>
    <t>SALES MANAGER II</t>
  </si>
  <si>
    <t>H6S2</t>
  </si>
  <si>
    <t>H6S2XX</t>
  </si>
  <si>
    <t>SALES MANAGER III</t>
  </si>
  <si>
    <t>H6S3</t>
  </si>
  <si>
    <t>H6S3XX</t>
  </si>
  <si>
    <t>SCHEDULER</t>
  </si>
  <si>
    <t>D9F1</t>
  </si>
  <si>
    <t>D9F1XX</t>
  </si>
  <si>
    <t>D10</t>
  </si>
  <si>
    <t>SCINT PRGMR/ANLST I</t>
  </si>
  <si>
    <t>H1E1</t>
  </si>
  <si>
    <t>H1E1XX</t>
  </si>
  <si>
    <t>SCINT PRGMR/ANLST II</t>
  </si>
  <si>
    <t>H1E2</t>
  </si>
  <si>
    <t>H1E2XX</t>
  </si>
  <si>
    <t>SCINT PRGMR/ANLST III</t>
  </si>
  <si>
    <t>H1E3</t>
  </si>
  <si>
    <t>H1E3XX</t>
  </si>
  <si>
    <t>SCINT PRGMR/ANLST IV</t>
  </si>
  <si>
    <t>H1E4</t>
  </si>
  <si>
    <t>H1E4XX</t>
  </si>
  <si>
    <t>SCINT PRGMR/ANLST V</t>
  </si>
  <si>
    <t>H1E5</t>
  </si>
  <si>
    <t>H1E5XX</t>
  </si>
  <si>
    <t>SECURITY I</t>
  </si>
  <si>
    <t>D8H1</t>
  </si>
  <si>
    <t>D8H1XX</t>
  </si>
  <si>
    <t>SECURITY II</t>
  </si>
  <si>
    <t>D8H2</t>
  </si>
  <si>
    <t>D8H2XX</t>
  </si>
  <si>
    <t>SECURITY III</t>
  </si>
  <si>
    <t>D8H3</t>
  </si>
  <si>
    <t>D8H3XX</t>
  </si>
  <si>
    <t>SERVICE DISPATCHER</t>
  </si>
  <si>
    <t>G1B2</t>
  </si>
  <si>
    <t>G1B2XX</t>
  </si>
  <si>
    <t>SOC SERVICES SPEC I</t>
  </si>
  <si>
    <t>H1T1</t>
  </si>
  <si>
    <t>H1T1XX</t>
  </si>
  <si>
    <t>SOC SERVICES SPEC II</t>
  </si>
  <si>
    <t>H1T2</t>
  </si>
  <si>
    <t>H1T2XX</t>
  </si>
  <si>
    <t>SOC SERVICES SPEC III</t>
  </si>
  <si>
    <t>H1T3</t>
  </si>
  <si>
    <t>H1T3XX</t>
  </si>
  <si>
    <t>SOC SERVICES SPEC IV</t>
  </si>
  <si>
    <t>H1T4</t>
  </si>
  <si>
    <t>H1T4XX</t>
  </si>
  <si>
    <t>SOC SERVICES SPEC V</t>
  </si>
  <si>
    <t>H1T5</t>
  </si>
  <si>
    <t>H1T5XX</t>
  </si>
  <si>
    <t>SOC SERVICES SPEC VI</t>
  </si>
  <si>
    <t>H1T6</t>
  </si>
  <si>
    <t>H1T6XX</t>
  </si>
  <si>
    <t>SOCIAL WORK/COUNSELOR I</t>
  </si>
  <si>
    <t>C4L1</t>
  </si>
  <si>
    <t>C4L1TX</t>
  </si>
  <si>
    <t>SOCIAL WORK/COUNSELOR II</t>
  </si>
  <si>
    <t>C4L2</t>
  </si>
  <si>
    <t>C4L2XX</t>
  </si>
  <si>
    <t>SOCIAL WORK/COUNSELOR III</t>
  </si>
  <si>
    <t>C4L3</t>
  </si>
  <si>
    <t>C4L3XX</t>
  </si>
  <si>
    <t>SOCIAL WORK/COUNSELOR IV</t>
  </si>
  <si>
    <t>C4L4</t>
  </si>
  <si>
    <t>C4L4XX</t>
  </si>
  <si>
    <t>STAFF ACCOMPANIST</t>
  </si>
  <si>
    <t>H6T1</t>
  </si>
  <si>
    <t>H6T1XX</t>
  </si>
  <si>
    <t>STATE PATROL ADMIN I</t>
  </si>
  <si>
    <t>A4A6</t>
  </si>
  <si>
    <t>A4A6XX</t>
  </si>
  <si>
    <t>A35</t>
  </si>
  <si>
    <t>STATE PATROL ADMIN II</t>
  </si>
  <si>
    <t>A4A7</t>
  </si>
  <si>
    <t>A4A7XX</t>
  </si>
  <si>
    <t>A36</t>
  </si>
  <si>
    <t>STATE PATROL CADET</t>
  </si>
  <si>
    <t>A4A1</t>
  </si>
  <si>
    <t>A4A1IX</t>
  </si>
  <si>
    <t>A20</t>
  </si>
  <si>
    <t>STATE PATROL SUPERVISOR</t>
  </si>
  <si>
    <t>A4A5</t>
  </si>
  <si>
    <t>A4A5XX</t>
  </si>
  <si>
    <t>A34</t>
  </si>
  <si>
    <t>STATE PATROL TROOPER</t>
  </si>
  <si>
    <t>A4A3</t>
  </si>
  <si>
    <t>A4A3TX</t>
  </si>
  <si>
    <t>A24</t>
  </si>
  <si>
    <t>STATE PATROL TROOPER III</t>
  </si>
  <si>
    <t>A4A4</t>
  </si>
  <si>
    <t>A4A4XX</t>
  </si>
  <si>
    <t>A29</t>
  </si>
  <si>
    <t>STATE SERV PROF TRAIN I</t>
  </si>
  <si>
    <t>H4S1</t>
  </si>
  <si>
    <t>H4S1IX</t>
  </si>
  <si>
    <t>H07</t>
  </si>
  <si>
    <t>STATE SERV PROF TRAIN II</t>
  </si>
  <si>
    <t>H4S2</t>
  </si>
  <si>
    <t>H4S2IX</t>
  </si>
  <si>
    <t>STATE SERVICE TRAINEE I</t>
  </si>
  <si>
    <t>G3J1</t>
  </si>
  <si>
    <t>G3J1IX</t>
  </si>
  <si>
    <t>G01</t>
  </si>
  <si>
    <t>STATE SERVICE TRAINEE II</t>
  </si>
  <si>
    <t>G3J2</t>
  </si>
  <si>
    <t>G3J2IX</t>
  </si>
  <si>
    <t>STATE SERVICE TRAINEE III</t>
  </si>
  <si>
    <t>G3J3</t>
  </si>
  <si>
    <t>G3J3IX</t>
  </si>
  <si>
    <t>STATE SERVICE TRAINEE IV</t>
  </si>
  <si>
    <t>G3J4</t>
  </si>
  <si>
    <t>G3J4IX</t>
  </si>
  <si>
    <t>STATE SERVICE TRAINEE V</t>
  </si>
  <si>
    <t>G3J5</t>
  </si>
  <si>
    <t>G3J5IX</t>
  </si>
  <si>
    <t>STATE TEACHER AIDE</t>
  </si>
  <si>
    <t>H7B1</t>
  </si>
  <si>
    <t>H7B1XX</t>
  </si>
  <si>
    <t>STATE TEACHER I</t>
  </si>
  <si>
    <t>H7A1</t>
  </si>
  <si>
    <t>H7A1XX</t>
  </si>
  <si>
    <t>STATE TEACHER II</t>
  </si>
  <si>
    <t>H7A2</t>
  </si>
  <si>
    <t>H7A2XX</t>
  </si>
  <si>
    <t>STATE TEACHER III</t>
  </si>
  <si>
    <t>H7A3</t>
  </si>
  <si>
    <t>H7A3XX</t>
  </si>
  <si>
    <t>STATE TEACHER IV</t>
  </si>
  <si>
    <t>H7A4</t>
  </si>
  <si>
    <t>H7A4XX</t>
  </si>
  <si>
    <t>STATISTICAL ANALYST I</t>
  </si>
  <si>
    <t>I1B1</t>
  </si>
  <si>
    <t>I1B1XX</t>
  </si>
  <si>
    <t>STATISTICAL ANALYST II</t>
  </si>
  <si>
    <t>I1B2</t>
  </si>
  <si>
    <t>I1B2XX</t>
  </si>
  <si>
    <t>STATISTICAL ANALYST III</t>
  </si>
  <si>
    <t>I1B3</t>
  </si>
  <si>
    <t>I1B3XX</t>
  </si>
  <si>
    <t>STATISTICAL ANALYST IV</t>
  </si>
  <si>
    <t>I1B4</t>
  </si>
  <si>
    <t>I1B4XX</t>
  </si>
  <si>
    <t>STATISTICAL ANALYST V</t>
  </si>
  <si>
    <t>I1B5</t>
  </si>
  <si>
    <t>I1B5XX</t>
  </si>
  <si>
    <t>I18</t>
  </si>
  <si>
    <t>STORE MANAGER I</t>
  </si>
  <si>
    <t>H6S4</t>
  </si>
  <si>
    <t>H6S4XX</t>
  </si>
  <si>
    <t>STRUCTURAL TRADES I</t>
  </si>
  <si>
    <t>D6D1</t>
  </si>
  <si>
    <t>D6D1XX</t>
  </si>
  <si>
    <t>STRUCTURAL TRADES II</t>
  </si>
  <si>
    <t>D6D2</t>
  </si>
  <si>
    <t>D6D2XX</t>
  </si>
  <si>
    <t>STRUCTURAL TRADES III</t>
  </si>
  <si>
    <t>D6D3</t>
  </si>
  <si>
    <t>D6D3XX</t>
  </si>
  <si>
    <t>STUDENT SERVICES SPEC I</t>
  </si>
  <si>
    <t>H3H1</t>
  </si>
  <si>
    <t>H3H1XX</t>
  </si>
  <si>
    <t>STUDENT SERVICES SPEC II</t>
  </si>
  <si>
    <t>H3H2</t>
  </si>
  <si>
    <t>H3H2XX</t>
  </si>
  <si>
    <t>STUDENT SERVICES SPEC III</t>
  </si>
  <si>
    <t>H3H3</t>
  </si>
  <si>
    <t>H3H3XX</t>
  </si>
  <si>
    <t>STUDENT SERVICES SPEC IV</t>
  </si>
  <si>
    <t>H3H4</t>
  </si>
  <si>
    <t>H3H4XX</t>
  </si>
  <si>
    <t>STUDENT SERVICES SPEC V</t>
  </si>
  <si>
    <t>H3H5</t>
  </si>
  <si>
    <t>H3H5XX</t>
  </si>
  <si>
    <t>STUDENT TRAINEE I</t>
  </si>
  <si>
    <t>H4T1</t>
  </si>
  <si>
    <t>H4T1IX</t>
  </si>
  <si>
    <t>STUDENT TRAINEE II</t>
  </si>
  <si>
    <t>H4T2</t>
  </si>
  <si>
    <t>H4T2IX</t>
  </si>
  <si>
    <t>STUDENT TRAINEE III</t>
  </si>
  <si>
    <t>H4T3</t>
  </si>
  <si>
    <t>H4T3IX</t>
  </si>
  <si>
    <t>STUDENT TRAINEE IV</t>
  </si>
  <si>
    <t>H4T4</t>
  </si>
  <si>
    <t>H4T4IX</t>
  </si>
  <si>
    <t>SYSTEMS MONITORING INTERN</t>
  </si>
  <si>
    <t>G2C1</t>
  </si>
  <si>
    <t>G2C1IX</t>
  </si>
  <si>
    <t>SYSTEMS MONITORING COORD I</t>
  </si>
  <si>
    <t>G2C2</t>
  </si>
  <si>
    <t>G2C2TX</t>
  </si>
  <si>
    <t>G18</t>
  </si>
  <si>
    <t>SYSTEMS MONITORING COORD II</t>
  </si>
  <si>
    <t>G2C3</t>
  </si>
  <si>
    <t>G2C3XX</t>
  </si>
  <si>
    <t>SYSTEMS MONITORING COORD III</t>
  </si>
  <si>
    <t>G2C4</t>
  </si>
  <si>
    <t>G2C4XX</t>
  </si>
  <si>
    <t>G24</t>
  </si>
  <si>
    <t>TAX COMPLIANCE AGENT I</t>
  </si>
  <si>
    <t>H8M2</t>
  </si>
  <si>
    <t>H8M2XX</t>
  </si>
  <si>
    <t>TAX COMPLIANCE AGENT II</t>
  </si>
  <si>
    <t>H8M3</t>
  </si>
  <si>
    <t>H8M3XX</t>
  </si>
  <si>
    <t>TAX COMPLIANCE AGENT IN</t>
  </si>
  <si>
    <t>H8M1</t>
  </si>
  <si>
    <t>H8M1IX</t>
  </si>
  <si>
    <t>TAX CONFEREE I</t>
  </si>
  <si>
    <t>H8L1</t>
  </si>
  <si>
    <t>H8L1XX</t>
  </si>
  <si>
    <t>TAX CONFEREE II</t>
  </si>
  <si>
    <t>H8L2</t>
  </si>
  <si>
    <t>H8L2XX</t>
  </si>
  <si>
    <t>TAX EXAMINER I</t>
  </si>
  <si>
    <t>H8N1</t>
  </si>
  <si>
    <t>H8N1XX</t>
  </si>
  <si>
    <t>TAX EXAMINER II</t>
  </si>
  <si>
    <t>H8N2</t>
  </si>
  <si>
    <t>H8N2XX</t>
  </si>
  <si>
    <t>TAX EXAMINER III</t>
  </si>
  <si>
    <t>H8N3</t>
  </si>
  <si>
    <t>H8N3XX</t>
  </si>
  <si>
    <t>TAX EXAMINER IV</t>
  </si>
  <si>
    <t>H8N4</t>
  </si>
  <si>
    <t>H8N4XX</t>
  </si>
  <si>
    <t>TAX EXAMINER V</t>
  </si>
  <si>
    <t>H8N5</t>
  </si>
  <si>
    <t>H8N5XX</t>
  </si>
  <si>
    <t>TECHNICIAN I</t>
  </si>
  <si>
    <t>H4M1</t>
  </si>
  <si>
    <t>H4M1IX</t>
  </si>
  <si>
    <t>TECHNICIAN II</t>
  </si>
  <si>
    <t>H4M2</t>
  </si>
  <si>
    <t>H4M2TX</t>
  </si>
  <si>
    <t>TECHNICIAN III</t>
  </si>
  <si>
    <t>H4M3</t>
  </si>
  <si>
    <t>H4M3XX</t>
  </si>
  <si>
    <t>TECHNICIAN IV</t>
  </si>
  <si>
    <t>H4M4</t>
  </si>
  <si>
    <t>H4M4XX</t>
  </si>
  <si>
    <t>TECHNICIAN V</t>
  </si>
  <si>
    <t>H4M5</t>
  </si>
  <si>
    <t>H4M5XX</t>
  </si>
  <si>
    <t>H26</t>
  </si>
  <si>
    <t>TELECOMMUNICATIONS ENGINEER I</t>
  </si>
  <si>
    <t>PSE</t>
  </si>
  <si>
    <t>I6B1</t>
  </si>
  <si>
    <t>I6B1XX</t>
  </si>
  <si>
    <t>TELECOMMUNICATIONS ENGINEER II</t>
  </si>
  <si>
    <t>I6B2</t>
  </si>
  <si>
    <t>I6B2XX</t>
  </si>
  <si>
    <t>TELECOMMUNICATIONS ENGINEER III</t>
  </si>
  <si>
    <t>I6B3</t>
  </si>
  <si>
    <t>I6B3XX</t>
  </si>
  <si>
    <t>TELECOMMUNICATIONS ENGINEER IV</t>
  </si>
  <si>
    <t>I6B4</t>
  </si>
  <si>
    <t>I6B4XX</t>
  </si>
  <si>
    <t>TELECOMMUNICATIONS INTERN</t>
  </si>
  <si>
    <t>I6A1</t>
  </si>
  <si>
    <t>I6A1IX</t>
  </si>
  <si>
    <t>TELECOMMUNICATIONS SPECIALIST I</t>
  </si>
  <si>
    <t>I6A2</t>
  </si>
  <si>
    <t>I6A2XX</t>
  </si>
  <si>
    <t>TELECOMMUNICATIONS SPECIALIST II</t>
  </si>
  <si>
    <t>I6A3</t>
  </si>
  <si>
    <t>I6A3XX</t>
  </si>
  <si>
    <t>TELECOMMUNICATIONS SPECIALIST III</t>
  </si>
  <si>
    <t>I6A4</t>
  </si>
  <si>
    <t>I6A4XX</t>
  </si>
  <si>
    <t>TELECOMMUNICATIONS SPECIALIST IV</t>
  </si>
  <si>
    <t>I6A5</t>
  </si>
  <si>
    <t>I6A5XX</t>
  </si>
  <si>
    <t>TELEPHONE OPERATOR I</t>
  </si>
  <si>
    <t>G1C2</t>
  </si>
  <si>
    <t>G1C2TX</t>
  </si>
  <si>
    <t>TELEPHONE OPERATOR II</t>
  </si>
  <si>
    <t>G1C3</t>
  </si>
  <si>
    <t>G1C3XX</t>
  </si>
  <si>
    <t>TELEPHONE OPERATOR INTERN</t>
  </si>
  <si>
    <t>G1C1</t>
  </si>
  <si>
    <t>G1C1IX</t>
  </si>
  <si>
    <t>TEMPORARY AIDE</t>
  </si>
  <si>
    <t>P</t>
  </si>
  <si>
    <t>P1A1</t>
  </si>
  <si>
    <t>P1A1XX</t>
  </si>
  <si>
    <t>P10</t>
  </si>
  <si>
    <t>THERAPIST I</t>
  </si>
  <si>
    <t>C5K1</t>
  </si>
  <si>
    <t>C5K1IX</t>
  </si>
  <si>
    <t>THERAPIST II</t>
  </si>
  <si>
    <t>C5K2</t>
  </si>
  <si>
    <t>C5K2TX</t>
  </si>
  <si>
    <t>THERAPIST III</t>
  </si>
  <si>
    <t>C5K3</t>
  </si>
  <si>
    <t>C5K3XX</t>
  </si>
  <si>
    <t>THERAPIST IV</t>
  </si>
  <si>
    <t>C5K4</t>
  </si>
  <si>
    <t>C5K4XX</t>
  </si>
  <si>
    <t>THERAPY ASSISTANT I</t>
  </si>
  <si>
    <t>C5L1</t>
  </si>
  <si>
    <t>C5L1XX</t>
  </si>
  <si>
    <t>THERAPY ASSISTANT II</t>
  </si>
  <si>
    <t>C5L2</t>
  </si>
  <si>
    <t>C5L2XX</t>
  </si>
  <si>
    <t>THERAPY ASSISTANT III</t>
  </si>
  <si>
    <t>C5L3</t>
  </si>
  <si>
    <t>C5L3XX</t>
  </si>
  <si>
    <t>THERAPY ASSISTANT IV</t>
  </si>
  <si>
    <t>C5L4</t>
  </si>
  <si>
    <t>C5L4XX</t>
  </si>
  <si>
    <t>TRAINING SPECIALIST I</t>
  </si>
  <si>
    <t>H4I1</t>
  </si>
  <si>
    <t>H4I1XX</t>
  </si>
  <si>
    <t>TRAINING SPECIALIST II</t>
  </si>
  <si>
    <t>H4I2</t>
  </si>
  <si>
    <t>H4I2XX</t>
  </si>
  <si>
    <t>TRAINING SPECIALIST III</t>
  </si>
  <si>
    <t>H4i3</t>
  </si>
  <si>
    <t>H4I3XX</t>
  </si>
  <si>
    <t>TRAINING SPECIALIST IV</t>
  </si>
  <si>
    <t>H4I4</t>
  </si>
  <si>
    <t>H4I4XX</t>
  </si>
  <si>
    <t>TRAINING SPECIALIST V</t>
  </si>
  <si>
    <t>H4I5</t>
  </si>
  <si>
    <t>H4I5XX</t>
  </si>
  <si>
    <t>TRANSPORTATION MTC I</t>
  </si>
  <si>
    <t>D7D1</t>
  </si>
  <si>
    <t>D7D1XX</t>
  </si>
  <si>
    <t>TRANSPORTATION MTC II</t>
  </si>
  <si>
    <t>D7D2</t>
  </si>
  <si>
    <t>D7D2XX</t>
  </si>
  <si>
    <t>TRANSPORTATION MTC III</t>
  </si>
  <si>
    <t>D7D3</t>
  </si>
  <si>
    <t>D7D3XX</t>
  </si>
  <si>
    <t>UNEMP INSURANCE TECH</t>
  </si>
  <si>
    <t>G3H2</t>
  </si>
  <si>
    <t>G3H2TX</t>
  </si>
  <si>
    <t>UNEMP INSURANCE TECH INT</t>
  </si>
  <si>
    <t>G3H1</t>
  </si>
  <si>
    <t>G3H1IX</t>
  </si>
  <si>
    <t>UTILITY PLANT OPER I</t>
  </si>
  <si>
    <t>D6E1</t>
  </si>
  <si>
    <t>D6E1XX</t>
  </si>
  <si>
    <t>UTILITY PLANT OPER II</t>
  </si>
  <si>
    <t>D6E2</t>
  </si>
  <si>
    <t>D6E2XX</t>
  </si>
  <si>
    <t>VETERINARIAN I</t>
  </si>
  <si>
    <t>C9B1</t>
  </si>
  <si>
    <t>C9B1XX</t>
  </si>
  <si>
    <t>VETERINARIAN II</t>
  </si>
  <si>
    <t>C9B2</t>
  </si>
  <si>
    <t>C9B2XX</t>
  </si>
  <si>
    <t>VETERINARIAN III</t>
  </si>
  <si>
    <t>C9B3</t>
  </si>
  <si>
    <t>C9B3XX</t>
  </si>
  <si>
    <t>VETERINARY TECHNOLOGY I</t>
  </si>
  <si>
    <t>C9C1</t>
  </si>
  <si>
    <t>C9C1XX</t>
  </si>
  <si>
    <t>VETERINARY TECHNOLOGY II</t>
  </si>
  <si>
    <t>C9C2</t>
  </si>
  <si>
    <t>C9C2XX</t>
  </si>
  <si>
    <t>VETERINARY TECHNOLOGY III</t>
  </si>
  <si>
    <t>C9C3</t>
  </si>
  <si>
    <t>C9C3XX</t>
  </si>
  <si>
    <t>VETERINARY TECHNOLOGY IV</t>
  </si>
  <si>
    <t>C9C4</t>
  </si>
  <si>
    <t>C9C4XX</t>
  </si>
  <si>
    <t>WILDLIFE MANAGER I</t>
  </si>
  <si>
    <t>H6U1</t>
  </si>
  <si>
    <t>H6U1XX</t>
  </si>
  <si>
    <t>WILDLIFE MANAGER II</t>
  </si>
  <si>
    <t>H6U2</t>
  </si>
  <si>
    <t>H6U2XX</t>
  </si>
  <si>
    <t>WILDLIFE MANAGER III</t>
  </si>
  <si>
    <t>H6U3</t>
  </si>
  <si>
    <t>H6U3XX</t>
  </si>
  <si>
    <t>WILDLIFE MANAGER IV</t>
  </si>
  <si>
    <t>H6U4</t>
  </si>
  <si>
    <t>H6U4XX</t>
  </si>
  <si>
    <t>WILDLIFE MANAGER V</t>
  </si>
  <si>
    <t>H6U5</t>
  </si>
  <si>
    <t>H6U5XX</t>
  </si>
  <si>
    <t>WILDLIFE MANAGER VI</t>
  </si>
  <si>
    <t>H6U6</t>
  </si>
  <si>
    <t>H6U6XX</t>
  </si>
  <si>
    <t>YOUTH SERV ADMIN</t>
  </si>
  <si>
    <t>H6V5</t>
  </si>
  <si>
    <t>H6V5XX</t>
  </si>
  <si>
    <t>YOUTH SERV COUNSELOR I</t>
  </si>
  <si>
    <t>H6V1</t>
  </si>
  <si>
    <t>H6V1XX</t>
  </si>
  <si>
    <t>YOUTH SERV COUNSELOR II</t>
  </si>
  <si>
    <t>H6V2</t>
  </si>
  <si>
    <t>H6V2XX</t>
  </si>
  <si>
    <t>YOUTH SERV COUNSELOR III</t>
  </si>
  <si>
    <t>H6V3</t>
  </si>
  <si>
    <t>H6V3XX</t>
  </si>
  <si>
    <t xml:space="preserve"> </t>
  </si>
  <si>
    <t>Program Manager</t>
  </si>
  <si>
    <t>FY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</si>
</sst>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&quot;$&quot;#,##0.00"/>
    <numFmt numFmtId="167" formatCode="0.000%"/>
    <numFmt numFmtId="168" formatCode="_(* #,##0_);_(* \(#,##0\);_(* &quot;-&quot;??_);_(@_)"/>
    <numFmt numFmtId="169" formatCode="0.0"/>
    <numFmt numFmtId="170" formatCode="_(&quot;$&quot;* #,##0_);_(&quot;$&quot;* \(#,##0\);_(&quot;$&quot;* &quot;-&quot;??_);_(@_)"/>
  </numFmts>
  <fonts count="24" x14ac:knownFonts="1">
    <font>
      <sz val="10"/>
      <color rgb="FF000000"/>
      <name val="Arial"/>
    </font>
    <font>
      <sz val="12"/>
      <color rgb="FFFFFFFF"/>
      <name val="Times New Roman"/>
      <family val="1"/>
    </font>
    <font>
      <sz val="12"/>
      <color theme="1"/>
      <name val="Times New Roman"/>
      <family val="1"/>
    </font>
    <font>
      <sz val="12"/>
      <color rgb="FFA5A5A5"/>
      <name val="Times New Roman"/>
      <family val="1"/>
    </font>
    <font>
      <b/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Arial"/>
      <family val="2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C0C0C0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rgb="FF000000"/>
      <name val="Arial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99"/>
        <bgColor rgb="FFFFFF9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4B083"/>
        <bgColor rgb="FFF4B083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4" xfId="0" applyFont="1" applyBorder="1"/>
    <xf numFmtId="0" fontId="7" fillId="0" borderId="0" xfId="0" applyFont="1" applyAlignment="1">
      <alignment vertical="top" wrapText="1"/>
    </xf>
    <xf numFmtId="0" fontId="2" fillId="0" borderId="4" xfId="0" applyFont="1" applyBorder="1"/>
    <xf numFmtId="0" fontId="4" fillId="0" borderId="2" xfId="0" applyFont="1" applyBorder="1"/>
    <xf numFmtId="0" fontId="2" fillId="0" borderId="2" xfId="0" applyFont="1" applyBorder="1" applyAlignment="1">
      <alignment horizontal="center" wrapText="1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horizontal="center" wrapText="1"/>
    </xf>
    <xf numFmtId="164" fontId="2" fillId="0" borderId="5" xfId="0" applyNumberFormat="1" applyFont="1" applyBorder="1"/>
    <xf numFmtId="165" fontId="2" fillId="3" borderId="11" xfId="0" applyNumberFormat="1" applyFont="1" applyFill="1" applyBorder="1"/>
    <xf numFmtId="164" fontId="2" fillId="0" borderId="0" xfId="0" applyNumberFormat="1" applyFont="1"/>
    <xf numFmtId="10" fontId="9" fillId="0" borderId="0" xfId="0" applyNumberFormat="1" applyFont="1"/>
    <xf numFmtId="166" fontId="2" fillId="0" borderId="0" xfId="0" applyNumberFormat="1" applyFont="1"/>
    <xf numFmtId="167" fontId="9" fillId="0" borderId="0" xfId="0" applyNumberFormat="1" applyFont="1"/>
    <xf numFmtId="168" fontId="9" fillId="0" borderId="0" xfId="0" applyNumberFormat="1" applyFont="1"/>
    <xf numFmtId="165" fontId="2" fillId="0" borderId="0" xfId="0" applyNumberFormat="1" applyFont="1"/>
    <xf numFmtId="0" fontId="4" fillId="0" borderId="0" xfId="0" applyFont="1"/>
    <xf numFmtId="165" fontId="4" fillId="0" borderId="0" xfId="0" applyNumberFormat="1" applyFont="1"/>
    <xf numFmtId="164" fontId="4" fillId="0" borderId="0" xfId="0" applyNumberFormat="1" applyFont="1"/>
    <xf numFmtId="164" fontId="4" fillId="0" borderId="5" xfId="0" applyNumberFormat="1" applyFont="1" applyBorder="1"/>
    <xf numFmtId="164" fontId="2" fillId="3" borderId="11" xfId="0" applyNumberFormat="1" applyFont="1" applyFill="1" applyBorder="1"/>
    <xf numFmtId="168" fontId="2" fillId="0" borderId="0" xfId="0" applyNumberFormat="1" applyFont="1"/>
    <xf numFmtId="0" fontId="2" fillId="0" borderId="1" xfId="0" applyFont="1" applyBorder="1"/>
    <xf numFmtId="0" fontId="8" fillId="0" borderId="2" xfId="0" applyFont="1" applyBorder="1"/>
    <xf numFmtId="165" fontId="2" fillId="0" borderId="2" xfId="0" applyNumberFormat="1" applyFont="1" applyBorder="1"/>
    <xf numFmtId="0" fontId="2" fillId="0" borderId="3" xfId="0" applyFont="1" applyBorder="1"/>
    <xf numFmtId="164" fontId="9" fillId="0" borderId="0" xfId="0" applyNumberFormat="1" applyFont="1"/>
    <xf numFmtId="169" fontId="2" fillId="3" borderId="11" xfId="0" applyNumberFormat="1" applyFont="1" applyFill="1" applyBorder="1"/>
    <xf numFmtId="169" fontId="2" fillId="0" borderId="0" xfId="0" applyNumberFormat="1" applyFont="1"/>
    <xf numFmtId="164" fontId="11" fillId="0" borderId="0" xfId="0" applyNumberFormat="1" applyFont="1"/>
    <xf numFmtId="164" fontId="12" fillId="0" borderId="5" xfId="0" applyNumberFormat="1" applyFont="1" applyBorder="1"/>
    <xf numFmtId="168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164" fontId="13" fillId="0" borderId="0" xfId="0" applyNumberFormat="1" applyFont="1"/>
    <xf numFmtId="165" fontId="13" fillId="0" borderId="0" xfId="0" applyNumberFormat="1" applyFont="1"/>
    <xf numFmtId="164" fontId="13" fillId="0" borderId="5" xfId="0" applyNumberFormat="1" applyFont="1" applyBorder="1"/>
    <xf numFmtId="0" fontId="2" fillId="0" borderId="12" xfId="0" applyFont="1" applyBorder="1"/>
    <xf numFmtId="0" fontId="2" fillId="0" borderId="13" xfId="0" applyFont="1" applyBorder="1"/>
    <xf numFmtId="165" fontId="13" fillId="0" borderId="13" xfId="0" applyNumberFormat="1" applyFont="1" applyBorder="1" applyAlignment="1">
      <alignment horizontal="right"/>
    </xf>
    <xf numFmtId="164" fontId="13" fillId="0" borderId="13" xfId="0" applyNumberFormat="1" applyFont="1" applyBorder="1"/>
    <xf numFmtId="165" fontId="13" fillId="0" borderId="13" xfId="0" applyNumberFormat="1" applyFont="1" applyBorder="1"/>
    <xf numFmtId="164" fontId="13" fillId="0" borderId="14" xfId="0" applyNumberFormat="1" applyFont="1" applyBorder="1"/>
    <xf numFmtId="165" fontId="2" fillId="0" borderId="3" xfId="0" applyNumberFormat="1" applyFont="1" applyBorder="1"/>
    <xf numFmtId="10" fontId="9" fillId="0" borderId="5" xfId="0" applyNumberFormat="1" applyFont="1" applyBorder="1"/>
    <xf numFmtId="167" fontId="9" fillId="0" borderId="5" xfId="0" applyNumberFormat="1" applyFont="1" applyBorder="1"/>
    <xf numFmtId="164" fontId="9" fillId="0" borderId="13" xfId="0" applyNumberFormat="1" applyFont="1" applyBorder="1"/>
    <xf numFmtId="39" fontId="9" fillId="0" borderId="14" xfId="0" applyNumberFormat="1" applyFont="1" applyBorder="1"/>
    <xf numFmtId="170" fontId="14" fillId="5" borderId="15" xfId="0" applyNumberFormat="1" applyFont="1" applyFill="1" applyBorder="1" applyAlignment="1">
      <alignment horizontal="center" wrapText="1"/>
    </xf>
    <xf numFmtId="0" fontId="15" fillId="0" borderId="0" xfId="0" applyFont="1"/>
    <xf numFmtId="0" fontId="16" fillId="0" borderId="15" xfId="0" applyFont="1" applyBorder="1" applyAlignment="1"/>
    <xf numFmtId="0" fontId="16" fillId="0" borderId="15" xfId="0" applyFont="1" applyBorder="1" applyAlignment="1">
      <alignment horizontal="center"/>
    </xf>
    <xf numFmtId="170" fontId="16" fillId="0" borderId="15" xfId="0" applyNumberFormat="1" applyFont="1" applyBorder="1" applyAlignment="1">
      <alignment horizontal="center"/>
    </xf>
    <xf numFmtId="170" fontId="16" fillId="0" borderId="15" xfId="0" applyNumberFormat="1" applyFont="1" applyBorder="1" applyAlignment="1">
      <alignment horizontal="right"/>
    </xf>
    <xf numFmtId="0" fontId="14" fillId="5" borderId="15" xfId="0" applyFont="1" applyFill="1" applyBorder="1" applyAlignment="1">
      <alignment horizontal="center" wrapText="1"/>
    </xf>
    <xf numFmtId="170" fontId="14" fillId="5" borderId="15" xfId="0" applyNumberFormat="1" applyFont="1" applyFill="1" applyBorder="1" applyAlignment="1">
      <alignment horizontal="center" wrapText="1"/>
    </xf>
    <xf numFmtId="170" fontId="17" fillId="5" borderId="15" xfId="0" applyNumberFormat="1" applyFont="1" applyFill="1" applyBorder="1" applyAlignment="1">
      <alignment horizontal="center" wrapText="1"/>
    </xf>
    <xf numFmtId="0" fontId="16" fillId="0" borderId="16" xfId="0" applyFont="1" applyBorder="1"/>
    <xf numFmtId="0" fontId="16" fillId="0" borderId="15" xfId="0" applyFont="1" applyBorder="1" applyAlignment="1">
      <alignment horizontal="center"/>
    </xf>
    <xf numFmtId="44" fontId="16" fillId="0" borderId="15" xfId="0" applyNumberFormat="1" applyFont="1" applyBorder="1" applyAlignment="1">
      <alignment horizontal="center"/>
    </xf>
    <xf numFmtId="0" fontId="16" fillId="6" borderId="15" xfId="0" applyFont="1" applyFill="1" applyBorder="1" applyAlignment="1"/>
    <xf numFmtId="0" fontId="16" fillId="6" borderId="15" xfId="0" applyFont="1" applyFill="1" applyBorder="1" applyAlignment="1">
      <alignment horizontal="center"/>
    </xf>
    <xf numFmtId="0" fontId="16" fillId="6" borderId="15" xfId="0" applyFont="1" applyFill="1" applyBorder="1" applyAlignment="1">
      <alignment horizontal="center" wrapText="1"/>
    </xf>
    <xf numFmtId="170" fontId="16" fillId="6" borderId="15" xfId="0" applyNumberFormat="1" applyFont="1" applyFill="1" applyBorder="1" applyAlignment="1">
      <alignment horizontal="center"/>
    </xf>
    <xf numFmtId="0" fontId="16" fillId="7" borderId="15" xfId="0" applyFont="1" applyFill="1" applyBorder="1" applyAlignment="1"/>
    <xf numFmtId="0" fontId="16" fillId="7" borderId="15" xfId="0" applyFont="1" applyFill="1" applyBorder="1" applyAlignment="1">
      <alignment horizontal="center"/>
    </xf>
    <xf numFmtId="170" fontId="16" fillId="7" borderId="15" xfId="0" applyNumberFormat="1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8" fillId="0" borderId="0" xfId="0" applyFont="1" applyAlignment="1"/>
    <xf numFmtId="170" fontId="18" fillId="0" borderId="0" xfId="0" applyNumberFormat="1" applyFont="1" applyAlignment="1"/>
    <xf numFmtId="0" fontId="18" fillId="0" borderId="15" xfId="0" applyFont="1" applyBorder="1" applyAlignment="1"/>
    <xf numFmtId="0" fontId="16" fillId="8" borderId="15" xfId="0" applyFont="1" applyFill="1" applyBorder="1" applyAlignment="1">
      <alignment horizontal="center"/>
    </xf>
    <xf numFmtId="164" fontId="23" fillId="9" borderId="11" xfId="2" applyNumberFormat="1" applyFont="1" applyFill="1" applyBorder="1" applyAlignment="1">
      <alignment horizontal="right"/>
    </xf>
    <xf numFmtId="165" fontId="23" fillId="9" borderId="11" xfId="1" applyNumberFormat="1" applyFont="1" applyFill="1" applyBorder="1"/>
    <xf numFmtId="6" fontId="2" fillId="0" borderId="0" xfId="0" applyNumberFormat="1" applyFont="1"/>
    <xf numFmtId="0" fontId="5" fillId="0" borderId="0" xfId="0" applyFont="1" applyAlignment="1">
      <alignment vertical="top" wrapText="1"/>
    </xf>
    <xf numFmtId="0" fontId="0" fillId="0" borderId="0" xfId="0" applyFont="1" applyAlignment="1"/>
    <xf numFmtId="0" fontId="6" fillId="0" borderId="5" xfId="0" applyFont="1" applyBorder="1"/>
    <xf numFmtId="0" fontId="2" fillId="0" borderId="2" xfId="0" applyFont="1" applyBorder="1" applyAlignment="1">
      <alignment horizontal="center"/>
    </xf>
    <xf numFmtId="0" fontId="6" fillId="0" borderId="3" xfId="0" applyFont="1" applyBorder="1"/>
    <xf numFmtId="0" fontId="2" fillId="2" borderId="6" xfId="0" applyFont="1" applyFill="1" applyBorder="1"/>
    <xf numFmtId="0" fontId="6" fillId="0" borderId="7" xfId="0" applyFont="1" applyBorder="1"/>
    <xf numFmtId="0" fontId="6" fillId="0" borderId="8" xfId="0" applyFont="1" applyBorder="1"/>
    <xf numFmtId="164" fontId="2" fillId="0" borderId="5" xfId="0" applyNumberFormat="1" applyFont="1" applyBorder="1"/>
    <xf numFmtId="0" fontId="4" fillId="0" borderId="0" xfId="0" applyFont="1"/>
    <xf numFmtId="44" fontId="2" fillId="0" borderId="0" xfId="0" applyNumberFormat="1" applyFont="1" applyAlignment="1">
      <alignment horizontal="center"/>
    </xf>
    <xf numFmtId="0" fontId="9" fillId="4" borderId="9" xfId="0" applyFont="1" applyFill="1" applyBorder="1"/>
    <xf numFmtId="44" fontId="23" fillId="9" borderId="11" xfId="2" applyFont="1" applyFill="1" applyBorder="1" applyAlignment="1">
      <alignment horizontal="left" wrapText="1"/>
    </xf>
    <xf numFmtId="0" fontId="2" fillId="0" borderId="0" xfId="0" applyFont="1"/>
    <xf numFmtId="44" fontId="2" fillId="3" borderId="9" xfId="0" applyNumberFormat="1" applyFont="1" applyFill="1" applyBorder="1" applyAlignment="1">
      <alignment horizontal="center"/>
    </xf>
    <xf numFmtId="0" fontId="6" fillId="0" borderId="10" xfId="0" applyFont="1" applyBorder="1"/>
    <xf numFmtId="0" fontId="2" fillId="0" borderId="4" xfId="0" applyFont="1" applyBorder="1"/>
    <xf numFmtId="0" fontId="2" fillId="0" borderId="12" xfId="0" applyFont="1" applyBorder="1"/>
    <xf numFmtId="0" fontId="6" fillId="0" borderId="13" xfId="0" applyFont="1" applyBorder="1"/>
    <xf numFmtId="0" fontId="2" fillId="0" borderId="0" xfId="0" applyFont="1" applyAlignment="1">
      <alignment vertical="top" wrapText="1"/>
    </xf>
    <xf numFmtId="0" fontId="10" fillId="0" borderId="4" xfId="0" applyFont="1" applyBorder="1"/>
    <xf numFmtId="168" fontId="13" fillId="0" borderId="0" xfId="0" applyNumberFormat="1" applyFont="1" applyAlignment="1">
      <alignment horizontal="right"/>
    </xf>
    <xf numFmtId="168" fontId="13" fillId="0" borderId="13" xfId="0" applyNumberFormat="1" applyFont="1" applyBorder="1" applyAlignment="1">
      <alignment horizontal="right"/>
    </xf>
    <xf numFmtId="170" fontId="14" fillId="5" borderId="16" xfId="0" applyNumberFormat="1" applyFont="1" applyFill="1" applyBorder="1" applyAlignment="1">
      <alignment horizontal="center" wrapText="1"/>
    </xf>
    <xf numFmtId="0" fontId="6" fillId="0" borderId="17" xfId="0" applyFont="1" applyBorder="1"/>
    <xf numFmtId="0" fontId="6" fillId="0" borderId="18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abSelected="1" workbookViewId="0">
      <selection activeCell="L42" sqref="L42:L49"/>
    </sheetView>
  </sheetViews>
  <sheetFormatPr defaultColWidth="14.42578125" defaultRowHeight="15" customHeight="1" x14ac:dyDescent="0.2"/>
  <cols>
    <col min="1" max="1" width="3.28515625" customWidth="1"/>
    <col min="2" max="3" width="1.85546875" customWidth="1"/>
    <col min="4" max="4" width="17" customWidth="1"/>
    <col min="5" max="5" width="11.28515625" customWidth="1"/>
    <col min="6" max="6" width="16.5703125" customWidth="1"/>
    <col min="7" max="7" width="9.42578125" customWidth="1"/>
    <col min="8" max="8" width="13.28515625" customWidth="1"/>
    <col min="9" max="9" width="9.140625" customWidth="1"/>
    <col min="10" max="10" width="13.28515625" customWidth="1"/>
    <col min="11" max="11" width="8.85546875" customWidth="1"/>
    <col min="12" max="12" width="30.85546875" customWidth="1"/>
    <col min="13" max="14" width="8.85546875" customWidth="1"/>
    <col min="15" max="15" width="9.5703125" customWidth="1"/>
    <col min="16" max="16" width="11.28515625" customWidth="1"/>
    <col min="17" max="26" width="8.85546875" customWidth="1"/>
  </cols>
  <sheetData>
    <row r="1" spans="1:26" ht="10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3"/>
      <c r="B2" s="4" t="s">
        <v>0</v>
      </c>
      <c r="C2" s="5"/>
      <c r="D2" s="5"/>
      <c r="E2" s="6"/>
      <c r="F2" s="6"/>
      <c r="G2" s="6"/>
      <c r="H2" s="6"/>
      <c r="I2" s="6"/>
      <c r="J2" s="7"/>
      <c r="K2" s="8"/>
      <c r="L2" s="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5">
      <c r="A3" s="3"/>
      <c r="B3" s="9"/>
      <c r="C3" s="85" t="s">
        <v>1</v>
      </c>
      <c r="D3" s="86"/>
      <c r="E3" s="86"/>
      <c r="F3" s="86"/>
      <c r="G3" s="86"/>
      <c r="H3" s="86"/>
      <c r="I3" s="86"/>
      <c r="J3" s="87"/>
      <c r="K3" s="8"/>
      <c r="L3" s="1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25">
      <c r="A4" s="3"/>
      <c r="B4" s="9"/>
      <c r="C4" s="85" t="s">
        <v>2</v>
      </c>
      <c r="D4" s="86"/>
      <c r="E4" s="86"/>
      <c r="F4" s="86"/>
      <c r="G4" s="86"/>
      <c r="H4" s="86"/>
      <c r="I4" s="86"/>
      <c r="J4" s="87"/>
      <c r="K4" s="8"/>
      <c r="L4" s="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 x14ac:dyDescent="0.25">
      <c r="A5" s="3"/>
      <c r="B5" s="11"/>
      <c r="C5" s="85" t="s">
        <v>3</v>
      </c>
      <c r="D5" s="86"/>
      <c r="E5" s="86"/>
      <c r="F5" s="86"/>
      <c r="G5" s="86"/>
      <c r="H5" s="86"/>
      <c r="I5" s="86"/>
      <c r="J5" s="87"/>
      <c r="K5" s="8"/>
      <c r="L5" s="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3"/>
      <c r="B6" s="4" t="s">
        <v>4</v>
      </c>
      <c r="C6" s="12"/>
      <c r="D6" s="12"/>
      <c r="E6" s="5"/>
      <c r="F6" s="13"/>
      <c r="G6" s="88" t="s">
        <v>2293</v>
      </c>
      <c r="H6" s="89"/>
      <c r="I6" s="88" t="s">
        <v>5</v>
      </c>
      <c r="J6" s="8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5.25" customHeight="1" x14ac:dyDescent="0.25">
      <c r="A7" s="3"/>
      <c r="B7" s="90"/>
      <c r="C7" s="91"/>
      <c r="D7" s="91"/>
      <c r="E7" s="91"/>
      <c r="F7" s="91"/>
      <c r="G7" s="91"/>
      <c r="H7" s="91"/>
      <c r="I7" s="91"/>
      <c r="J7" s="9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3"/>
      <c r="B8" s="11"/>
      <c r="C8" s="14" t="s">
        <v>7</v>
      </c>
      <c r="D8" s="14"/>
      <c r="E8" s="2"/>
      <c r="F8" s="2"/>
      <c r="G8" s="2"/>
      <c r="H8" s="15"/>
      <c r="I8" s="2"/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5.25" customHeight="1" x14ac:dyDescent="0.25">
      <c r="A9" s="3"/>
      <c r="B9" s="11"/>
      <c r="C9" s="2"/>
      <c r="D9" s="2"/>
      <c r="E9" s="2"/>
      <c r="F9" s="2"/>
      <c r="G9" s="2"/>
      <c r="H9" s="2"/>
      <c r="I9" s="2"/>
      <c r="J9" s="1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3" t="s">
        <v>8</v>
      </c>
      <c r="B10" s="11"/>
      <c r="C10" s="2"/>
      <c r="D10" s="95" t="s">
        <v>9</v>
      </c>
      <c r="E10" s="86"/>
      <c r="F10" s="17" t="s">
        <v>10</v>
      </c>
      <c r="G10" s="15" t="s">
        <v>11</v>
      </c>
      <c r="H10" s="2"/>
      <c r="I10" s="15" t="s">
        <v>11</v>
      </c>
      <c r="J10" s="93">
        <f>F11*I11*26</f>
        <v>62999.999999999993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2.25" customHeight="1" x14ac:dyDescent="0.25">
      <c r="A11" s="3" t="s">
        <v>8</v>
      </c>
      <c r="B11" s="11"/>
      <c r="C11" s="2"/>
      <c r="D11" s="97" t="s">
        <v>2292</v>
      </c>
      <c r="E11" s="97"/>
      <c r="F11" s="82">
        <f>63000/26</f>
        <v>2423.0769230769229</v>
      </c>
      <c r="G11" s="83">
        <f>1*(4/12)</f>
        <v>0.33333333333333331</v>
      </c>
      <c r="H11" s="20">
        <f>F11*G11*26</f>
        <v>21000</v>
      </c>
      <c r="I11" s="19">
        <v>1</v>
      </c>
      <c r="J11" s="8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3" t="s">
        <v>8</v>
      </c>
      <c r="B12" s="11"/>
      <c r="C12" s="2"/>
      <c r="D12" s="98" t="s">
        <v>12</v>
      </c>
      <c r="E12" s="86"/>
      <c r="F12" s="2"/>
      <c r="G12" s="21"/>
      <c r="H12" s="20">
        <f t="shared" ref="H12:H16" si="0">ROUND(($H$11*F55),0)</f>
        <v>2289</v>
      </c>
      <c r="I12" s="21"/>
      <c r="J12" s="18">
        <f t="shared" ref="J12:J16" si="1">ROUND(($J$10*G55),0)</f>
        <v>6867</v>
      </c>
      <c r="K12" s="2"/>
      <c r="L12" s="2"/>
      <c r="M12" s="2"/>
      <c r="N12" s="2"/>
      <c r="O12" s="2"/>
      <c r="P12" s="2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3" t="s">
        <v>8</v>
      </c>
      <c r="B13" s="11"/>
      <c r="C13" s="2"/>
      <c r="D13" s="2" t="s">
        <v>13</v>
      </c>
      <c r="E13" s="2"/>
      <c r="F13" s="2"/>
      <c r="G13" s="21"/>
      <c r="H13" s="20">
        <f t="shared" si="0"/>
        <v>1050</v>
      </c>
      <c r="I13" s="21"/>
      <c r="J13" s="18">
        <f t="shared" si="1"/>
        <v>3150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3" t="s">
        <v>8</v>
      </c>
      <c r="B14" s="11"/>
      <c r="C14" s="2"/>
      <c r="D14" s="2" t="s">
        <v>14</v>
      </c>
      <c r="E14" s="2"/>
      <c r="F14" s="2"/>
      <c r="G14" s="21"/>
      <c r="H14" s="20">
        <f t="shared" si="0"/>
        <v>1050</v>
      </c>
      <c r="I14" s="21"/>
      <c r="J14" s="18">
        <f t="shared" si="1"/>
        <v>3150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3" t="s">
        <v>8</v>
      </c>
      <c r="B15" s="11"/>
      <c r="C15" s="2"/>
      <c r="D15" s="98" t="s">
        <v>15</v>
      </c>
      <c r="E15" s="86"/>
      <c r="F15" s="2"/>
      <c r="G15" s="21"/>
      <c r="H15" s="20">
        <f t="shared" si="0"/>
        <v>305</v>
      </c>
      <c r="I15" s="21"/>
      <c r="J15" s="18">
        <f t="shared" si="1"/>
        <v>914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3" t="s">
        <v>8</v>
      </c>
      <c r="B16" s="11"/>
      <c r="C16" s="2"/>
      <c r="D16" s="98" t="s">
        <v>16</v>
      </c>
      <c r="E16" s="86"/>
      <c r="F16" s="2"/>
      <c r="G16" s="23"/>
      <c r="H16" s="20">
        <f t="shared" si="0"/>
        <v>36</v>
      </c>
      <c r="I16" s="21"/>
      <c r="J16" s="18">
        <f t="shared" si="1"/>
        <v>107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3" t="s">
        <v>8</v>
      </c>
      <c r="B17" s="11"/>
      <c r="C17" s="2"/>
      <c r="D17" s="98" t="s">
        <v>17</v>
      </c>
      <c r="E17" s="86"/>
      <c r="F17" s="2"/>
      <c r="G17" s="24"/>
      <c r="H17" s="20">
        <f>ROUND(IF(G11="",0,(F$60*ROUNDUP((G11),0))),0)</f>
        <v>10042</v>
      </c>
      <c r="I17" s="24"/>
      <c r="J17" s="18">
        <f>ROUND(IF(I11="",0,G$60*(ROUNDUP((I11),0))),0)</f>
        <v>10042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5.25" customHeight="1" x14ac:dyDescent="0.25">
      <c r="A18" s="3"/>
      <c r="B18" s="11"/>
      <c r="C18" s="2"/>
      <c r="D18" s="2"/>
      <c r="E18" s="2"/>
      <c r="F18" s="2"/>
      <c r="G18" s="25"/>
      <c r="H18" s="20"/>
      <c r="I18" s="25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3" t="s">
        <v>18</v>
      </c>
      <c r="B19" s="11"/>
      <c r="C19" s="2"/>
      <c r="D19" s="94" t="s">
        <v>19</v>
      </c>
      <c r="E19" s="86"/>
      <c r="F19" s="86"/>
      <c r="G19" s="27">
        <f>G11</f>
        <v>0.33333333333333331</v>
      </c>
      <c r="H19" s="28">
        <f ca="1">(SUMIF(A10:A18,"~",H11:H18))</f>
        <v>35772</v>
      </c>
      <c r="I19" s="27">
        <f>I11</f>
        <v>1</v>
      </c>
      <c r="J19" s="29">
        <f>(SUMIF(A10:A18,"~",J10:J18))</f>
        <v>87230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5.25" customHeight="1" x14ac:dyDescent="0.25">
      <c r="A20" s="3"/>
      <c r="B20" s="11"/>
      <c r="C20" s="96"/>
      <c r="D20" s="91"/>
      <c r="E20" s="91"/>
      <c r="F20" s="91"/>
      <c r="G20" s="91"/>
      <c r="H20" s="91"/>
      <c r="I20" s="91"/>
      <c r="J20" s="9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3" t="s">
        <v>8</v>
      </c>
      <c r="B21" s="11"/>
      <c r="C21" s="2"/>
      <c r="D21" s="95" t="s">
        <v>9</v>
      </c>
      <c r="E21" s="86"/>
      <c r="F21" s="17" t="s">
        <v>10</v>
      </c>
      <c r="G21" s="15" t="s">
        <v>11</v>
      </c>
      <c r="H21" s="2"/>
      <c r="I21" s="15" t="s">
        <v>11</v>
      </c>
      <c r="J21" s="93">
        <f>F22*I22*26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3" t="s">
        <v>8</v>
      </c>
      <c r="B22" s="11"/>
      <c r="C22" s="2"/>
      <c r="D22" s="99"/>
      <c r="E22" s="100"/>
      <c r="F22" s="30"/>
      <c r="G22" s="19"/>
      <c r="H22" s="20">
        <f>F22*G22*26</f>
        <v>0</v>
      </c>
      <c r="I22" s="19"/>
      <c r="J22" s="8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3" t="s">
        <v>8</v>
      </c>
      <c r="B23" s="11"/>
      <c r="C23" s="2"/>
      <c r="D23" s="98" t="s">
        <v>12</v>
      </c>
      <c r="E23" s="86"/>
      <c r="F23" s="2"/>
      <c r="G23" s="21"/>
      <c r="H23" s="20">
        <f t="shared" ref="H23:H27" si="2">ROUND(($H$22*F55),0)</f>
        <v>0</v>
      </c>
      <c r="I23" s="21"/>
      <c r="J23" s="18">
        <f t="shared" ref="J23:J27" si="3">ROUND(($J$21*G55),0)</f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3" t="s">
        <v>8</v>
      </c>
      <c r="B24" s="11"/>
      <c r="C24" s="2"/>
      <c r="D24" s="2" t="s">
        <v>13</v>
      </c>
      <c r="E24" s="2"/>
      <c r="F24" s="2"/>
      <c r="G24" s="21"/>
      <c r="H24" s="20">
        <f t="shared" si="2"/>
        <v>0</v>
      </c>
      <c r="I24" s="21"/>
      <c r="J24" s="18">
        <f t="shared" si="3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3" t="s">
        <v>8</v>
      </c>
      <c r="B25" s="11"/>
      <c r="C25" s="2"/>
      <c r="D25" s="2" t="s">
        <v>14</v>
      </c>
      <c r="E25" s="2"/>
      <c r="F25" s="2"/>
      <c r="G25" s="21"/>
      <c r="H25" s="20">
        <f t="shared" si="2"/>
        <v>0</v>
      </c>
      <c r="I25" s="21"/>
      <c r="J25" s="18">
        <f t="shared" si="3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3" t="s">
        <v>8</v>
      </c>
      <c r="B26" s="11"/>
      <c r="C26" s="2"/>
      <c r="D26" s="98" t="s">
        <v>15</v>
      </c>
      <c r="E26" s="86"/>
      <c r="F26" s="2"/>
      <c r="G26" s="21"/>
      <c r="H26" s="20">
        <f t="shared" si="2"/>
        <v>0</v>
      </c>
      <c r="I26" s="21"/>
      <c r="J26" s="18">
        <f t="shared" si="3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3" t="s">
        <v>8</v>
      </c>
      <c r="B27" s="11"/>
      <c r="C27" s="2"/>
      <c r="D27" s="98" t="s">
        <v>16</v>
      </c>
      <c r="E27" s="86"/>
      <c r="F27" s="2"/>
      <c r="G27" s="23"/>
      <c r="H27" s="20">
        <f t="shared" si="2"/>
        <v>0</v>
      </c>
      <c r="I27" s="23"/>
      <c r="J27" s="18">
        <f t="shared" si="3"/>
        <v>0</v>
      </c>
      <c r="K27" s="2"/>
      <c r="L27" s="2"/>
      <c r="M27" s="2"/>
      <c r="N27" s="2"/>
      <c r="O27" s="2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3" t="s">
        <v>8</v>
      </c>
      <c r="B28" s="11"/>
      <c r="C28" s="2"/>
      <c r="D28" s="98" t="s">
        <v>20</v>
      </c>
      <c r="E28" s="86"/>
      <c r="F28" s="2"/>
      <c r="G28" s="24"/>
      <c r="H28" s="20">
        <f>ROUND(IF(G22="",0,(F$60*ROUNDUP((G22),0))),0)</f>
        <v>0</v>
      </c>
      <c r="I28" s="31"/>
      <c r="J28" s="18">
        <f>ROUND(IF(I22="",0,G$60*(ROUNDUP((I22),0))),0)</f>
        <v>0</v>
      </c>
      <c r="K28" s="2"/>
      <c r="L28" s="2"/>
      <c r="M28" s="2"/>
      <c r="N28" s="2"/>
      <c r="O28" s="2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5.25" customHeight="1" x14ac:dyDescent="0.25">
      <c r="A29" s="3"/>
      <c r="B29" s="11"/>
      <c r="C29" s="2"/>
      <c r="D29" s="2"/>
      <c r="E29" s="2"/>
      <c r="F29" s="2"/>
      <c r="G29" s="25"/>
      <c r="H29" s="20"/>
      <c r="I29" s="25"/>
      <c r="J29" s="1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3"/>
      <c r="B30" s="11"/>
      <c r="C30" s="2"/>
      <c r="D30" s="26"/>
      <c r="E30" s="26"/>
      <c r="F30" s="26"/>
      <c r="G30" s="27"/>
      <c r="H30" s="28"/>
      <c r="I30" s="27"/>
      <c r="J30" s="2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3" t="s">
        <v>18</v>
      </c>
      <c r="B31" s="11"/>
      <c r="C31" s="2"/>
      <c r="D31" s="94" t="s">
        <v>21</v>
      </c>
      <c r="E31" s="86"/>
      <c r="F31" s="86"/>
      <c r="G31" s="27">
        <f>G22</f>
        <v>0</v>
      </c>
      <c r="H31" s="28">
        <f ca="1">(SUMIF(A21:A29,"~",H22:H29))</f>
        <v>0</v>
      </c>
      <c r="I31" s="27">
        <f>I22</f>
        <v>0</v>
      </c>
      <c r="J31" s="29">
        <f>(SUMIF(A21:A29,"~",J21:J29))</f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5.25" customHeight="1" x14ac:dyDescent="0.25">
      <c r="A32" s="3"/>
      <c r="B32" s="11"/>
      <c r="C32" s="96"/>
      <c r="D32" s="91"/>
      <c r="E32" s="91"/>
      <c r="F32" s="91"/>
      <c r="G32" s="91"/>
      <c r="H32" s="91"/>
      <c r="I32" s="91"/>
      <c r="J32" s="9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3" t="s">
        <v>22</v>
      </c>
      <c r="B33" s="11"/>
      <c r="C33" s="14" t="s">
        <v>23</v>
      </c>
      <c r="D33" s="2"/>
      <c r="E33" s="2"/>
      <c r="F33" s="2"/>
      <c r="G33" s="25">
        <f t="shared" ref="G33:J33" si="4">SUMIF($A10:$A32,"j",G10:G32)</f>
        <v>0.33333333333333331</v>
      </c>
      <c r="H33" s="28">
        <f t="shared" ca="1" si="4"/>
        <v>35772</v>
      </c>
      <c r="I33" s="25">
        <f t="shared" si="4"/>
        <v>1</v>
      </c>
      <c r="J33" s="29">
        <f t="shared" si="4"/>
        <v>87230</v>
      </c>
      <c r="K33" s="2"/>
      <c r="L33" s="2"/>
      <c r="M33" s="2"/>
      <c r="N33" s="2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5.25" customHeight="1" x14ac:dyDescent="0.25">
      <c r="A34" s="3"/>
      <c r="B34" s="90"/>
      <c r="C34" s="91"/>
      <c r="D34" s="91"/>
      <c r="E34" s="91"/>
      <c r="F34" s="91"/>
      <c r="G34" s="91"/>
      <c r="H34" s="91"/>
      <c r="I34" s="91"/>
      <c r="J34" s="9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3"/>
      <c r="B35" s="32"/>
      <c r="C35" s="33" t="s">
        <v>24</v>
      </c>
      <c r="D35" s="5"/>
      <c r="E35" s="5"/>
      <c r="F35" s="5"/>
      <c r="G35" s="34"/>
      <c r="H35" s="5"/>
      <c r="I35" s="34"/>
      <c r="J35" s="3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3"/>
      <c r="B36" s="11"/>
      <c r="C36" s="14"/>
      <c r="D36" s="2"/>
      <c r="E36" s="2"/>
      <c r="F36" s="2"/>
      <c r="G36" s="15" t="s">
        <v>11</v>
      </c>
      <c r="H36" s="2"/>
      <c r="I36" s="15" t="s">
        <v>11</v>
      </c>
      <c r="J36" s="1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3"/>
      <c r="B37" s="11"/>
      <c r="C37" s="2"/>
      <c r="D37" s="104" t="s">
        <v>25</v>
      </c>
      <c r="E37" s="86"/>
      <c r="F37" s="36">
        <v>500</v>
      </c>
      <c r="G37" s="37">
        <v>1</v>
      </c>
      <c r="H37" s="20">
        <f t="shared" ref="H37:H42" si="5">ROUND(F37*G37,0)</f>
        <v>500</v>
      </c>
      <c r="I37" s="37">
        <v>1</v>
      </c>
      <c r="J37" s="18">
        <f t="shared" ref="J37:J42" si="6">ROUND(F37*I37,0)</f>
        <v>500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3"/>
      <c r="B38" s="11"/>
      <c r="C38" s="2"/>
      <c r="D38" s="104" t="s">
        <v>26</v>
      </c>
      <c r="E38" s="86"/>
      <c r="F38" s="36">
        <v>450</v>
      </c>
      <c r="G38" s="37">
        <v>1</v>
      </c>
      <c r="H38" s="20">
        <f t="shared" si="5"/>
        <v>450</v>
      </c>
      <c r="I38" s="37">
        <v>1</v>
      </c>
      <c r="J38" s="18">
        <f t="shared" si="6"/>
        <v>450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3"/>
      <c r="B39" s="11"/>
      <c r="C39" s="2"/>
      <c r="D39" s="104" t="s">
        <v>27</v>
      </c>
      <c r="E39" s="86"/>
      <c r="F39" s="36">
        <v>1230</v>
      </c>
      <c r="G39" s="37"/>
      <c r="H39" s="20">
        <f t="shared" si="5"/>
        <v>0</v>
      </c>
      <c r="I39" s="37"/>
      <c r="J39" s="18">
        <f t="shared" si="6"/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3"/>
      <c r="B40" s="11"/>
      <c r="C40" s="2"/>
      <c r="D40" s="104" t="s">
        <v>28</v>
      </c>
      <c r="E40" s="86"/>
      <c r="F40" s="36">
        <v>3473</v>
      </c>
      <c r="G40" s="37"/>
      <c r="H40" s="20">
        <f t="shared" si="5"/>
        <v>0</v>
      </c>
      <c r="I40" s="37"/>
      <c r="J40" s="18">
        <f t="shared" si="6"/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3"/>
      <c r="B41" s="11"/>
      <c r="C41" s="2"/>
      <c r="D41" s="104" t="s">
        <v>29</v>
      </c>
      <c r="E41" s="86"/>
      <c r="F41" s="36"/>
      <c r="G41" s="37">
        <v>1</v>
      </c>
      <c r="H41" s="20">
        <f t="shared" si="5"/>
        <v>0</v>
      </c>
      <c r="I41" s="37">
        <v>1</v>
      </c>
      <c r="J41" s="18">
        <f t="shared" si="6"/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3"/>
      <c r="B42" s="11"/>
      <c r="C42" s="2"/>
      <c r="D42" s="104" t="s">
        <v>30</v>
      </c>
      <c r="E42" s="86"/>
      <c r="F42" s="36">
        <v>6600</v>
      </c>
      <c r="G42" s="37">
        <v>1</v>
      </c>
      <c r="H42" s="20">
        <f t="shared" si="5"/>
        <v>6600</v>
      </c>
      <c r="I42" s="37">
        <v>1</v>
      </c>
      <c r="J42" s="18">
        <f t="shared" si="6"/>
        <v>6600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3"/>
      <c r="B43" s="11"/>
      <c r="C43" s="2"/>
      <c r="D43" s="104" t="s">
        <v>31</v>
      </c>
      <c r="E43" s="86"/>
      <c r="F43" s="38"/>
      <c r="G43" s="37"/>
      <c r="H43" s="20"/>
      <c r="I43" s="19"/>
      <c r="J43" s="1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3"/>
      <c r="B44" s="11"/>
      <c r="C44" s="2"/>
      <c r="D44" s="104" t="s">
        <v>31</v>
      </c>
      <c r="E44" s="86"/>
      <c r="F44" s="38"/>
      <c r="G44" s="37"/>
      <c r="H44" s="20"/>
      <c r="I44" s="19"/>
      <c r="J44" s="1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.25" customHeight="1" x14ac:dyDescent="0.25">
      <c r="A45" s="3"/>
      <c r="B45" s="11"/>
      <c r="C45" s="2"/>
      <c r="D45" s="2"/>
      <c r="E45" s="2"/>
      <c r="F45" s="2"/>
      <c r="G45" s="25"/>
      <c r="H45" s="20"/>
      <c r="I45" s="25"/>
      <c r="J45" s="1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3" t="s">
        <v>22</v>
      </c>
      <c r="B46" s="11"/>
      <c r="C46" s="14" t="s">
        <v>32</v>
      </c>
      <c r="D46" s="2"/>
      <c r="E46" s="2"/>
      <c r="F46" s="2"/>
      <c r="G46" s="25"/>
      <c r="H46" s="28">
        <f>SUM(H37:H45)</f>
        <v>7550</v>
      </c>
      <c r="I46" s="25"/>
      <c r="J46" s="29">
        <f>SUM(J37:J45)</f>
        <v>7550</v>
      </c>
      <c r="K46" s="2"/>
      <c r="L46" s="8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5.25" customHeight="1" x14ac:dyDescent="0.25">
      <c r="A47" s="3"/>
      <c r="B47" s="90"/>
      <c r="C47" s="91"/>
      <c r="D47" s="91"/>
      <c r="E47" s="91"/>
      <c r="F47" s="91"/>
      <c r="G47" s="91"/>
      <c r="H47" s="91"/>
      <c r="I47" s="91"/>
      <c r="J47" s="9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3"/>
      <c r="B48" s="105" t="s">
        <v>33</v>
      </c>
      <c r="C48" s="86"/>
      <c r="D48" s="86"/>
      <c r="E48" s="86"/>
      <c r="F48" s="86"/>
      <c r="G48" s="25">
        <f>G33</f>
        <v>0.33333333333333331</v>
      </c>
      <c r="H48" s="39">
        <f ca="1">SUMIF(A8:A47,"s",H8:H47)</f>
        <v>43322</v>
      </c>
      <c r="I48" s="25">
        <f>I33</f>
        <v>1</v>
      </c>
      <c r="J48" s="40">
        <f>SUMIF(A8:A47,"s",J8:J47)</f>
        <v>94780</v>
      </c>
      <c r="K48" s="2"/>
      <c r="L48" s="2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25">
      <c r="A49" s="3"/>
      <c r="B49" s="11"/>
      <c r="C49" s="2"/>
      <c r="D49" s="2"/>
      <c r="E49" s="106" t="s">
        <v>34</v>
      </c>
      <c r="F49" s="86"/>
      <c r="G49" s="42"/>
      <c r="H49" s="43"/>
      <c r="I49" s="44"/>
      <c r="J49" s="45"/>
      <c r="K49" s="2"/>
      <c r="L49" s="8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25">
      <c r="A50" s="3"/>
      <c r="B50" s="11"/>
      <c r="C50" s="2"/>
      <c r="D50" s="2"/>
      <c r="E50" s="41"/>
      <c r="F50" s="41" t="s">
        <v>35</v>
      </c>
      <c r="G50" s="42"/>
      <c r="H50" s="43"/>
      <c r="I50" s="44"/>
      <c r="J50" s="4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25">
      <c r="A51" s="3"/>
      <c r="B51" s="11"/>
      <c r="C51" s="2"/>
      <c r="D51" s="2"/>
      <c r="E51" s="41"/>
      <c r="F51" s="41" t="s">
        <v>36</v>
      </c>
      <c r="G51" s="42"/>
      <c r="H51" s="43"/>
      <c r="I51" s="44"/>
      <c r="J51" s="4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25">
      <c r="A52" s="3"/>
      <c r="B52" s="46"/>
      <c r="C52" s="47"/>
      <c r="D52" s="47"/>
      <c r="E52" s="107" t="s">
        <v>37</v>
      </c>
      <c r="F52" s="103"/>
      <c r="G52" s="48"/>
      <c r="H52" s="49"/>
      <c r="I52" s="50"/>
      <c r="J52" s="5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"/>
      <c r="B53" s="2"/>
      <c r="C53" s="2"/>
      <c r="D53" s="2"/>
      <c r="E53" s="2"/>
      <c r="F53" s="2"/>
      <c r="G53" s="25"/>
      <c r="H53" s="2"/>
      <c r="I53" s="2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"/>
      <c r="B54" s="2"/>
      <c r="C54" s="2"/>
      <c r="D54" s="32"/>
      <c r="E54" s="5"/>
      <c r="F54" s="34" t="s">
        <v>5</v>
      </c>
      <c r="G54" s="34" t="s">
        <v>6</v>
      </c>
      <c r="H54" s="52"/>
      <c r="I54" s="2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"/>
      <c r="B55" s="2"/>
      <c r="C55" s="2"/>
      <c r="D55" s="101" t="s">
        <v>12</v>
      </c>
      <c r="E55" s="86"/>
      <c r="F55" s="21">
        <v>0.109</v>
      </c>
      <c r="G55" s="21">
        <v>0.109</v>
      </c>
      <c r="H55" s="53"/>
      <c r="I55" s="2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"/>
      <c r="B56" s="2"/>
      <c r="C56" s="2"/>
      <c r="D56" s="11" t="s">
        <v>13</v>
      </c>
      <c r="E56" s="2"/>
      <c r="F56" s="21">
        <v>0.05</v>
      </c>
      <c r="G56" s="21">
        <v>0.05</v>
      </c>
      <c r="H56" s="53"/>
      <c r="I56" s="2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"/>
      <c r="B57" s="2"/>
      <c r="C57" s="2"/>
      <c r="D57" s="11" t="s">
        <v>14</v>
      </c>
      <c r="E57" s="2"/>
      <c r="F57" s="21">
        <v>0.05</v>
      </c>
      <c r="G57" s="21">
        <v>0.05</v>
      </c>
      <c r="H57" s="5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"/>
      <c r="B58" s="2"/>
      <c r="C58" s="2"/>
      <c r="D58" s="101" t="s">
        <v>15</v>
      </c>
      <c r="E58" s="86"/>
      <c r="F58" s="21">
        <v>1.4500000000000001E-2</v>
      </c>
      <c r="G58" s="21">
        <v>1.4500000000000001E-2</v>
      </c>
      <c r="H58" s="5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"/>
      <c r="B59" s="2"/>
      <c r="C59" s="2"/>
      <c r="D59" s="101" t="s">
        <v>16</v>
      </c>
      <c r="E59" s="86"/>
      <c r="F59" s="21">
        <v>1.6999999999999999E-3</v>
      </c>
      <c r="G59" s="21">
        <v>1.6999999999999999E-3</v>
      </c>
      <c r="H59" s="5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"/>
      <c r="B60" s="2"/>
      <c r="C60" s="2"/>
      <c r="D60" s="102" t="s">
        <v>38</v>
      </c>
      <c r="E60" s="103"/>
      <c r="F60" s="55">
        <v>10041.9</v>
      </c>
      <c r="G60" s="55">
        <v>10041.9</v>
      </c>
      <c r="H60" s="5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1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41">
    <mergeCell ref="D55:E55"/>
    <mergeCell ref="D58:E58"/>
    <mergeCell ref="D59:E59"/>
    <mergeCell ref="D60:E60"/>
    <mergeCell ref="D37:E37"/>
    <mergeCell ref="D38:E38"/>
    <mergeCell ref="D39:E39"/>
    <mergeCell ref="D40:E40"/>
    <mergeCell ref="D41:E41"/>
    <mergeCell ref="D42:E42"/>
    <mergeCell ref="D43:E43"/>
    <mergeCell ref="D44:E44"/>
    <mergeCell ref="B47:J47"/>
    <mergeCell ref="B48:F48"/>
    <mergeCell ref="E49:F49"/>
    <mergeCell ref="E52:F52"/>
    <mergeCell ref="B34:J34"/>
    <mergeCell ref="D10:E10"/>
    <mergeCell ref="D11:E11"/>
    <mergeCell ref="D12:E12"/>
    <mergeCell ref="D15:E15"/>
    <mergeCell ref="D16:E16"/>
    <mergeCell ref="C20:J20"/>
    <mergeCell ref="J21:J22"/>
    <mergeCell ref="D17:E17"/>
    <mergeCell ref="D22:E22"/>
    <mergeCell ref="D23:E23"/>
    <mergeCell ref="D26:E26"/>
    <mergeCell ref="D27:E27"/>
    <mergeCell ref="D28:E28"/>
    <mergeCell ref="D31:F31"/>
    <mergeCell ref="B7:J7"/>
    <mergeCell ref="J10:J11"/>
    <mergeCell ref="D19:F19"/>
    <mergeCell ref="D21:E21"/>
    <mergeCell ref="C32:J32"/>
    <mergeCell ref="C3:J3"/>
    <mergeCell ref="C4:J4"/>
    <mergeCell ref="C5:J5"/>
    <mergeCell ref="G6:H6"/>
    <mergeCell ref="I6:J6"/>
  </mergeCells>
  <printOptions horizontalCentered="1"/>
  <pageMargins left="0.75" right="0.75" top="1" bottom="1" header="0" footer="0"/>
  <pageSetup scale="90" orientation="portrait"/>
  <headerFooter>
    <oddFooter>&amp;L[Department]  Funding Change Request R-# 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J1" workbookViewId="0">
      <selection activeCell="U15" sqref="U15"/>
    </sheetView>
  </sheetViews>
  <sheetFormatPr defaultColWidth="14.42578125" defaultRowHeight="15" customHeight="1" x14ac:dyDescent="0.2"/>
  <cols>
    <col min="1" max="1" width="30" customWidth="1"/>
    <col min="2" max="2" width="7.28515625" customWidth="1"/>
    <col min="3" max="3" width="9" customWidth="1"/>
    <col min="4" max="4" width="9.140625" customWidth="1"/>
    <col min="5" max="5" width="9" customWidth="1"/>
    <col min="6" max="6" width="10.7109375" customWidth="1"/>
    <col min="7" max="7" width="10.28515625" customWidth="1"/>
    <col min="8" max="8" width="10.85546875" customWidth="1"/>
    <col min="9" max="9" width="11.42578125" customWidth="1"/>
    <col min="10" max="10" width="12" customWidth="1"/>
    <col min="11" max="11" width="10.42578125" customWidth="1"/>
    <col min="12" max="12" width="13.28515625" customWidth="1"/>
    <col min="13" max="13" width="9.140625" customWidth="1"/>
    <col min="14" max="14" width="30.85546875" customWidth="1"/>
    <col min="15" max="15" width="7.140625" customWidth="1"/>
    <col min="16" max="18" width="9.140625" customWidth="1"/>
    <col min="19" max="24" width="16.85546875" customWidth="1"/>
    <col min="25" max="25" width="17.28515625" customWidth="1"/>
    <col min="26" max="26" width="8.7109375" customWidth="1"/>
  </cols>
  <sheetData>
    <row r="1" spans="1:26" ht="12.75" customHeight="1" x14ac:dyDescent="0.25">
      <c r="A1" s="57" t="s">
        <v>39</v>
      </c>
      <c r="B1" s="57" t="s">
        <v>40</v>
      </c>
      <c r="C1" s="57" t="s">
        <v>41</v>
      </c>
      <c r="D1" s="57" t="s">
        <v>42</v>
      </c>
      <c r="E1" s="57" t="s">
        <v>43</v>
      </c>
      <c r="F1" s="57" t="s">
        <v>44</v>
      </c>
      <c r="G1" s="57" t="s">
        <v>45</v>
      </c>
      <c r="H1" s="57" t="s">
        <v>46</v>
      </c>
      <c r="I1" s="57" t="s">
        <v>47</v>
      </c>
      <c r="J1" s="57" t="s">
        <v>48</v>
      </c>
      <c r="K1" s="57" t="s">
        <v>49</v>
      </c>
      <c r="L1" s="57" t="s">
        <v>50</v>
      </c>
      <c r="M1" s="58"/>
      <c r="N1" s="108" t="s">
        <v>51</v>
      </c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10"/>
      <c r="Z1" s="58"/>
    </row>
    <row r="2" spans="1:26" ht="12.75" customHeight="1" x14ac:dyDescent="0.25">
      <c r="A2" s="59" t="s">
        <v>52</v>
      </c>
      <c r="B2" s="60" t="s">
        <v>53</v>
      </c>
      <c r="C2" s="60" t="s">
        <v>54</v>
      </c>
      <c r="D2" s="60" t="s">
        <v>55</v>
      </c>
      <c r="E2" s="60" t="s">
        <v>56</v>
      </c>
      <c r="F2" s="61">
        <v>3708</v>
      </c>
      <c r="G2" s="61">
        <v>4137</v>
      </c>
      <c r="H2" s="61">
        <v>4567</v>
      </c>
      <c r="I2" s="61">
        <v>4996</v>
      </c>
      <c r="J2" s="61">
        <v>5425</v>
      </c>
      <c r="K2" s="62">
        <v>17985</v>
      </c>
      <c r="L2" s="60">
        <v>0</v>
      </c>
      <c r="M2" s="58"/>
      <c r="N2" s="63" t="s">
        <v>39</v>
      </c>
      <c r="O2" s="63" t="s">
        <v>40</v>
      </c>
      <c r="P2" s="63" t="s">
        <v>41</v>
      </c>
      <c r="Q2" s="63" t="s">
        <v>42</v>
      </c>
      <c r="R2" s="63" t="s">
        <v>43</v>
      </c>
      <c r="S2" s="64" t="s">
        <v>44</v>
      </c>
      <c r="T2" s="64" t="s">
        <v>45</v>
      </c>
      <c r="U2" s="64" t="s">
        <v>46</v>
      </c>
      <c r="V2" s="64" t="s">
        <v>47</v>
      </c>
      <c r="W2" s="64" t="s">
        <v>48</v>
      </c>
      <c r="X2" s="65" t="s">
        <v>49</v>
      </c>
      <c r="Y2" s="63" t="s">
        <v>50</v>
      </c>
      <c r="Z2" s="58"/>
    </row>
    <row r="3" spans="1:26" ht="12.75" customHeight="1" x14ac:dyDescent="0.25">
      <c r="A3" s="59" t="s">
        <v>57</v>
      </c>
      <c r="B3" s="60" t="s">
        <v>53</v>
      </c>
      <c r="C3" s="60" t="s">
        <v>58</v>
      </c>
      <c r="D3" s="60" t="s">
        <v>59</v>
      </c>
      <c r="E3" s="60" t="s">
        <v>60</v>
      </c>
      <c r="F3" s="61">
        <v>4284</v>
      </c>
      <c r="G3" s="61">
        <v>4781</v>
      </c>
      <c r="H3" s="61">
        <v>5277</v>
      </c>
      <c r="I3" s="61">
        <v>5774</v>
      </c>
      <c r="J3" s="61">
        <v>6270</v>
      </c>
      <c r="K3" s="62">
        <v>17985</v>
      </c>
      <c r="L3" s="60">
        <v>0</v>
      </c>
      <c r="M3" s="58"/>
      <c r="N3" s="66" t="str">
        <f t="shared" ref="N3:R3" si="0">A3</f>
        <v>ACCOUNTANT II</v>
      </c>
      <c r="O3" s="67" t="str">
        <f t="shared" si="0"/>
        <v>H</v>
      </c>
      <c r="P3" s="67" t="str">
        <f t="shared" si="0"/>
        <v>H8A2</v>
      </c>
      <c r="Q3" s="67" t="str">
        <f t="shared" si="0"/>
        <v>H8A2XX</v>
      </c>
      <c r="R3" s="67" t="str">
        <f t="shared" si="0"/>
        <v>H19</v>
      </c>
      <c r="S3" s="68">
        <f t="shared" ref="S3:X3" si="1">F3*(12/26)</f>
        <v>1977.2307692307693</v>
      </c>
      <c r="T3" s="68">
        <f t="shared" si="1"/>
        <v>2206.6153846153848</v>
      </c>
      <c r="U3" s="68">
        <f t="shared" si="1"/>
        <v>2435.5384615384619</v>
      </c>
      <c r="V3" s="68">
        <f t="shared" si="1"/>
        <v>2664.9230769230771</v>
      </c>
      <c r="W3" s="68">
        <f t="shared" si="1"/>
        <v>2893.8461538461538</v>
      </c>
      <c r="X3" s="68">
        <f t="shared" si="1"/>
        <v>8300.7692307692305</v>
      </c>
      <c r="Y3" s="67">
        <f t="shared" ref="Y3:Y670" si="2">L3</f>
        <v>0</v>
      </c>
      <c r="Z3" s="58"/>
    </row>
    <row r="4" spans="1:26" ht="12.75" customHeight="1" x14ac:dyDescent="0.25">
      <c r="A4" s="59" t="s">
        <v>61</v>
      </c>
      <c r="B4" s="60" t="s">
        <v>53</v>
      </c>
      <c r="C4" s="60" t="s">
        <v>62</v>
      </c>
      <c r="D4" s="60" t="s">
        <v>63</v>
      </c>
      <c r="E4" s="60" t="s">
        <v>64</v>
      </c>
      <c r="F4" s="61">
        <v>6136</v>
      </c>
      <c r="G4" s="61">
        <v>6928</v>
      </c>
      <c r="H4" s="61">
        <v>7719</v>
      </c>
      <c r="I4" s="61">
        <v>8511</v>
      </c>
      <c r="J4" s="61">
        <v>9302</v>
      </c>
      <c r="K4" s="62">
        <v>17985</v>
      </c>
      <c r="L4" s="60">
        <v>0</v>
      </c>
      <c r="M4" s="58"/>
      <c r="N4" s="66" t="str">
        <f t="shared" ref="N4:R4" si="3">A4</f>
        <v>ACCOUNTANT III</v>
      </c>
      <c r="O4" s="67" t="str">
        <f t="shared" si="3"/>
        <v>H</v>
      </c>
      <c r="P4" s="67" t="str">
        <f t="shared" si="3"/>
        <v>H8A3</v>
      </c>
      <c r="Q4" s="67" t="str">
        <f t="shared" si="3"/>
        <v>H8A3XX</v>
      </c>
      <c r="R4" s="67" t="str">
        <f t="shared" si="3"/>
        <v>H32</v>
      </c>
      <c r="S4" s="68">
        <f t="shared" ref="S4:X4" si="4">F4*(12/26)</f>
        <v>2832</v>
      </c>
      <c r="T4" s="68">
        <f t="shared" si="4"/>
        <v>3197.5384615384619</v>
      </c>
      <c r="U4" s="68">
        <f t="shared" si="4"/>
        <v>3562.6153846153848</v>
      </c>
      <c r="V4" s="68">
        <f t="shared" si="4"/>
        <v>3928.1538461538462</v>
      </c>
      <c r="W4" s="68">
        <f t="shared" si="4"/>
        <v>4293.2307692307695</v>
      </c>
      <c r="X4" s="68">
        <f t="shared" si="4"/>
        <v>8300.7692307692305</v>
      </c>
      <c r="Y4" s="67">
        <f t="shared" si="2"/>
        <v>0</v>
      </c>
      <c r="Z4" s="58"/>
    </row>
    <row r="5" spans="1:26" ht="12.75" customHeight="1" x14ac:dyDescent="0.25">
      <c r="A5" s="59" t="s">
        <v>65</v>
      </c>
      <c r="B5" s="60" t="s">
        <v>53</v>
      </c>
      <c r="C5" s="60" t="s">
        <v>66</v>
      </c>
      <c r="D5" s="60" t="s">
        <v>67</v>
      </c>
      <c r="E5" s="60" t="s">
        <v>68</v>
      </c>
      <c r="F5" s="61">
        <v>6765</v>
      </c>
      <c r="G5" s="61">
        <v>7814</v>
      </c>
      <c r="H5" s="61">
        <v>8862</v>
      </c>
      <c r="I5" s="61">
        <v>9911</v>
      </c>
      <c r="J5" s="61">
        <v>10959</v>
      </c>
      <c r="K5" s="62">
        <v>17985</v>
      </c>
      <c r="L5" s="60">
        <v>0</v>
      </c>
      <c r="M5" s="58"/>
      <c r="N5" s="66" t="str">
        <f t="shared" ref="N5:R5" si="5">A5</f>
        <v>ACCOUNTANT IV</v>
      </c>
      <c r="O5" s="67" t="str">
        <f t="shared" si="5"/>
        <v>H</v>
      </c>
      <c r="P5" s="67" t="str">
        <f t="shared" si="5"/>
        <v>H8A4</v>
      </c>
      <c r="Q5" s="67" t="str">
        <f t="shared" si="5"/>
        <v>H8A4XX</v>
      </c>
      <c r="R5" s="67" t="str">
        <f t="shared" si="5"/>
        <v>H34</v>
      </c>
      <c r="S5" s="68">
        <f t="shared" ref="S5:X5" si="6">F5*(12/26)</f>
        <v>3122.3076923076924</v>
      </c>
      <c r="T5" s="68">
        <f t="shared" si="6"/>
        <v>3606.4615384615386</v>
      </c>
      <c r="U5" s="68">
        <f t="shared" si="6"/>
        <v>4090.1538461538462</v>
      </c>
      <c r="V5" s="68">
        <f t="shared" si="6"/>
        <v>4574.3076923076924</v>
      </c>
      <c r="W5" s="68">
        <f t="shared" si="6"/>
        <v>5058</v>
      </c>
      <c r="X5" s="68">
        <f t="shared" si="6"/>
        <v>8300.7692307692305</v>
      </c>
      <c r="Y5" s="67">
        <f t="shared" si="2"/>
        <v>0</v>
      </c>
      <c r="Z5" s="58"/>
    </row>
    <row r="6" spans="1:26" ht="12.75" customHeight="1" x14ac:dyDescent="0.25">
      <c r="A6" s="59" t="s">
        <v>69</v>
      </c>
      <c r="B6" s="60" t="s">
        <v>53</v>
      </c>
      <c r="C6" s="60" t="s">
        <v>70</v>
      </c>
      <c r="D6" s="60" t="s">
        <v>71</v>
      </c>
      <c r="E6" s="60" t="s">
        <v>72</v>
      </c>
      <c r="F6" s="61">
        <v>2794</v>
      </c>
      <c r="G6" s="61">
        <v>3081</v>
      </c>
      <c r="H6" s="61">
        <v>3369</v>
      </c>
      <c r="I6" s="61">
        <v>3656</v>
      </c>
      <c r="J6" s="61">
        <v>3943</v>
      </c>
      <c r="K6" s="62">
        <v>17985</v>
      </c>
      <c r="L6" s="60">
        <v>1</v>
      </c>
      <c r="M6" s="58"/>
      <c r="N6" s="66" t="str">
        <f t="shared" ref="N6:R6" si="7">A6</f>
        <v>ACCOUNTING TECHNICIAN I</v>
      </c>
      <c r="O6" s="67" t="str">
        <f t="shared" si="7"/>
        <v>H</v>
      </c>
      <c r="P6" s="67" t="str">
        <f t="shared" si="7"/>
        <v>H8B1</v>
      </c>
      <c r="Q6" s="67" t="str">
        <f t="shared" si="7"/>
        <v>H8B1XX</v>
      </c>
      <c r="R6" s="67" t="str">
        <f t="shared" si="7"/>
        <v>H06</v>
      </c>
      <c r="S6" s="68">
        <f t="shared" ref="S6:X6" si="8">F6*(12/26)</f>
        <v>1289.5384615384617</v>
      </c>
      <c r="T6" s="68">
        <f t="shared" si="8"/>
        <v>1422</v>
      </c>
      <c r="U6" s="68">
        <f t="shared" si="8"/>
        <v>1554.9230769230769</v>
      </c>
      <c r="V6" s="68">
        <f t="shared" si="8"/>
        <v>1687.3846153846155</v>
      </c>
      <c r="W6" s="68">
        <f t="shared" si="8"/>
        <v>1819.846153846154</v>
      </c>
      <c r="X6" s="68">
        <f t="shared" si="8"/>
        <v>8300.7692307692305</v>
      </c>
      <c r="Y6" s="67">
        <f t="shared" si="2"/>
        <v>1</v>
      </c>
      <c r="Z6" s="58"/>
    </row>
    <row r="7" spans="1:26" ht="12.75" customHeight="1" x14ac:dyDescent="0.25">
      <c r="A7" s="59" t="s">
        <v>73</v>
      </c>
      <c r="B7" s="60" t="s">
        <v>53</v>
      </c>
      <c r="C7" s="60" t="s">
        <v>74</v>
      </c>
      <c r="D7" s="60" t="s">
        <v>75</v>
      </c>
      <c r="E7" s="60" t="s">
        <v>76</v>
      </c>
      <c r="F7" s="61">
        <v>3230</v>
      </c>
      <c r="G7" s="61">
        <v>3562</v>
      </c>
      <c r="H7" s="61">
        <v>3894</v>
      </c>
      <c r="I7" s="61">
        <v>4225</v>
      </c>
      <c r="J7" s="61">
        <v>4557</v>
      </c>
      <c r="K7" s="62">
        <v>17985</v>
      </c>
      <c r="L7" s="60">
        <v>1</v>
      </c>
      <c r="M7" s="58"/>
      <c r="N7" s="66" t="str">
        <f t="shared" ref="N7:R7" si="9">A7</f>
        <v>ACCOUNTING TECHNICIAN II</v>
      </c>
      <c r="O7" s="67" t="str">
        <f t="shared" si="9"/>
        <v>H</v>
      </c>
      <c r="P7" s="67" t="str">
        <f t="shared" si="9"/>
        <v>H8B2</v>
      </c>
      <c r="Q7" s="67" t="str">
        <f t="shared" si="9"/>
        <v>H8B2XX</v>
      </c>
      <c r="R7" s="67" t="str">
        <f t="shared" si="9"/>
        <v>H11</v>
      </c>
      <c r="S7" s="68">
        <f t="shared" ref="S7:X7" si="10">F7*(12/26)</f>
        <v>1490.7692307692309</v>
      </c>
      <c r="T7" s="68">
        <f t="shared" si="10"/>
        <v>1644</v>
      </c>
      <c r="U7" s="68">
        <f t="shared" si="10"/>
        <v>1797.2307692307693</v>
      </c>
      <c r="V7" s="68">
        <f t="shared" si="10"/>
        <v>1950</v>
      </c>
      <c r="W7" s="68">
        <f t="shared" si="10"/>
        <v>2103.2307692307695</v>
      </c>
      <c r="X7" s="68">
        <f t="shared" si="10"/>
        <v>8300.7692307692305</v>
      </c>
      <c r="Y7" s="67">
        <f t="shared" si="2"/>
        <v>1</v>
      </c>
      <c r="Z7" s="58"/>
    </row>
    <row r="8" spans="1:26" ht="12.75" customHeight="1" x14ac:dyDescent="0.25">
      <c r="A8" s="59" t="s">
        <v>77</v>
      </c>
      <c r="B8" s="60" t="s">
        <v>53</v>
      </c>
      <c r="C8" s="60" t="s">
        <v>78</v>
      </c>
      <c r="D8" s="60" t="s">
        <v>79</v>
      </c>
      <c r="E8" s="60" t="s">
        <v>80</v>
      </c>
      <c r="F8" s="61">
        <v>3730</v>
      </c>
      <c r="G8" s="61">
        <v>4114</v>
      </c>
      <c r="H8" s="61">
        <v>4498</v>
      </c>
      <c r="I8" s="61">
        <v>4881</v>
      </c>
      <c r="J8" s="61">
        <v>5265</v>
      </c>
      <c r="K8" s="62">
        <v>17985</v>
      </c>
      <c r="L8" s="60">
        <v>1</v>
      </c>
      <c r="M8" s="58"/>
      <c r="N8" s="66" t="str">
        <f t="shared" ref="N8:R8" si="11">A8</f>
        <v>ACCOUNTING TECHNICIAN III</v>
      </c>
      <c r="O8" s="67" t="str">
        <f t="shared" si="11"/>
        <v>H</v>
      </c>
      <c r="P8" s="67" t="str">
        <f t="shared" si="11"/>
        <v>H8B3</v>
      </c>
      <c r="Q8" s="67" t="str">
        <f t="shared" si="11"/>
        <v>H8B3XX</v>
      </c>
      <c r="R8" s="67" t="str">
        <f t="shared" si="11"/>
        <v>H16</v>
      </c>
      <c r="S8" s="68">
        <f t="shared" ref="S8:X8" si="12">F8*(12/26)</f>
        <v>1721.5384615384617</v>
      </c>
      <c r="T8" s="68">
        <f t="shared" si="12"/>
        <v>1898.7692307692309</v>
      </c>
      <c r="U8" s="68">
        <f t="shared" si="12"/>
        <v>2076</v>
      </c>
      <c r="V8" s="68">
        <f t="shared" si="12"/>
        <v>2252.7692307692309</v>
      </c>
      <c r="W8" s="68">
        <f t="shared" si="12"/>
        <v>2430</v>
      </c>
      <c r="X8" s="68">
        <f t="shared" si="12"/>
        <v>8300.7692307692305</v>
      </c>
      <c r="Y8" s="67">
        <f t="shared" si="2"/>
        <v>1</v>
      </c>
      <c r="Z8" s="58"/>
    </row>
    <row r="9" spans="1:26" ht="12.75" customHeight="1" x14ac:dyDescent="0.25">
      <c r="A9" s="59" t="s">
        <v>81</v>
      </c>
      <c r="B9" s="60" t="s">
        <v>53</v>
      </c>
      <c r="C9" s="60" t="s">
        <v>82</v>
      </c>
      <c r="D9" s="60" t="s">
        <v>83</v>
      </c>
      <c r="E9" s="60" t="s">
        <v>84</v>
      </c>
      <c r="F9" s="61">
        <v>4312</v>
      </c>
      <c r="G9" s="61">
        <v>4755</v>
      </c>
      <c r="H9" s="61">
        <v>5198</v>
      </c>
      <c r="I9" s="61">
        <v>5641</v>
      </c>
      <c r="J9" s="61">
        <v>6084</v>
      </c>
      <c r="K9" s="62">
        <v>17985</v>
      </c>
      <c r="L9" s="60">
        <v>0</v>
      </c>
      <c r="M9" s="58"/>
      <c r="N9" s="66" t="str">
        <f t="shared" ref="N9:R9" si="13">A9</f>
        <v>ACCOUNTING TECHNICIAN IV</v>
      </c>
      <c r="O9" s="67" t="str">
        <f t="shared" si="13"/>
        <v>H</v>
      </c>
      <c r="P9" s="67" t="str">
        <f t="shared" si="13"/>
        <v>H8B4</v>
      </c>
      <c r="Q9" s="67" t="str">
        <f t="shared" si="13"/>
        <v>H8B4XX</v>
      </c>
      <c r="R9" s="67" t="str">
        <f t="shared" si="13"/>
        <v>H20</v>
      </c>
      <c r="S9" s="68">
        <f t="shared" ref="S9:X9" si="14">F9*(12/26)</f>
        <v>1990.1538461538462</v>
      </c>
      <c r="T9" s="68">
        <f t="shared" si="14"/>
        <v>2194.6153846153848</v>
      </c>
      <c r="U9" s="68">
        <f t="shared" si="14"/>
        <v>2399.0769230769233</v>
      </c>
      <c r="V9" s="68">
        <f t="shared" si="14"/>
        <v>2603.5384615384619</v>
      </c>
      <c r="W9" s="68">
        <f t="shared" si="14"/>
        <v>2808</v>
      </c>
      <c r="X9" s="68">
        <f t="shared" si="14"/>
        <v>8300.7692307692305</v>
      </c>
      <c r="Y9" s="67">
        <f t="shared" si="2"/>
        <v>0</v>
      </c>
      <c r="Z9" s="58"/>
    </row>
    <row r="10" spans="1:26" ht="12.75" customHeight="1" x14ac:dyDescent="0.25">
      <c r="A10" s="59" t="s">
        <v>85</v>
      </c>
      <c r="B10" s="60" t="s">
        <v>86</v>
      </c>
      <c r="C10" s="60" t="s">
        <v>87</v>
      </c>
      <c r="D10" s="60" t="s">
        <v>88</v>
      </c>
      <c r="E10" s="60" t="s">
        <v>89</v>
      </c>
      <c r="F10" s="61">
        <v>5826</v>
      </c>
      <c r="G10" s="61">
        <v>6578</v>
      </c>
      <c r="H10" s="61">
        <v>7329</v>
      </c>
      <c r="I10" s="61">
        <v>8081</v>
      </c>
      <c r="J10" s="61">
        <v>8832</v>
      </c>
      <c r="K10" s="62">
        <v>17985</v>
      </c>
      <c r="L10" s="60">
        <v>0</v>
      </c>
      <c r="M10" s="58"/>
      <c r="N10" s="66" t="str">
        <f t="shared" ref="N10:R10" si="15">A10</f>
        <v>ACTUARY I</v>
      </c>
      <c r="O10" s="67" t="str">
        <f t="shared" si="15"/>
        <v>I</v>
      </c>
      <c r="P10" s="67" t="str">
        <f t="shared" si="15"/>
        <v>I1A1</v>
      </c>
      <c r="Q10" s="67" t="str">
        <f t="shared" si="15"/>
        <v>I1A1XX</v>
      </c>
      <c r="R10" s="67" t="str">
        <f t="shared" si="15"/>
        <v>I14</v>
      </c>
      <c r="S10" s="68">
        <f t="shared" ref="S10:X10" si="16">F10*(12/26)</f>
        <v>2688.9230769230771</v>
      </c>
      <c r="T10" s="68">
        <f t="shared" si="16"/>
        <v>3036</v>
      </c>
      <c r="U10" s="68">
        <f t="shared" si="16"/>
        <v>3382.6153846153848</v>
      </c>
      <c r="V10" s="68">
        <f t="shared" si="16"/>
        <v>3729.6923076923081</v>
      </c>
      <c r="W10" s="68">
        <f t="shared" si="16"/>
        <v>4076.3076923076924</v>
      </c>
      <c r="X10" s="68">
        <f t="shared" si="16"/>
        <v>8300.7692307692305</v>
      </c>
      <c r="Y10" s="67">
        <f t="shared" si="2"/>
        <v>0</v>
      </c>
      <c r="Z10" s="58"/>
    </row>
    <row r="11" spans="1:26" ht="12.75" customHeight="1" x14ac:dyDescent="0.25">
      <c r="A11" s="59" t="s">
        <v>90</v>
      </c>
      <c r="B11" s="60" t="s">
        <v>86</v>
      </c>
      <c r="C11" s="60" t="s">
        <v>91</v>
      </c>
      <c r="D11" s="60" t="s">
        <v>92</v>
      </c>
      <c r="E11" s="60" t="s">
        <v>93</v>
      </c>
      <c r="F11" s="61">
        <v>6322</v>
      </c>
      <c r="G11" s="61">
        <v>7137</v>
      </c>
      <c r="H11" s="61">
        <v>7953</v>
      </c>
      <c r="I11" s="61">
        <v>8768</v>
      </c>
      <c r="J11" s="61">
        <v>9583</v>
      </c>
      <c r="K11" s="62">
        <v>17985</v>
      </c>
      <c r="L11" s="60">
        <v>0</v>
      </c>
      <c r="M11" s="58"/>
      <c r="N11" s="66" t="str">
        <f t="shared" ref="N11:R11" si="17">A11</f>
        <v>ACTUARY II</v>
      </c>
      <c r="O11" s="67" t="str">
        <f t="shared" si="17"/>
        <v>I</v>
      </c>
      <c r="P11" s="67" t="str">
        <f t="shared" si="17"/>
        <v>I1A2</v>
      </c>
      <c r="Q11" s="67" t="str">
        <f t="shared" si="17"/>
        <v>I1A2XX</v>
      </c>
      <c r="R11" s="67" t="str">
        <f t="shared" si="17"/>
        <v>I16</v>
      </c>
      <c r="S11" s="68">
        <f t="shared" ref="S11:X11" si="18">F11*(12/26)</f>
        <v>2917.8461538461538</v>
      </c>
      <c r="T11" s="68">
        <f t="shared" si="18"/>
        <v>3294</v>
      </c>
      <c r="U11" s="68">
        <f t="shared" si="18"/>
        <v>3670.6153846153848</v>
      </c>
      <c r="V11" s="68">
        <f t="shared" si="18"/>
        <v>4046.7692307692309</v>
      </c>
      <c r="W11" s="68">
        <f t="shared" si="18"/>
        <v>4422.9230769230771</v>
      </c>
      <c r="X11" s="68">
        <f t="shared" si="18"/>
        <v>8300.7692307692305</v>
      </c>
      <c r="Y11" s="67">
        <f t="shared" si="2"/>
        <v>0</v>
      </c>
      <c r="Z11" s="58"/>
    </row>
    <row r="12" spans="1:26" ht="12.75" customHeight="1" x14ac:dyDescent="0.25">
      <c r="A12" s="59" t="s">
        <v>94</v>
      </c>
      <c r="B12" s="60" t="s">
        <v>86</v>
      </c>
      <c r="C12" s="60" t="s">
        <v>95</v>
      </c>
      <c r="D12" s="60" t="s">
        <v>96</v>
      </c>
      <c r="E12" s="60" t="s">
        <v>97</v>
      </c>
      <c r="F12" s="61">
        <v>7442</v>
      </c>
      <c r="G12" s="61">
        <v>8402</v>
      </c>
      <c r="H12" s="61">
        <v>9362</v>
      </c>
      <c r="I12" s="61">
        <v>10321</v>
      </c>
      <c r="J12" s="61">
        <v>11281</v>
      </c>
      <c r="K12" s="62">
        <v>17985</v>
      </c>
      <c r="L12" s="60">
        <v>0</v>
      </c>
      <c r="M12" s="58"/>
      <c r="N12" s="66" t="str">
        <f t="shared" ref="N12:R12" si="19">A12</f>
        <v>ACTUARY III</v>
      </c>
      <c r="O12" s="67" t="str">
        <f t="shared" si="19"/>
        <v>I</v>
      </c>
      <c r="P12" s="67" t="str">
        <f t="shared" si="19"/>
        <v>I1A3</v>
      </c>
      <c r="Q12" s="67" t="str">
        <f t="shared" si="19"/>
        <v>I1A3XX</v>
      </c>
      <c r="R12" s="67" t="str">
        <f t="shared" si="19"/>
        <v>I19</v>
      </c>
      <c r="S12" s="68">
        <f t="shared" ref="S12:X12" si="20">F12*(12/26)</f>
        <v>3434.7692307692309</v>
      </c>
      <c r="T12" s="68">
        <f t="shared" si="20"/>
        <v>3877.8461538461543</v>
      </c>
      <c r="U12" s="68">
        <f t="shared" si="20"/>
        <v>4320.9230769230771</v>
      </c>
      <c r="V12" s="68">
        <f t="shared" si="20"/>
        <v>4763.5384615384619</v>
      </c>
      <c r="W12" s="68">
        <f t="shared" si="20"/>
        <v>5206.6153846153848</v>
      </c>
      <c r="X12" s="68">
        <f t="shared" si="20"/>
        <v>8300.7692307692305</v>
      </c>
      <c r="Y12" s="67">
        <f t="shared" si="2"/>
        <v>0</v>
      </c>
      <c r="Z12" s="58"/>
    </row>
    <row r="13" spans="1:26" ht="12.75" customHeight="1" x14ac:dyDescent="0.25">
      <c r="A13" s="59" t="s">
        <v>98</v>
      </c>
      <c r="B13" s="60" t="s">
        <v>86</v>
      </c>
      <c r="C13" s="60" t="s">
        <v>99</v>
      </c>
      <c r="D13" s="60" t="s">
        <v>100</v>
      </c>
      <c r="E13" s="60" t="s">
        <v>101</v>
      </c>
      <c r="F13" s="61">
        <v>8075</v>
      </c>
      <c r="G13" s="61">
        <v>9117</v>
      </c>
      <c r="H13" s="61">
        <v>10158</v>
      </c>
      <c r="I13" s="61">
        <v>11200</v>
      </c>
      <c r="J13" s="61">
        <v>12241</v>
      </c>
      <c r="K13" s="62">
        <v>17985</v>
      </c>
      <c r="L13" s="60">
        <v>0</v>
      </c>
      <c r="M13" s="58"/>
      <c r="N13" s="66" t="str">
        <f t="shared" ref="N13:R13" si="21">A13</f>
        <v>ACTUARY IV</v>
      </c>
      <c r="O13" s="67" t="str">
        <f t="shared" si="21"/>
        <v>I</v>
      </c>
      <c r="P13" s="67" t="str">
        <f t="shared" si="21"/>
        <v>I1A4</v>
      </c>
      <c r="Q13" s="67" t="str">
        <f t="shared" si="21"/>
        <v>I1A4XX</v>
      </c>
      <c r="R13" s="67" t="str">
        <f t="shared" si="21"/>
        <v>I21</v>
      </c>
      <c r="S13" s="68">
        <f t="shared" ref="S13:X13" si="22">F13*(12/26)</f>
        <v>3726.9230769230771</v>
      </c>
      <c r="T13" s="68">
        <f t="shared" si="22"/>
        <v>4207.8461538461543</v>
      </c>
      <c r="U13" s="68">
        <f t="shared" si="22"/>
        <v>4688.3076923076924</v>
      </c>
      <c r="V13" s="68">
        <f t="shared" si="22"/>
        <v>5169.2307692307695</v>
      </c>
      <c r="W13" s="68">
        <f t="shared" si="22"/>
        <v>5649.6923076923076</v>
      </c>
      <c r="X13" s="68">
        <f t="shared" si="22"/>
        <v>8300.7692307692305</v>
      </c>
      <c r="Y13" s="67">
        <f t="shared" si="2"/>
        <v>0</v>
      </c>
      <c r="Z13" s="58"/>
    </row>
    <row r="14" spans="1:26" ht="12.75" customHeight="1" x14ac:dyDescent="0.25">
      <c r="A14" s="59" t="s">
        <v>102</v>
      </c>
      <c r="B14" s="60" t="s">
        <v>103</v>
      </c>
      <c r="C14" s="60" t="s">
        <v>104</v>
      </c>
      <c r="D14" s="60" t="s">
        <v>105</v>
      </c>
      <c r="E14" s="60" t="s">
        <v>106</v>
      </c>
      <c r="F14" s="61">
        <v>2507</v>
      </c>
      <c r="G14" s="61">
        <v>2772</v>
      </c>
      <c r="H14" s="61">
        <v>3036</v>
      </c>
      <c r="I14" s="61">
        <v>3301</v>
      </c>
      <c r="J14" s="61">
        <v>3565</v>
      </c>
      <c r="K14" s="62">
        <v>17985</v>
      </c>
      <c r="L14" s="60">
        <v>1</v>
      </c>
      <c r="M14" s="58"/>
      <c r="N14" s="66" t="str">
        <f t="shared" ref="N14:R14" si="23">A14</f>
        <v>ADMIN ASSISTANT I</v>
      </c>
      <c r="O14" s="67" t="str">
        <f t="shared" si="23"/>
        <v>G</v>
      </c>
      <c r="P14" s="67" t="str">
        <f t="shared" si="23"/>
        <v>G3A2</v>
      </c>
      <c r="Q14" s="67" t="str">
        <f t="shared" si="23"/>
        <v>G3A2TX</v>
      </c>
      <c r="R14" s="67" t="str">
        <f t="shared" si="23"/>
        <v>G06</v>
      </c>
      <c r="S14" s="68">
        <f t="shared" ref="S14:X14" si="24">F14*(12/26)</f>
        <v>1157.0769230769231</v>
      </c>
      <c r="T14" s="68">
        <f t="shared" si="24"/>
        <v>1279.3846153846155</v>
      </c>
      <c r="U14" s="68">
        <f t="shared" si="24"/>
        <v>1401.2307692307693</v>
      </c>
      <c r="V14" s="68">
        <f t="shared" si="24"/>
        <v>1523.5384615384617</v>
      </c>
      <c r="W14" s="68">
        <f t="shared" si="24"/>
        <v>1645.3846153846155</v>
      </c>
      <c r="X14" s="68">
        <f t="shared" si="24"/>
        <v>8300.7692307692305</v>
      </c>
      <c r="Y14" s="67">
        <f t="shared" si="2"/>
        <v>1</v>
      </c>
      <c r="Z14" s="58"/>
    </row>
    <row r="15" spans="1:26" ht="12.75" customHeight="1" x14ac:dyDescent="0.25">
      <c r="A15" s="59" t="s">
        <v>107</v>
      </c>
      <c r="B15" s="60" t="s">
        <v>103</v>
      </c>
      <c r="C15" s="60" t="s">
        <v>108</v>
      </c>
      <c r="D15" s="60" t="s">
        <v>109</v>
      </c>
      <c r="E15" s="60" t="s">
        <v>110</v>
      </c>
      <c r="F15" s="61">
        <v>2896</v>
      </c>
      <c r="G15" s="61">
        <v>3202</v>
      </c>
      <c r="H15" s="61">
        <v>3508</v>
      </c>
      <c r="I15" s="61">
        <v>3814</v>
      </c>
      <c r="J15" s="61">
        <v>4120</v>
      </c>
      <c r="K15" s="62">
        <v>17985</v>
      </c>
      <c r="L15" s="60">
        <v>1</v>
      </c>
      <c r="M15" s="58"/>
      <c r="N15" s="66" t="str">
        <f t="shared" ref="N15:R15" si="25">A15</f>
        <v>ADMIN ASSISTANT II</v>
      </c>
      <c r="O15" s="67" t="str">
        <f t="shared" si="25"/>
        <v>G</v>
      </c>
      <c r="P15" s="67" t="str">
        <f t="shared" si="25"/>
        <v>G3A3</v>
      </c>
      <c r="Q15" s="67" t="str">
        <f t="shared" si="25"/>
        <v>G3A3XX</v>
      </c>
      <c r="R15" s="67" t="str">
        <f t="shared" si="25"/>
        <v>G10</v>
      </c>
      <c r="S15" s="68">
        <f t="shared" ref="S15:X15" si="26">F15*(12/26)</f>
        <v>1336.6153846153848</v>
      </c>
      <c r="T15" s="68">
        <f t="shared" si="26"/>
        <v>1477.846153846154</v>
      </c>
      <c r="U15" s="68">
        <f t="shared" si="26"/>
        <v>1619.0769230769231</v>
      </c>
      <c r="V15" s="68">
        <f t="shared" si="26"/>
        <v>1760.3076923076924</v>
      </c>
      <c r="W15" s="68">
        <f t="shared" si="26"/>
        <v>1901.5384615384617</v>
      </c>
      <c r="X15" s="68">
        <f t="shared" si="26"/>
        <v>8300.7692307692305</v>
      </c>
      <c r="Y15" s="67">
        <f t="shared" si="2"/>
        <v>1</v>
      </c>
      <c r="Z15" s="58"/>
    </row>
    <row r="16" spans="1:26" ht="12.75" customHeight="1" x14ac:dyDescent="0.25">
      <c r="A16" s="59" t="s">
        <v>111</v>
      </c>
      <c r="B16" s="60" t="s">
        <v>103</v>
      </c>
      <c r="C16" s="60" t="s">
        <v>112</v>
      </c>
      <c r="D16" s="60" t="s">
        <v>113</v>
      </c>
      <c r="E16" s="60" t="s">
        <v>114</v>
      </c>
      <c r="F16" s="61">
        <v>3599</v>
      </c>
      <c r="G16" s="61">
        <v>3979</v>
      </c>
      <c r="H16" s="61">
        <v>4358</v>
      </c>
      <c r="I16" s="61">
        <v>4738</v>
      </c>
      <c r="J16" s="61">
        <v>5117</v>
      </c>
      <c r="K16" s="62">
        <v>17985</v>
      </c>
      <c r="L16" s="60">
        <v>1</v>
      </c>
      <c r="M16" s="58"/>
      <c r="N16" s="66" t="str">
        <f t="shared" ref="N16:R16" si="27">A16</f>
        <v>ADMIN ASSISTANT III</v>
      </c>
      <c r="O16" s="67" t="str">
        <f t="shared" si="27"/>
        <v>G</v>
      </c>
      <c r="P16" s="67" t="str">
        <f t="shared" si="27"/>
        <v>G3A4</v>
      </c>
      <c r="Q16" s="67" t="str">
        <f t="shared" si="27"/>
        <v>G3A4XX</v>
      </c>
      <c r="R16" s="67" t="str">
        <f t="shared" si="27"/>
        <v>G16</v>
      </c>
      <c r="S16" s="68">
        <f t="shared" ref="S16:X16" si="28">F16*(12/26)</f>
        <v>1661.0769230769231</v>
      </c>
      <c r="T16" s="68">
        <f t="shared" si="28"/>
        <v>1836.4615384615386</v>
      </c>
      <c r="U16" s="68">
        <f t="shared" si="28"/>
        <v>2011.3846153846155</v>
      </c>
      <c r="V16" s="68">
        <f t="shared" si="28"/>
        <v>2186.7692307692309</v>
      </c>
      <c r="W16" s="68">
        <f t="shared" si="28"/>
        <v>2361.6923076923076</v>
      </c>
      <c r="X16" s="68">
        <f t="shared" si="28"/>
        <v>8300.7692307692305</v>
      </c>
      <c r="Y16" s="67">
        <f t="shared" si="2"/>
        <v>1</v>
      </c>
      <c r="Z16" s="58"/>
    </row>
    <row r="17" spans="1:26" ht="12.75" customHeight="1" x14ac:dyDescent="0.25">
      <c r="A17" s="59" t="s">
        <v>115</v>
      </c>
      <c r="B17" s="60" t="s">
        <v>103</v>
      </c>
      <c r="C17" s="60" t="s">
        <v>116</v>
      </c>
      <c r="D17" s="60" t="s">
        <v>117</v>
      </c>
      <c r="E17" s="60" t="s">
        <v>118</v>
      </c>
      <c r="F17" s="61">
        <v>2080</v>
      </c>
      <c r="G17" s="61">
        <v>2160</v>
      </c>
      <c r="H17" s="61">
        <v>2357</v>
      </c>
      <c r="I17" s="61">
        <v>2555</v>
      </c>
      <c r="J17" s="61">
        <v>2752</v>
      </c>
      <c r="K17" s="62">
        <v>17985</v>
      </c>
      <c r="L17" s="60">
        <v>1</v>
      </c>
      <c r="M17" s="58"/>
      <c r="N17" s="66" t="str">
        <f t="shared" ref="N17:R17" si="29">A17</f>
        <v>ADMIN ASSISTANT INT</v>
      </c>
      <c r="O17" s="67" t="str">
        <f t="shared" si="29"/>
        <v>G</v>
      </c>
      <c r="P17" s="67" t="str">
        <f t="shared" si="29"/>
        <v>G3A1</v>
      </c>
      <c r="Q17" s="67" t="str">
        <f t="shared" si="29"/>
        <v>G3A1IX</v>
      </c>
      <c r="R17" s="67" t="str">
        <f t="shared" si="29"/>
        <v>G02</v>
      </c>
      <c r="S17" s="68">
        <f t="shared" ref="S17:X17" si="30">F17*(12/26)</f>
        <v>960</v>
      </c>
      <c r="T17" s="68">
        <f t="shared" si="30"/>
        <v>996.92307692307702</v>
      </c>
      <c r="U17" s="68">
        <f t="shared" si="30"/>
        <v>1087.8461538461538</v>
      </c>
      <c r="V17" s="68">
        <f t="shared" si="30"/>
        <v>1179.2307692307693</v>
      </c>
      <c r="W17" s="68">
        <f t="shared" si="30"/>
        <v>1270.1538461538462</v>
      </c>
      <c r="X17" s="68">
        <f t="shared" si="30"/>
        <v>8300.7692307692305</v>
      </c>
      <c r="Y17" s="67">
        <f t="shared" si="2"/>
        <v>1</v>
      </c>
      <c r="Z17" s="58"/>
    </row>
    <row r="18" spans="1:26" ht="12.75" customHeight="1" x14ac:dyDescent="0.25">
      <c r="A18" s="59" t="s">
        <v>119</v>
      </c>
      <c r="B18" s="60" t="s">
        <v>53</v>
      </c>
      <c r="C18" s="60" t="s">
        <v>120</v>
      </c>
      <c r="D18" s="60" t="s">
        <v>121</v>
      </c>
      <c r="E18" s="60" t="s">
        <v>122</v>
      </c>
      <c r="F18" s="61">
        <v>6659</v>
      </c>
      <c r="G18" s="61">
        <v>7518</v>
      </c>
      <c r="H18" s="61">
        <v>8377</v>
      </c>
      <c r="I18" s="61">
        <v>9235</v>
      </c>
      <c r="J18" s="61">
        <v>10094</v>
      </c>
      <c r="K18" s="62">
        <v>17985</v>
      </c>
      <c r="L18" s="60">
        <v>0</v>
      </c>
      <c r="M18" s="58"/>
      <c r="N18" s="66" t="str">
        <f t="shared" ref="N18:R18" si="31">A18</f>
        <v>ADMIN LAW JUDGE I</v>
      </c>
      <c r="O18" s="67" t="str">
        <f t="shared" si="31"/>
        <v>H</v>
      </c>
      <c r="P18" s="67" t="str">
        <f t="shared" si="31"/>
        <v>H5L1</v>
      </c>
      <c r="Q18" s="67" t="str">
        <f t="shared" si="31"/>
        <v>H5L1XX</v>
      </c>
      <c r="R18" s="67" t="str">
        <f t="shared" si="31"/>
        <v>H33</v>
      </c>
      <c r="S18" s="68">
        <f t="shared" ref="S18:X18" si="32">F18*(12/26)</f>
        <v>3073.3846153846157</v>
      </c>
      <c r="T18" s="68">
        <f t="shared" si="32"/>
        <v>3469.8461538461543</v>
      </c>
      <c r="U18" s="68">
        <f t="shared" si="32"/>
        <v>3866.3076923076924</v>
      </c>
      <c r="V18" s="68">
        <f t="shared" si="32"/>
        <v>4262.3076923076924</v>
      </c>
      <c r="W18" s="68">
        <f t="shared" si="32"/>
        <v>4658.7692307692314</v>
      </c>
      <c r="X18" s="68">
        <f t="shared" si="32"/>
        <v>8300.7692307692305</v>
      </c>
      <c r="Y18" s="67">
        <f t="shared" si="2"/>
        <v>0</v>
      </c>
      <c r="Z18" s="58"/>
    </row>
    <row r="19" spans="1:26" ht="12.75" customHeight="1" x14ac:dyDescent="0.25">
      <c r="A19" s="59" t="s">
        <v>123</v>
      </c>
      <c r="B19" s="60" t="s">
        <v>53</v>
      </c>
      <c r="C19" s="60" t="s">
        <v>124</v>
      </c>
      <c r="D19" s="60" t="s">
        <v>125</v>
      </c>
      <c r="E19" s="60" t="s">
        <v>126</v>
      </c>
      <c r="F19" s="61">
        <v>7224</v>
      </c>
      <c r="G19" s="61">
        <v>8156</v>
      </c>
      <c r="H19" s="61">
        <v>9089</v>
      </c>
      <c r="I19" s="61">
        <v>10021</v>
      </c>
      <c r="J19" s="61">
        <v>10953</v>
      </c>
      <c r="K19" s="62">
        <v>17985</v>
      </c>
      <c r="L19" s="60">
        <v>0</v>
      </c>
      <c r="M19" s="58"/>
      <c r="N19" s="66" t="str">
        <f t="shared" ref="N19:R19" si="33">A19</f>
        <v>ADMIN LAW JUDGE II</v>
      </c>
      <c r="O19" s="67" t="str">
        <f t="shared" si="33"/>
        <v>H</v>
      </c>
      <c r="P19" s="67" t="str">
        <f t="shared" si="33"/>
        <v>H5L2</v>
      </c>
      <c r="Q19" s="67" t="str">
        <f t="shared" si="33"/>
        <v>H5L2XX</v>
      </c>
      <c r="R19" s="67" t="str">
        <f t="shared" si="33"/>
        <v>H35</v>
      </c>
      <c r="S19" s="68">
        <f t="shared" ref="S19:X19" si="34">F19*(12/26)</f>
        <v>3334.1538461538462</v>
      </c>
      <c r="T19" s="68">
        <f t="shared" si="34"/>
        <v>3764.3076923076924</v>
      </c>
      <c r="U19" s="68">
        <f t="shared" si="34"/>
        <v>4194.9230769230771</v>
      </c>
      <c r="V19" s="68">
        <f t="shared" si="34"/>
        <v>4625.0769230769238</v>
      </c>
      <c r="W19" s="68">
        <f t="shared" si="34"/>
        <v>5055.2307692307695</v>
      </c>
      <c r="X19" s="68">
        <f t="shared" si="34"/>
        <v>8300.7692307692305</v>
      </c>
      <c r="Y19" s="67">
        <f t="shared" si="2"/>
        <v>0</v>
      </c>
      <c r="Z19" s="58"/>
    </row>
    <row r="20" spans="1:26" ht="12.75" customHeight="1" x14ac:dyDescent="0.25">
      <c r="A20" s="59" t="s">
        <v>127</v>
      </c>
      <c r="B20" s="60" t="s">
        <v>53</v>
      </c>
      <c r="C20" s="60" t="s">
        <v>128</v>
      </c>
      <c r="D20" s="60" t="s">
        <v>129</v>
      </c>
      <c r="E20" s="60" t="s">
        <v>130</v>
      </c>
      <c r="F20" s="61">
        <v>7840</v>
      </c>
      <c r="G20" s="61">
        <v>8851</v>
      </c>
      <c r="H20" s="61">
        <v>9862</v>
      </c>
      <c r="I20" s="61">
        <v>10872</v>
      </c>
      <c r="J20" s="61">
        <v>11883</v>
      </c>
      <c r="K20" s="62">
        <v>17985</v>
      </c>
      <c r="L20" s="60">
        <v>0</v>
      </c>
      <c r="M20" s="58"/>
      <c r="N20" s="66" t="str">
        <f t="shared" ref="N20:R20" si="35">A20</f>
        <v>ADMIN LAW JUDGE III</v>
      </c>
      <c r="O20" s="67" t="str">
        <f t="shared" si="35"/>
        <v>H</v>
      </c>
      <c r="P20" s="67" t="str">
        <f t="shared" si="35"/>
        <v>H5L3</v>
      </c>
      <c r="Q20" s="67" t="str">
        <f t="shared" si="35"/>
        <v>H5L3XX</v>
      </c>
      <c r="R20" s="67" t="str">
        <f t="shared" si="35"/>
        <v>H36</v>
      </c>
      <c r="S20" s="68">
        <f t="shared" ref="S20:X20" si="36">F20*(12/26)</f>
        <v>3618.4615384615386</v>
      </c>
      <c r="T20" s="68">
        <f t="shared" si="36"/>
        <v>4085.0769230769233</v>
      </c>
      <c r="U20" s="68">
        <f t="shared" si="36"/>
        <v>4551.6923076923076</v>
      </c>
      <c r="V20" s="68">
        <f t="shared" si="36"/>
        <v>5017.8461538461543</v>
      </c>
      <c r="W20" s="68">
        <f t="shared" si="36"/>
        <v>5484.461538461539</v>
      </c>
      <c r="X20" s="68">
        <f t="shared" si="36"/>
        <v>8300.7692307692305</v>
      </c>
      <c r="Y20" s="67">
        <f t="shared" si="2"/>
        <v>0</v>
      </c>
      <c r="Z20" s="58"/>
    </row>
    <row r="21" spans="1:26" ht="12.75" customHeight="1" x14ac:dyDescent="0.25">
      <c r="A21" s="59" t="s">
        <v>131</v>
      </c>
      <c r="B21" s="60" t="s">
        <v>53</v>
      </c>
      <c r="C21" s="60" t="s">
        <v>132</v>
      </c>
      <c r="D21" s="60" t="s">
        <v>133</v>
      </c>
      <c r="E21" s="60" t="s">
        <v>134</v>
      </c>
      <c r="F21" s="61">
        <v>3450</v>
      </c>
      <c r="G21" s="61">
        <v>3850</v>
      </c>
      <c r="H21" s="61">
        <v>4249</v>
      </c>
      <c r="I21" s="61">
        <v>4649</v>
      </c>
      <c r="J21" s="61">
        <v>5048</v>
      </c>
      <c r="K21" s="62">
        <v>17985</v>
      </c>
      <c r="L21" s="60">
        <v>0</v>
      </c>
      <c r="M21" s="58"/>
      <c r="N21" s="66" t="str">
        <f t="shared" ref="N21:R21" si="37">A21</f>
        <v>ADMINISTRATOR I</v>
      </c>
      <c r="O21" s="67" t="str">
        <f t="shared" si="37"/>
        <v>H</v>
      </c>
      <c r="P21" s="67" t="str">
        <f t="shared" si="37"/>
        <v>H1B1</v>
      </c>
      <c r="Q21" s="67" t="str">
        <f t="shared" si="37"/>
        <v>H1B1XX</v>
      </c>
      <c r="R21" s="67" t="str">
        <f t="shared" si="37"/>
        <v>H12</v>
      </c>
      <c r="S21" s="68">
        <f t="shared" ref="S21:X21" si="38">F21*(12/26)</f>
        <v>1592.3076923076924</v>
      </c>
      <c r="T21" s="68">
        <f t="shared" si="38"/>
        <v>1776.9230769230771</v>
      </c>
      <c r="U21" s="68">
        <f t="shared" si="38"/>
        <v>1961.0769230769231</v>
      </c>
      <c r="V21" s="68">
        <f t="shared" si="38"/>
        <v>2145.6923076923076</v>
      </c>
      <c r="W21" s="68">
        <f t="shared" si="38"/>
        <v>2329.8461538461538</v>
      </c>
      <c r="X21" s="68">
        <f t="shared" si="38"/>
        <v>8300.7692307692305</v>
      </c>
      <c r="Y21" s="67">
        <f t="shared" si="2"/>
        <v>0</v>
      </c>
      <c r="Z21" s="58"/>
    </row>
    <row r="22" spans="1:26" ht="12.75" customHeight="1" x14ac:dyDescent="0.25">
      <c r="A22" s="59" t="s">
        <v>135</v>
      </c>
      <c r="B22" s="60" t="s">
        <v>53</v>
      </c>
      <c r="C22" s="60" t="s">
        <v>136</v>
      </c>
      <c r="D22" s="60" t="s">
        <v>137</v>
      </c>
      <c r="E22" s="60" t="s">
        <v>56</v>
      </c>
      <c r="F22" s="61">
        <v>3708</v>
      </c>
      <c r="G22" s="61">
        <v>4137</v>
      </c>
      <c r="H22" s="61">
        <v>4567</v>
      </c>
      <c r="I22" s="61">
        <v>4996</v>
      </c>
      <c r="J22" s="61">
        <v>5425</v>
      </c>
      <c r="K22" s="62">
        <v>17985</v>
      </c>
      <c r="L22" s="60">
        <v>0</v>
      </c>
      <c r="M22" s="58"/>
      <c r="N22" s="66" t="str">
        <f t="shared" ref="N22:R22" si="39">A22</f>
        <v>ADMINISTRATOR II</v>
      </c>
      <c r="O22" s="67" t="str">
        <f t="shared" si="39"/>
        <v>H</v>
      </c>
      <c r="P22" s="67" t="str">
        <f t="shared" si="39"/>
        <v>H1B2</v>
      </c>
      <c r="Q22" s="67" t="str">
        <f t="shared" si="39"/>
        <v>H1B2XX</v>
      </c>
      <c r="R22" s="67" t="str">
        <f t="shared" si="39"/>
        <v>H14</v>
      </c>
      <c r="S22" s="68">
        <f t="shared" ref="S22:X22" si="40">F22*(12/26)</f>
        <v>1711.3846153846155</v>
      </c>
      <c r="T22" s="68">
        <f t="shared" si="40"/>
        <v>1909.3846153846155</v>
      </c>
      <c r="U22" s="68">
        <f t="shared" si="40"/>
        <v>2107.8461538461538</v>
      </c>
      <c r="V22" s="68">
        <f t="shared" si="40"/>
        <v>2305.8461538461538</v>
      </c>
      <c r="W22" s="68">
        <f t="shared" si="40"/>
        <v>2503.8461538461538</v>
      </c>
      <c r="X22" s="68">
        <f t="shared" si="40"/>
        <v>8300.7692307692305</v>
      </c>
      <c r="Y22" s="67">
        <f t="shared" si="2"/>
        <v>0</v>
      </c>
      <c r="Z22" s="58"/>
    </row>
    <row r="23" spans="1:26" ht="12.75" customHeight="1" x14ac:dyDescent="0.25">
      <c r="A23" s="59" t="s">
        <v>138</v>
      </c>
      <c r="B23" s="60" t="s">
        <v>53</v>
      </c>
      <c r="C23" s="60" t="s">
        <v>139</v>
      </c>
      <c r="D23" s="60" t="s">
        <v>140</v>
      </c>
      <c r="E23" s="60" t="s">
        <v>60</v>
      </c>
      <c r="F23" s="61">
        <v>4284</v>
      </c>
      <c r="G23" s="61">
        <v>4781</v>
      </c>
      <c r="H23" s="61">
        <v>5277</v>
      </c>
      <c r="I23" s="61">
        <v>5774</v>
      </c>
      <c r="J23" s="61">
        <v>6270</v>
      </c>
      <c r="K23" s="62">
        <v>17985</v>
      </c>
      <c r="L23" s="60">
        <v>0</v>
      </c>
      <c r="M23" s="58"/>
      <c r="N23" s="66" t="str">
        <f t="shared" ref="N23:R23" si="41">A23</f>
        <v>ADMINISTRATOR III</v>
      </c>
      <c r="O23" s="67" t="str">
        <f t="shared" si="41"/>
        <v>H</v>
      </c>
      <c r="P23" s="67" t="str">
        <f t="shared" si="41"/>
        <v>H1B3</v>
      </c>
      <c r="Q23" s="67" t="str">
        <f t="shared" si="41"/>
        <v>H1B3XX</v>
      </c>
      <c r="R23" s="67" t="str">
        <f t="shared" si="41"/>
        <v>H19</v>
      </c>
      <c r="S23" s="68">
        <f t="shared" ref="S23:X23" si="42">F23*(12/26)</f>
        <v>1977.2307692307693</v>
      </c>
      <c r="T23" s="68">
        <f t="shared" si="42"/>
        <v>2206.6153846153848</v>
      </c>
      <c r="U23" s="68">
        <f t="shared" si="42"/>
        <v>2435.5384615384619</v>
      </c>
      <c r="V23" s="68">
        <f t="shared" si="42"/>
        <v>2664.9230769230771</v>
      </c>
      <c r="W23" s="68">
        <f t="shared" si="42"/>
        <v>2893.8461538461538</v>
      </c>
      <c r="X23" s="68">
        <f t="shared" si="42"/>
        <v>8300.7692307692305</v>
      </c>
      <c r="Y23" s="67">
        <f t="shared" si="2"/>
        <v>0</v>
      </c>
      <c r="Z23" s="58"/>
    </row>
    <row r="24" spans="1:26" ht="12.75" customHeight="1" x14ac:dyDescent="0.25">
      <c r="A24" s="59" t="s">
        <v>141</v>
      </c>
      <c r="B24" s="60" t="s">
        <v>53</v>
      </c>
      <c r="C24" s="60" t="s">
        <v>142</v>
      </c>
      <c r="D24" s="60" t="s">
        <v>143</v>
      </c>
      <c r="E24" s="60" t="s">
        <v>144</v>
      </c>
      <c r="F24" s="61">
        <v>5322</v>
      </c>
      <c r="G24" s="61">
        <v>5939</v>
      </c>
      <c r="H24" s="61">
        <v>6556</v>
      </c>
      <c r="I24" s="61">
        <v>7173</v>
      </c>
      <c r="J24" s="61">
        <v>7790</v>
      </c>
      <c r="K24" s="62">
        <v>17985</v>
      </c>
      <c r="L24" s="60">
        <v>0</v>
      </c>
      <c r="M24" s="58"/>
      <c r="N24" s="66" t="str">
        <f t="shared" ref="N24:R24" si="43">A24</f>
        <v>ADMINISTRATOR IV</v>
      </c>
      <c r="O24" s="67" t="str">
        <f t="shared" si="43"/>
        <v>H</v>
      </c>
      <c r="P24" s="67" t="str">
        <f t="shared" si="43"/>
        <v>H1B4</v>
      </c>
      <c r="Q24" s="67" t="str">
        <f t="shared" si="43"/>
        <v>H1B4XX</v>
      </c>
      <c r="R24" s="67" t="str">
        <f t="shared" si="43"/>
        <v>H28</v>
      </c>
      <c r="S24" s="68">
        <f t="shared" ref="S24:X24" si="44">F24*(12/26)</f>
        <v>2456.3076923076924</v>
      </c>
      <c r="T24" s="68">
        <f t="shared" si="44"/>
        <v>2741.0769230769233</v>
      </c>
      <c r="U24" s="68">
        <f t="shared" si="44"/>
        <v>3025.8461538461538</v>
      </c>
      <c r="V24" s="68">
        <f t="shared" si="44"/>
        <v>3310.6153846153848</v>
      </c>
      <c r="W24" s="68">
        <f t="shared" si="44"/>
        <v>3595.3846153846157</v>
      </c>
      <c r="X24" s="68">
        <f t="shared" si="44"/>
        <v>8300.7692307692305</v>
      </c>
      <c r="Y24" s="67">
        <f t="shared" si="2"/>
        <v>0</v>
      </c>
      <c r="Z24" s="58"/>
    </row>
    <row r="25" spans="1:26" ht="12.75" customHeight="1" x14ac:dyDescent="0.25">
      <c r="A25" s="59" t="s">
        <v>145</v>
      </c>
      <c r="B25" s="60" t="s">
        <v>53</v>
      </c>
      <c r="C25" s="60" t="s">
        <v>146</v>
      </c>
      <c r="D25" s="60" t="s">
        <v>147</v>
      </c>
      <c r="E25" s="60" t="s">
        <v>122</v>
      </c>
      <c r="F25" s="61">
        <v>6659</v>
      </c>
      <c r="G25" s="61">
        <v>7518</v>
      </c>
      <c r="H25" s="61">
        <v>8377</v>
      </c>
      <c r="I25" s="61">
        <v>9235</v>
      </c>
      <c r="J25" s="61">
        <v>10094</v>
      </c>
      <c r="K25" s="62">
        <v>17985</v>
      </c>
      <c r="L25" s="60">
        <v>0</v>
      </c>
      <c r="M25" s="58"/>
      <c r="N25" s="66" t="str">
        <f t="shared" ref="N25:R25" si="45">A25</f>
        <v>ADMINISTRATOR V</v>
      </c>
      <c r="O25" s="67" t="str">
        <f t="shared" si="45"/>
        <v>H</v>
      </c>
      <c r="P25" s="67" t="str">
        <f t="shared" si="45"/>
        <v>H1B5</v>
      </c>
      <c r="Q25" s="67" t="str">
        <f t="shared" si="45"/>
        <v>H1B5XX</v>
      </c>
      <c r="R25" s="67" t="str">
        <f t="shared" si="45"/>
        <v>H33</v>
      </c>
      <c r="S25" s="68">
        <f t="shared" ref="S25:X25" si="46">F25*(12/26)</f>
        <v>3073.3846153846157</v>
      </c>
      <c r="T25" s="68">
        <f t="shared" si="46"/>
        <v>3469.8461538461543</v>
      </c>
      <c r="U25" s="68">
        <f t="shared" si="46"/>
        <v>3866.3076923076924</v>
      </c>
      <c r="V25" s="68">
        <f t="shared" si="46"/>
        <v>4262.3076923076924</v>
      </c>
      <c r="W25" s="68">
        <f t="shared" si="46"/>
        <v>4658.7692307692314</v>
      </c>
      <c r="X25" s="68">
        <f t="shared" si="46"/>
        <v>8300.7692307692305</v>
      </c>
      <c r="Y25" s="67">
        <f t="shared" si="2"/>
        <v>0</v>
      </c>
      <c r="Z25" s="58"/>
    </row>
    <row r="26" spans="1:26" ht="12.75" customHeight="1" x14ac:dyDescent="0.25">
      <c r="A26" s="59" t="s">
        <v>148</v>
      </c>
      <c r="B26" s="60" t="s">
        <v>86</v>
      </c>
      <c r="C26" s="60" t="s">
        <v>149</v>
      </c>
      <c r="D26" s="60" t="s">
        <v>150</v>
      </c>
      <c r="E26" s="60" t="s">
        <v>151</v>
      </c>
      <c r="F26" s="61">
        <v>5133</v>
      </c>
      <c r="G26" s="61">
        <v>5661</v>
      </c>
      <c r="H26" s="61">
        <v>6189</v>
      </c>
      <c r="I26" s="61">
        <v>6717</v>
      </c>
      <c r="J26" s="61">
        <v>7245</v>
      </c>
      <c r="K26" s="62">
        <v>17985</v>
      </c>
      <c r="L26" s="60">
        <v>1</v>
      </c>
      <c r="M26" s="58"/>
      <c r="N26" s="66" t="str">
        <f t="shared" ref="N26:R26" si="47">A26</f>
        <v>AIR ENVIRON SYS TECH I</v>
      </c>
      <c r="O26" s="67" t="str">
        <f t="shared" si="47"/>
        <v>I</v>
      </c>
      <c r="P26" s="67" t="str">
        <f t="shared" si="47"/>
        <v>I5A1</v>
      </c>
      <c r="Q26" s="67" t="str">
        <f t="shared" si="47"/>
        <v>I5A1XX</v>
      </c>
      <c r="R26" s="67" t="str">
        <f t="shared" si="47"/>
        <v>I11</v>
      </c>
      <c r="S26" s="68">
        <f t="shared" ref="S26:X26" si="48">F26*(12/26)</f>
        <v>2369.0769230769233</v>
      </c>
      <c r="T26" s="68">
        <f t="shared" si="48"/>
        <v>2612.7692307692309</v>
      </c>
      <c r="U26" s="68">
        <f t="shared" si="48"/>
        <v>2856.4615384615386</v>
      </c>
      <c r="V26" s="68">
        <f t="shared" si="48"/>
        <v>3100.1538461538462</v>
      </c>
      <c r="W26" s="68">
        <f t="shared" si="48"/>
        <v>3343.8461538461538</v>
      </c>
      <c r="X26" s="68">
        <f t="shared" si="48"/>
        <v>8300.7692307692305</v>
      </c>
      <c r="Y26" s="67">
        <f t="shared" si="2"/>
        <v>1</v>
      </c>
      <c r="Z26" s="58"/>
    </row>
    <row r="27" spans="1:26" ht="12.75" customHeight="1" x14ac:dyDescent="0.25">
      <c r="A27" s="59" t="s">
        <v>152</v>
      </c>
      <c r="B27" s="60" t="s">
        <v>86</v>
      </c>
      <c r="C27" s="60" t="s">
        <v>153</v>
      </c>
      <c r="D27" s="60" t="s">
        <v>154</v>
      </c>
      <c r="E27" s="60" t="s">
        <v>155</v>
      </c>
      <c r="F27" s="61">
        <v>5930</v>
      </c>
      <c r="G27" s="61">
        <v>6540</v>
      </c>
      <c r="H27" s="61">
        <v>7150</v>
      </c>
      <c r="I27" s="61">
        <v>7760</v>
      </c>
      <c r="J27" s="61">
        <v>8370</v>
      </c>
      <c r="K27" s="62">
        <v>17985</v>
      </c>
      <c r="L27" s="60">
        <v>0</v>
      </c>
      <c r="M27" s="58"/>
      <c r="N27" s="66" t="str">
        <f t="shared" ref="N27:R27" si="49">A27</f>
        <v>AIR ENVIRON SYS TECH II</v>
      </c>
      <c r="O27" s="67" t="str">
        <f t="shared" si="49"/>
        <v>I</v>
      </c>
      <c r="P27" s="67" t="str">
        <f t="shared" si="49"/>
        <v>I5A2</v>
      </c>
      <c r="Q27" s="67" t="str">
        <f t="shared" si="49"/>
        <v>I5A2XX</v>
      </c>
      <c r="R27" s="67" t="str">
        <f t="shared" si="49"/>
        <v>I15</v>
      </c>
      <c r="S27" s="68">
        <f t="shared" ref="S27:X27" si="50">F27*(12/26)</f>
        <v>2736.9230769230771</v>
      </c>
      <c r="T27" s="68">
        <f t="shared" si="50"/>
        <v>3018.4615384615386</v>
      </c>
      <c r="U27" s="68">
        <f t="shared" si="50"/>
        <v>3300</v>
      </c>
      <c r="V27" s="68">
        <f t="shared" si="50"/>
        <v>3581.5384615384619</v>
      </c>
      <c r="W27" s="68">
        <f t="shared" si="50"/>
        <v>3863.0769230769233</v>
      </c>
      <c r="X27" s="68">
        <f t="shared" si="50"/>
        <v>8300.7692307692305</v>
      </c>
      <c r="Y27" s="67">
        <f t="shared" si="2"/>
        <v>0</v>
      </c>
      <c r="Z27" s="58"/>
    </row>
    <row r="28" spans="1:26" ht="12.75" customHeight="1" x14ac:dyDescent="0.25">
      <c r="A28" s="59" t="s">
        <v>156</v>
      </c>
      <c r="B28" s="60" t="s">
        <v>53</v>
      </c>
      <c r="C28" s="60" t="s">
        <v>157</v>
      </c>
      <c r="D28" s="60" t="s">
        <v>158</v>
      </c>
      <c r="E28" s="60" t="s">
        <v>159</v>
      </c>
      <c r="F28" s="61">
        <v>5656</v>
      </c>
      <c r="G28" s="61">
        <v>6385</v>
      </c>
      <c r="H28" s="61">
        <v>7115</v>
      </c>
      <c r="I28" s="61">
        <v>7844</v>
      </c>
      <c r="J28" s="61">
        <v>8573</v>
      </c>
      <c r="K28" s="62">
        <v>17985</v>
      </c>
      <c r="L28" s="60">
        <v>1</v>
      </c>
      <c r="M28" s="58"/>
      <c r="N28" s="66" t="str">
        <f t="shared" ref="N28:R28" si="51">A28</f>
        <v>AIR TRAFFIC CONTRL I</v>
      </c>
      <c r="O28" s="67" t="str">
        <f t="shared" si="51"/>
        <v>H</v>
      </c>
      <c r="P28" s="67" t="str">
        <f t="shared" si="51"/>
        <v>H4N1</v>
      </c>
      <c r="Q28" s="67" t="str">
        <f t="shared" si="51"/>
        <v>H4N1XX</v>
      </c>
      <c r="R28" s="67" t="str">
        <f t="shared" si="51"/>
        <v>H30</v>
      </c>
      <c r="S28" s="68">
        <f t="shared" ref="S28:X28" si="52">F28*(12/26)</f>
        <v>2610.4615384615386</v>
      </c>
      <c r="T28" s="68">
        <f t="shared" si="52"/>
        <v>2946.9230769230771</v>
      </c>
      <c r="U28" s="68">
        <f t="shared" si="52"/>
        <v>3283.8461538461538</v>
      </c>
      <c r="V28" s="68">
        <f t="shared" si="52"/>
        <v>3620.3076923076924</v>
      </c>
      <c r="W28" s="68">
        <f t="shared" si="52"/>
        <v>3956.7692307692309</v>
      </c>
      <c r="X28" s="68">
        <f t="shared" si="52"/>
        <v>8300.7692307692305</v>
      </c>
      <c r="Y28" s="67">
        <f t="shared" si="2"/>
        <v>1</v>
      </c>
      <c r="Z28" s="58"/>
    </row>
    <row r="29" spans="1:26" ht="12.75" customHeight="1" x14ac:dyDescent="0.25">
      <c r="A29" s="59" t="s">
        <v>160</v>
      </c>
      <c r="B29" s="60" t="s">
        <v>53</v>
      </c>
      <c r="C29" s="60" t="s">
        <v>161</v>
      </c>
      <c r="D29" s="60" t="s">
        <v>162</v>
      </c>
      <c r="E29" s="60" t="s">
        <v>64</v>
      </c>
      <c r="F29" s="61">
        <v>6136</v>
      </c>
      <c r="G29" s="61">
        <v>6928</v>
      </c>
      <c r="H29" s="61">
        <v>7719</v>
      </c>
      <c r="I29" s="61">
        <v>8511</v>
      </c>
      <c r="J29" s="61">
        <v>9302</v>
      </c>
      <c r="K29" s="62">
        <v>17985</v>
      </c>
      <c r="L29" s="60">
        <v>1</v>
      </c>
      <c r="M29" s="58"/>
      <c r="N29" s="66" t="str">
        <f t="shared" ref="N29:R29" si="53">A29</f>
        <v>AIR TRAFFIC CONTRL II</v>
      </c>
      <c r="O29" s="67" t="str">
        <f t="shared" si="53"/>
        <v>H</v>
      </c>
      <c r="P29" s="67" t="str">
        <f t="shared" si="53"/>
        <v>H4N2</v>
      </c>
      <c r="Q29" s="67" t="str">
        <f t="shared" si="53"/>
        <v>H4N2XX</v>
      </c>
      <c r="R29" s="67" t="str">
        <f t="shared" si="53"/>
        <v>H32</v>
      </c>
      <c r="S29" s="68">
        <f t="shared" ref="S29:X29" si="54">F29*(12/26)</f>
        <v>2832</v>
      </c>
      <c r="T29" s="68">
        <f t="shared" si="54"/>
        <v>3197.5384615384619</v>
      </c>
      <c r="U29" s="68">
        <f t="shared" si="54"/>
        <v>3562.6153846153848</v>
      </c>
      <c r="V29" s="68">
        <f t="shared" si="54"/>
        <v>3928.1538461538462</v>
      </c>
      <c r="W29" s="68">
        <f t="shared" si="54"/>
        <v>4293.2307692307695</v>
      </c>
      <c r="X29" s="68">
        <f t="shared" si="54"/>
        <v>8300.7692307692305</v>
      </c>
      <c r="Y29" s="67">
        <f t="shared" si="2"/>
        <v>1</v>
      </c>
      <c r="Z29" s="58"/>
    </row>
    <row r="30" spans="1:26" ht="12.75" customHeight="1" x14ac:dyDescent="0.25">
      <c r="A30" s="59" t="s">
        <v>163</v>
      </c>
      <c r="B30" s="60" t="s">
        <v>53</v>
      </c>
      <c r="C30" s="60" t="s">
        <v>164</v>
      </c>
      <c r="D30" s="60" t="s">
        <v>165</v>
      </c>
      <c r="E30" s="60" t="s">
        <v>122</v>
      </c>
      <c r="F30" s="61">
        <v>6659</v>
      </c>
      <c r="G30" s="61">
        <v>7518</v>
      </c>
      <c r="H30" s="61">
        <v>8377</v>
      </c>
      <c r="I30" s="61">
        <v>9235</v>
      </c>
      <c r="J30" s="61">
        <v>10094</v>
      </c>
      <c r="K30" s="62">
        <v>17985</v>
      </c>
      <c r="L30" s="60">
        <v>1</v>
      </c>
      <c r="M30" s="58"/>
      <c r="N30" s="66" t="str">
        <f t="shared" ref="N30:R30" si="55">A30</f>
        <v>AIR TRAFFIC CONTRL III</v>
      </c>
      <c r="O30" s="67" t="str">
        <f t="shared" si="55"/>
        <v>H</v>
      </c>
      <c r="P30" s="67" t="str">
        <f t="shared" si="55"/>
        <v>H4N3</v>
      </c>
      <c r="Q30" s="67" t="str">
        <f t="shared" si="55"/>
        <v>H4N3XX</v>
      </c>
      <c r="R30" s="67" t="str">
        <f t="shared" si="55"/>
        <v>H33</v>
      </c>
      <c r="S30" s="68">
        <f t="shared" ref="S30:X30" si="56">F30*(12/26)</f>
        <v>3073.3846153846157</v>
      </c>
      <c r="T30" s="68">
        <f t="shared" si="56"/>
        <v>3469.8461538461543</v>
      </c>
      <c r="U30" s="68">
        <f t="shared" si="56"/>
        <v>3866.3076923076924</v>
      </c>
      <c r="V30" s="68">
        <f t="shared" si="56"/>
        <v>4262.3076923076924</v>
      </c>
      <c r="W30" s="68">
        <f t="shared" si="56"/>
        <v>4658.7692307692314</v>
      </c>
      <c r="X30" s="68">
        <f t="shared" si="56"/>
        <v>8300.7692307692305</v>
      </c>
      <c r="Y30" s="67">
        <f t="shared" si="2"/>
        <v>1</v>
      </c>
      <c r="Z30" s="58"/>
    </row>
    <row r="31" spans="1:26" ht="12.75" customHeight="1" x14ac:dyDescent="0.25">
      <c r="A31" s="59" t="s">
        <v>166</v>
      </c>
      <c r="B31" s="60" t="s">
        <v>53</v>
      </c>
      <c r="C31" s="60" t="s">
        <v>167</v>
      </c>
      <c r="D31" s="60" t="s">
        <v>168</v>
      </c>
      <c r="E31" s="60" t="s">
        <v>144</v>
      </c>
      <c r="F31" s="61">
        <v>5322</v>
      </c>
      <c r="G31" s="61">
        <v>5939</v>
      </c>
      <c r="H31" s="61">
        <v>6556</v>
      </c>
      <c r="I31" s="61">
        <v>7173</v>
      </c>
      <c r="J31" s="61">
        <v>7790</v>
      </c>
      <c r="K31" s="62">
        <v>17985</v>
      </c>
      <c r="L31" s="60">
        <v>0</v>
      </c>
      <c r="M31" s="58"/>
      <c r="N31" s="66" t="str">
        <f t="shared" ref="N31:R31" si="57">A31</f>
        <v>AIRCRAFT PILOT</v>
      </c>
      <c r="O31" s="67" t="str">
        <f t="shared" si="57"/>
        <v>H</v>
      </c>
      <c r="P31" s="67" t="str">
        <f t="shared" si="57"/>
        <v>H4O1</v>
      </c>
      <c r="Q31" s="67" t="str">
        <f t="shared" si="57"/>
        <v>H4O1XX</v>
      </c>
      <c r="R31" s="67" t="str">
        <f t="shared" si="57"/>
        <v>H28</v>
      </c>
      <c r="S31" s="68">
        <f t="shared" ref="S31:X31" si="58">F31*(12/26)</f>
        <v>2456.3076923076924</v>
      </c>
      <c r="T31" s="68">
        <f t="shared" si="58"/>
        <v>2741.0769230769233</v>
      </c>
      <c r="U31" s="68">
        <f t="shared" si="58"/>
        <v>3025.8461538461538</v>
      </c>
      <c r="V31" s="68">
        <f t="shared" si="58"/>
        <v>3310.6153846153848</v>
      </c>
      <c r="W31" s="68">
        <f t="shared" si="58"/>
        <v>3595.3846153846157</v>
      </c>
      <c r="X31" s="68">
        <f t="shared" si="58"/>
        <v>8300.7692307692305</v>
      </c>
      <c r="Y31" s="67">
        <f t="shared" si="2"/>
        <v>0</v>
      </c>
      <c r="Z31" s="58"/>
    </row>
    <row r="32" spans="1:26" ht="12.75" customHeight="1" x14ac:dyDescent="0.25">
      <c r="A32" s="59" t="s">
        <v>169</v>
      </c>
      <c r="B32" s="60" t="s">
        <v>53</v>
      </c>
      <c r="C32" s="60" t="s">
        <v>170</v>
      </c>
      <c r="D32" s="60" t="s">
        <v>171</v>
      </c>
      <c r="E32" s="60" t="s">
        <v>134</v>
      </c>
      <c r="F32" s="61">
        <v>3450</v>
      </c>
      <c r="G32" s="61">
        <v>3850</v>
      </c>
      <c r="H32" s="61">
        <v>4249</v>
      </c>
      <c r="I32" s="61">
        <v>4649</v>
      </c>
      <c r="J32" s="61">
        <v>5048</v>
      </c>
      <c r="K32" s="62">
        <v>17985</v>
      </c>
      <c r="L32" s="60">
        <v>0</v>
      </c>
      <c r="M32" s="58"/>
      <c r="N32" s="66" t="str">
        <f t="shared" ref="N32:R32" si="59">A32</f>
        <v>ANALYST I</v>
      </c>
      <c r="O32" s="67" t="str">
        <f t="shared" si="59"/>
        <v>H</v>
      </c>
      <c r="P32" s="67" t="str">
        <f t="shared" si="59"/>
        <v>H1C1</v>
      </c>
      <c r="Q32" s="67" t="str">
        <f t="shared" si="59"/>
        <v>H1C1XX</v>
      </c>
      <c r="R32" s="67" t="str">
        <f t="shared" si="59"/>
        <v>H12</v>
      </c>
      <c r="S32" s="68">
        <f t="shared" ref="S32:X32" si="60">F32*(12/26)</f>
        <v>1592.3076923076924</v>
      </c>
      <c r="T32" s="68">
        <f t="shared" si="60"/>
        <v>1776.9230769230771</v>
      </c>
      <c r="U32" s="68">
        <f t="shared" si="60"/>
        <v>1961.0769230769231</v>
      </c>
      <c r="V32" s="68">
        <f t="shared" si="60"/>
        <v>2145.6923076923076</v>
      </c>
      <c r="W32" s="68">
        <f t="shared" si="60"/>
        <v>2329.8461538461538</v>
      </c>
      <c r="X32" s="68">
        <f t="shared" si="60"/>
        <v>8300.7692307692305</v>
      </c>
      <c r="Y32" s="67">
        <f t="shared" si="2"/>
        <v>0</v>
      </c>
      <c r="Z32" s="58"/>
    </row>
    <row r="33" spans="1:26" ht="12.75" customHeight="1" x14ac:dyDescent="0.25">
      <c r="A33" s="59" t="s">
        <v>172</v>
      </c>
      <c r="B33" s="60" t="s">
        <v>53</v>
      </c>
      <c r="C33" s="60" t="s">
        <v>173</v>
      </c>
      <c r="D33" s="60" t="s">
        <v>174</v>
      </c>
      <c r="E33" s="60" t="s">
        <v>56</v>
      </c>
      <c r="F33" s="61">
        <v>3708</v>
      </c>
      <c r="G33" s="61">
        <v>4137</v>
      </c>
      <c r="H33" s="61">
        <v>4567</v>
      </c>
      <c r="I33" s="61">
        <v>4996</v>
      </c>
      <c r="J33" s="61">
        <v>5425</v>
      </c>
      <c r="K33" s="62">
        <v>17985</v>
      </c>
      <c r="L33" s="60">
        <v>0</v>
      </c>
      <c r="M33" s="58"/>
      <c r="N33" s="66" t="str">
        <f t="shared" ref="N33:R33" si="61">A33</f>
        <v>ANALYST II</v>
      </c>
      <c r="O33" s="67" t="str">
        <f t="shared" si="61"/>
        <v>H</v>
      </c>
      <c r="P33" s="67" t="str">
        <f t="shared" si="61"/>
        <v>H1C2</v>
      </c>
      <c r="Q33" s="67" t="str">
        <f t="shared" si="61"/>
        <v>H1C2XX</v>
      </c>
      <c r="R33" s="67" t="str">
        <f t="shared" si="61"/>
        <v>H14</v>
      </c>
      <c r="S33" s="68">
        <f t="shared" ref="S33:X33" si="62">F33*(12/26)</f>
        <v>1711.3846153846155</v>
      </c>
      <c r="T33" s="68">
        <f t="shared" si="62"/>
        <v>1909.3846153846155</v>
      </c>
      <c r="U33" s="68">
        <f t="shared" si="62"/>
        <v>2107.8461538461538</v>
      </c>
      <c r="V33" s="68">
        <f t="shared" si="62"/>
        <v>2305.8461538461538</v>
      </c>
      <c r="W33" s="68">
        <f t="shared" si="62"/>
        <v>2503.8461538461538</v>
      </c>
      <c r="X33" s="68">
        <f t="shared" si="62"/>
        <v>8300.7692307692305</v>
      </c>
      <c r="Y33" s="67">
        <f t="shared" si="2"/>
        <v>0</v>
      </c>
      <c r="Z33" s="58"/>
    </row>
    <row r="34" spans="1:26" ht="12.75" customHeight="1" x14ac:dyDescent="0.25">
      <c r="A34" s="59" t="s">
        <v>175</v>
      </c>
      <c r="B34" s="60" t="s">
        <v>53</v>
      </c>
      <c r="C34" s="60" t="s">
        <v>176</v>
      </c>
      <c r="D34" s="60" t="s">
        <v>177</v>
      </c>
      <c r="E34" s="60" t="s">
        <v>60</v>
      </c>
      <c r="F34" s="61">
        <v>4284</v>
      </c>
      <c r="G34" s="61">
        <v>4781</v>
      </c>
      <c r="H34" s="61">
        <v>5277</v>
      </c>
      <c r="I34" s="61">
        <v>5774</v>
      </c>
      <c r="J34" s="61">
        <v>6270</v>
      </c>
      <c r="K34" s="62">
        <v>17985</v>
      </c>
      <c r="L34" s="60">
        <v>0</v>
      </c>
      <c r="M34" s="58"/>
      <c r="N34" s="66" t="str">
        <f t="shared" ref="N34:R34" si="63">A34</f>
        <v>ANALYST III</v>
      </c>
      <c r="O34" s="67" t="str">
        <f t="shared" si="63"/>
        <v>H</v>
      </c>
      <c r="P34" s="67" t="str">
        <f t="shared" si="63"/>
        <v>H1C3</v>
      </c>
      <c r="Q34" s="67" t="str">
        <f t="shared" si="63"/>
        <v>H1C3XX</v>
      </c>
      <c r="R34" s="67" t="str">
        <f t="shared" si="63"/>
        <v>H19</v>
      </c>
      <c r="S34" s="68">
        <f t="shared" ref="S34:X34" si="64">F34*(12/26)</f>
        <v>1977.2307692307693</v>
      </c>
      <c r="T34" s="68">
        <f t="shared" si="64"/>
        <v>2206.6153846153848</v>
      </c>
      <c r="U34" s="68">
        <f t="shared" si="64"/>
        <v>2435.5384615384619</v>
      </c>
      <c r="V34" s="68">
        <f t="shared" si="64"/>
        <v>2664.9230769230771</v>
      </c>
      <c r="W34" s="68">
        <f t="shared" si="64"/>
        <v>2893.8461538461538</v>
      </c>
      <c r="X34" s="68">
        <f t="shared" si="64"/>
        <v>8300.7692307692305</v>
      </c>
      <c r="Y34" s="67">
        <f t="shared" si="2"/>
        <v>0</v>
      </c>
      <c r="Z34" s="58"/>
    </row>
    <row r="35" spans="1:26" ht="12.75" customHeight="1" x14ac:dyDescent="0.25">
      <c r="A35" s="59" t="s">
        <v>178</v>
      </c>
      <c r="B35" s="60" t="s">
        <v>53</v>
      </c>
      <c r="C35" s="60" t="s">
        <v>179</v>
      </c>
      <c r="D35" s="60" t="s">
        <v>180</v>
      </c>
      <c r="E35" s="60" t="s">
        <v>144</v>
      </c>
      <c r="F35" s="61">
        <v>5322</v>
      </c>
      <c r="G35" s="61">
        <v>5939</v>
      </c>
      <c r="H35" s="61">
        <v>6556</v>
      </c>
      <c r="I35" s="61">
        <v>7173</v>
      </c>
      <c r="J35" s="61">
        <v>7790</v>
      </c>
      <c r="K35" s="62">
        <v>17985</v>
      </c>
      <c r="L35" s="60">
        <v>0</v>
      </c>
      <c r="M35" s="58"/>
      <c r="N35" s="66" t="str">
        <f t="shared" ref="N35:R35" si="65">A35</f>
        <v>ANALYST IV</v>
      </c>
      <c r="O35" s="67" t="str">
        <f t="shared" si="65"/>
        <v>H</v>
      </c>
      <c r="P35" s="67" t="str">
        <f t="shared" si="65"/>
        <v>H1C4</v>
      </c>
      <c r="Q35" s="67" t="str">
        <f t="shared" si="65"/>
        <v>H1C4XX</v>
      </c>
      <c r="R35" s="67" t="str">
        <f t="shared" si="65"/>
        <v>H28</v>
      </c>
      <c r="S35" s="68">
        <f t="shared" ref="S35:X35" si="66">F35*(12/26)</f>
        <v>2456.3076923076924</v>
      </c>
      <c r="T35" s="68">
        <f t="shared" si="66"/>
        <v>2741.0769230769233</v>
      </c>
      <c r="U35" s="68">
        <f t="shared" si="66"/>
        <v>3025.8461538461538</v>
      </c>
      <c r="V35" s="68">
        <f t="shared" si="66"/>
        <v>3310.6153846153848</v>
      </c>
      <c r="W35" s="68">
        <f t="shared" si="66"/>
        <v>3595.3846153846157</v>
      </c>
      <c r="X35" s="68">
        <f t="shared" si="66"/>
        <v>8300.7692307692305</v>
      </c>
      <c r="Y35" s="67">
        <f t="shared" si="2"/>
        <v>0</v>
      </c>
      <c r="Z35" s="58"/>
    </row>
    <row r="36" spans="1:26" ht="12.75" customHeight="1" x14ac:dyDescent="0.25">
      <c r="A36" s="59" t="s">
        <v>181</v>
      </c>
      <c r="B36" s="60" t="s">
        <v>53</v>
      </c>
      <c r="C36" s="60" t="s">
        <v>182</v>
      </c>
      <c r="D36" s="60" t="s">
        <v>183</v>
      </c>
      <c r="E36" s="60" t="s">
        <v>122</v>
      </c>
      <c r="F36" s="61">
        <v>6659</v>
      </c>
      <c r="G36" s="61">
        <v>7518</v>
      </c>
      <c r="H36" s="61">
        <v>8377</v>
      </c>
      <c r="I36" s="61">
        <v>9235</v>
      </c>
      <c r="J36" s="61">
        <v>10094</v>
      </c>
      <c r="K36" s="62">
        <v>17985</v>
      </c>
      <c r="L36" s="60">
        <v>0</v>
      </c>
      <c r="M36" s="58"/>
      <c r="N36" s="66" t="str">
        <f t="shared" ref="N36:R36" si="67">A36</f>
        <v>ANALYST V</v>
      </c>
      <c r="O36" s="67" t="str">
        <f t="shared" si="67"/>
        <v>H</v>
      </c>
      <c r="P36" s="67" t="str">
        <f t="shared" si="67"/>
        <v>H1C5</v>
      </c>
      <c r="Q36" s="67" t="str">
        <f t="shared" si="67"/>
        <v>H1C5XX</v>
      </c>
      <c r="R36" s="67" t="str">
        <f t="shared" si="67"/>
        <v>H33</v>
      </c>
      <c r="S36" s="68">
        <f t="shared" ref="S36:X36" si="68">F36*(12/26)</f>
        <v>3073.3846153846157</v>
      </c>
      <c r="T36" s="68">
        <f t="shared" si="68"/>
        <v>3469.8461538461543</v>
      </c>
      <c r="U36" s="68">
        <f t="shared" si="68"/>
        <v>3866.3076923076924</v>
      </c>
      <c r="V36" s="68">
        <f t="shared" si="68"/>
        <v>4262.3076923076924</v>
      </c>
      <c r="W36" s="68">
        <f t="shared" si="68"/>
        <v>4658.7692307692314</v>
      </c>
      <c r="X36" s="68">
        <f t="shared" si="68"/>
        <v>8300.7692307692305</v>
      </c>
      <c r="Y36" s="67">
        <f t="shared" si="2"/>
        <v>0</v>
      </c>
      <c r="Z36" s="58"/>
    </row>
    <row r="37" spans="1:26" ht="12.75" customHeight="1" x14ac:dyDescent="0.25">
      <c r="A37" s="59" t="s">
        <v>184</v>
      </c>
      <c r="B37" s="60" t="s">
        <v>53</v>
      </c>
      <c r="C37" s="60" t="s">
        <v>185</v>
      </c>
      <c r="D37" s="60" t="s">
        <v>186</v>
      </c>
      <c r="E37" s="60" t="s">
        <v>126</v>
      </c>
      <c r="F37" s="61">
        <v>7224</v>
      </c>
      <c r="G37" s="61">
        <v>8156</v>
      </c>
      <c r="H37" s="61">
        <v>9089</v>
      </c>
      <c r="I37" s="61">
        <v>10021</v>
      </c>
      <c r="J37" s="61">
        <v>10953</v>
      </c>
      <c r="K37" s="62">
        <v>17985</v>
      </c>
      <c r="L37" s="60">
        <v>0</v>
      </c>
      <c r="M37" s="58"/>
      <c r="N37" s="66" t="str">
        <f t="shared" ref="N37:R37" si="69">A37</f>
        <v>ANALYST VI</v>
      </c>
      <c r="O37" s="67" t="str">
        <f t="shared" si="69"/>
        <v>H</v>
      </c>
      <c r="P37" s="67" t="str">
        <f t="shared" si="69"/>
        <v>H1C6</v>
      </c>
      <c r="Q37" s="67" t="str">
        <f t="shared" si="69"/>
        <v>H1C6XX</v>
      </c>
      <c r="R37" s="67" t="str">
        <f t="shared" si="69"/>
        <v>H35</v>
      </c>
      <c r="S37" s="68">
        <f t="shared" ref="S37:X37" si="70">F37*(12/26)</f>
        <v>3334.1538461538462</v>
      </c>
      <c r="T37" s="68">
        <f t="shared" si="70"/>
        <v>3764.3076923076924</v>
      </c>
      <c r="U37" s="68">
        <f t="shared" si="70"/>
        <v>4194.9230769230771</v>
      </c>
      <c r="V37" s="68">
        <f t="shared" si="70"/>
        <v>4625.0769230769238</v>
      </c>
      <c r="W37" s="68">
        <f t="shared" si="70"/>
        <v>5055.2307692307695</v>
      </c>
      <c r="X37" s="68">
        <f t="shared" si="70"/>
        <v>8300.7692307692305</v>
      </c>
      <c r="Y37" s="67">
        <f t="shared" si="2"/>
        <v>0</v>
      </c>
      <c r="Z37" s="58"/>
    </row>
    <row r="38" spans="1:26" ht="12.75" customHeight="1" x14ac:dyDescent="0.25">
      <c r="A38" s="59" t="s">
        <v>187</v>
      </c>
      <c r="B38" s="60" t="s">
        <v>53</v>
      </c>
      <c r="C38" s="60" t="s">
        <v>188</v>
      </c>
      <c r="D38" s="60" t="s">
        <v>189</v>
      </c>
      <c r="E38" s="60" t="s">
        <v>190</v>
      </c>
      <c r="F38" s="61">
        <v>7642</v>
      </c>
      <c r="G38" s="61">
        <v>8828</v>
      </c>
      <c r="H38" s="61">
        <v>10014</v>
      </c>
      <c r="I38" s="61">
        <v>11199</v>
      </c>
      <c r="J38" s="61">
        <v>12385</v>
      </c>
      <c r="K38" s="62">
        <v>17985</v>
      </c>
      <c r="L38" s="60">
        <v>0</v>
      </c>
      <c r="M38" s="58"/>
      <c r="N38" s="66" t="str">
        <f t="shared" ref="N38:R38" si="71">A38</f>
        <v>ANALYST VII</v>
      </c>
      <c r="O38" s="67" t="str">
        <f t="shared" si="71"/>
        <v>H</v>
      </c>
      <c r="P38" s="67" t="str">
        <f t="shared" si="71"/>
        <v>H1C7</v>
      </c>
      <c r="Q38" s="67" t="str">
        <f t="shared" si="71"/>
        <v>H1C7XX</v>
      </c>
      <c r="R38" s="67" t="str">
        <f t="shared" si="71"/>
        <v>H37</v>
      </c>
      <c r="S38" s="68">
        <f t="shared" ref="S38:X38" si="72">F38*(12/26)</f>
        <v>3527.0769230769233</v>
      </c>
      <c r="T38" s="68">
        <f t="shared" si="72"/>
        <v>4074.4615384615386</v>
      </c>
      <c r="U38" s="68">
        <f t="shared" si="72"/>
        <v>4621.8461538461543</v>
      </c>
      <c r="V38" s="68">
        <f t="shared" si="72"/>
        <v>5168.7692307692314</v>
      </c>
      <c r="W38" s="68">
        <f t="shared" si="72"/>
        <v>5716.1538461538466</v>
      </c>
      <c r="X38" s="68">
        <f t="shared" si="72"/>
        <v>8300.7692307692305</v>
      </c>
      <c r="Y38" s="67">
        <f t="shared" si="2"/>
        <v>0</v>
      </c>
      <c r="Z38" s="58"/>
    </row>
    <row r="39" spans="1:26" ht="12.75" customHeight="1" x14ac:dyDescent="0.25">
      <c r="A39" s="59" t="s">
        <v>191</v>
      </c>
      <c r="B39" s="60" t="s">
        <v>192</v>
      </c>
      <c r="C39" s="60" t="s">
        <v>193</v>
      </c>
      <c r="D39" s="60" t="s">
        <v>194</v>
      </c>
      <c r="E39" s="60" t="s">
        <v>195</v>
      </c>
      <c r="F39" s="61">
        <v>2811</v>
      </c>
      <c r="G39" s="61">
        <v>3153</v>
      </c>
      <c r="H39" s="61">
        <v>3495</v>
      </c>
      <c r="I39" s="61">
        <v>3836</v>
      </c>
      <c r="J39" s="61">
        <v>4178</v>
      </c>
      <c r="K39" s="62">
        <v>17985</v>
      </c>
      <c r="L39" s="60">
        <v>1</v>
      </c>
      <c r="M39" s="58"/>
      <c r="N39" s="66" t="str">
        <f t="shared" ref="N39:R39" si="73">A39</f>
        <v>ANG PATROL OFFICER I</v>
      </c>
      <c r="O39" s="67" t="str">
        <f t="shared" si="73"/>
        <v>A</v>
      </c>
      <c r="P39" s="67" t="str">
        <f t="shared" si="73"/>
        <v>A9A1</v>
      </c>
      <c r="Q39" s="67" t="str">
        <f t="shared" si="73"/>
        <v>A9A1XX</v>
      </c>
      <c r="R39" s="67" t="str">
        <f t="shared" si="73"/>
        <v>A01</v>
      </c>
      <c r="S39" s="68">
        <f t="shared" ref="S39:X39" si="74">F39*(12/26)</f>
        <v>1297.3846153846155</v>
      </c>
      <c r="T39" s="68">
        <f t="shared" si="74"/>
        <v>1455.2307692307693</v>
      </c>
      <c r="U39" s="68">
        <f t="shared" si="74"/>
        <v>1613.0769230769231</v>
      </c>
      <c r="V39" s="68">
        <f t="shared" si="74"/>
        <v>1770.4615384615386</v>
      </c>
      <c r="W39" s="68">
        <f t="shared" si="74"/>
        <v>1928.3076923076924</v>
      </c>
      <c r="X39" s="68">
        <f t="shared" si="74"/>
        <v>8300.7692307692305</v>
      </c>
      <c r="Y39" s="67">
        <f t="shared" si="2"/>
        <v>1</v>
      </c>
      <c r="Z39" s="58"/>
    </row>
    <row r="40" spans="1:26" ht="12.75" customHeight="1" x14ac:dyDescent="0.25">
      <c r="A40" s="59" t="s">
        <v>196</v>
      </c>
      <c r="B40" s="60" t="s">
        <v>192</v>
      </c>
      <c r="C40" s="60" t="s">
        <v>197</v>
      </c>
      <c r="D40" s="60" t="s">
        <v>198</v>
      </c>
      <c r="E40" s="60" t="s">
        <v>199</v>
      </c>
      <c r="F40" s="61">
        <v>3101</v>
      </c>
      <c r="G40" s="61">
        <v>3478</v>
      </c>
      <c r="H40" s="61">
        <v>3854</v>
      </c>
      <c r="I40" s="61">
        <v>4231</v>
      </c>
      <c r="J40" s="61">
        <v>4607</v>
      </c>
      <c r="K40" s="62">
        <v>17985</v>
      </c>
      <c r="L40" s="60">
        <v>1</v>
      </c>
      <c r="M40" s="58"/>
      <c r="N40" s="66" t="str">
        <f t="shared" ref="N40:R40" si="75">A40</f>
        <v>ANG PATROL OFFICER II</v>
      </c>
      <c r="O40" s="67" t="str">
        <f t="shared" si="75"/>
        <v>A</v>
      </c>
      <c r="P40" s="67" t="str">
        <f t="shared" si="75"/>
        <v>A9A2</v>
      </c>
      <c r="Q40" s="67" t="str">
        <f t="shared" si="75"/>
        <v>A9A2XX</v>
      </c>
      <c r="R40" s="67" t="str">
        <f t="shared" si="75"/>
        <v>A03</v>
      </c>
      <c r="S40" s="68">
        <f t="shared" ref="S40:X40" si="76">F40*(12/26)</f>
        <v>1431.2307692307693</v>
      </c>
      <c r="T40" s="68">
        <f t="shared" si="76"/>
        <v>1605.2307692307693</v>
      </c>
      <c r="U40" s="68">
        <f t="shared" si="76"/>
        <v>1778.7692307692309</v>
      </c>
      <c r="V40" s="68">
        <f t="shared" si="76"/>
        <v>1952.7692307692309</v>
      </c>
      <c r="W40" s="68">
        <f t="shared" si="76"/>
        <v>2126.3076923076924</v>
      </c>
      <c r="X40" s="68">
        <f t="shared" si="76"/>
        <v>8300.7692307692305</v>
      </c>
      <c r="Y40" s="67">
        <f t="shared" si="2"/>
        <v>1</v>
      </c>
      <c r="Z40" s="58"/>
    </row>
    <row r="41" spans="1:26" ht="12.75" customHeight="1" x14ac:dyDescent="0.25">
      <c r="A41" s="59" t="s">
        <v>200</v>
      </c>
      <c r="B41" s="60" t="s">
        <v>192</v>
      </c>
      <c r="C41" s="60" t="s">
        <v>201</v>
      </c>
      <c r="D41" s="60" t="s">
        <v>202</v>
      </c>
      <c r="E41" s="60" t="s">
        <v>203</v>
      </c>
      <c r="F41" s="61">
        <v>3587</v>
      </c>
      <c r="G41" s="61">
        <v>4023</v>
      </c>
      <c r="H41" s="61">
        <v>4459</v>
      </c>
      <c r="I41" s="61">
        <v>4895</v>
      </c>
      <c r="J41" s="61">
        <v>5331</v>
      </c>
      <c r="K41" s="62">
        <v>17985</v>
      </c>
      <c r="L41" s="60">
        <v>1</v>
      </c>
      <c r="M41" s="58"/>
      <c r="N41" s="66" t="str">
        <f t="shared" ref="N41:R41" si="77">A41</f>
        <v>ANG PATROL OFFICER III</v>
      </c>
      <c r="O41" s="67" t="str">
        <f t="shared" si="77"/>
        <v>A</v>
      </c>
      <c r="P41" s="67" t="str">
        <f t="shared" si="77"/>
        <v>A9A3</v>
      </c>
      <c r="Q41" s="67" t="str">
        <f t="shared" si="77"/>
        <v>A9A3XX</v>
      </c>
      <c r="R41" s="67" t="str">
        <f t="shared" si="77"/>
        <v>A05</v>
      </c>
      <c r="S41" s="68">
        <f t="shared" ref="S41:X41" si="78">F41*(12/26)</f>
        <v>1655.5384615384617</v>
      </c>
      <c r="T41" s="68">
        <f t="shared" si="78"/>
        <v>1856.7692307692309</v>
      </c>
      <c r="U41" s="68">
        <f t="shared" si="78"/>
        <v>2058</v>
      </c>
      <c r="V41" s="68">
        <f t="shared" si="78"/>
        <v>2259.2307692307695</v>
      </c>
      <c r="W41" s="68">
        <f t="shared" si="78"/>
        <v>2460.4615384615386</v>
      </c>
      <c r="X41" s="68">
        <f t="shared" si="78"/>
        <v>8300.7692307692305</v>
      </c>
      <c r="Y41" s="67">
        <f t="shared" si="2"/>
        <v>1</v>
      </c>
      <c r="Z41" s="58"/>
    </row>
    <row r="42" spans="1:26" ht="12.75" customHeight="1" x14ac:dyDescent="0.25">
      <c r="A42" s="59" t="s">
        <v>204</v>
      </c>
      <c r="B42" s="60" t="s">
        <v>205</v>
      </c>
      <c r="C42" s="60" t="s">
        <v>206</v>
      </c>
      <c r="D42" s="60" t="s">
        <v>207</v>
      </c>
      <c r="E42" s="60" t="s">
        <v>208</v>
      </c>
      <c r="F42" s="61">
        <v>2225</v>
      </c>
      <c r="G42" s="61">
        <v>2454</v>
      </c>
      <c r="H42" s="61">
        <v>2683</v>
      </c>
      <c r="I42" s="61">
        <v>2912</v>
      </c>
      <c r="J42" s="61">
        <v>3141</v>
      </c>
      <c r="K42" s="62">
        <v>17985</v>
      </c>
      <c r="L42" s="60">
        <v>1</v>
      </c>
      <c r="M42" s="58"/>
      <c r="N42" s="66" t="str">
        <f t="shared" ref="N42:R42" si="79">A42</f>
        <v>ANIMAL CARE I</v>
      </c>
      <c r="O42" s="67" t="str">
        <f t="shared" si="79"/>
        <v>C</v>
      </c>
      <c r="P42" s="67" t="str">
        <f t="shared" si="79"/>
        <v>C9A1</v>
      </c>
      <c r="Q42" s="67" t="str">
        <f t="shared" si="79"/>
        <v>C9A1XX</v>
      </c>
      <c r="R42" s="67" t="str">
        <f t="shared" si="79"/>
        <v>C03</v>
      </c>
      <c r="S42" s="68">
        <f t="shared" ref="S42:X42" si="80">F42*(12/26)</f>
        <v>1026.9230769230769</v>
      </c>
      <c r="T42" s="68">
        <f t="shared" si="80"/>
        <v>1132.6153846153848</v>
      </c>
      <c r="U42" s="68">
        <f t="shared" si="80"/>
        <v>1238.3076923076924</v>
      </c>
      <c r="V42" s="68">
        <f t="shared" si="80"/>
        <v>1344</v>
      </c>
      <c r="W42" s="68">
        <f t="shared" si="80"/>
        <v>1449.6923076923078</v>
      </c>
      <c r="X42" s="68">
        <f t="shared" si="80"/>
        <v>8300.7692307692305</v>
      </c>
      <c r="Y42" s="67">
        <f t="shared" si="2"/>
        <v>1</v>
      </c>
      <c r="Z42" s="58"/>
    </row>
    <row r="43" spans="1:26" ht="12.75" customHeight="1" x14ac:dyDescent="0.25">
      <c r="A43" s="59" t="s">
        <v>209</v>
      </c>
      <c r="B43" s="60" t="s">
        <v>205</v>
      </c>
      <c r="C43" s="60" t="s">
        <v>210</v>
      </c>
      <c r="D43" s="60" t="s">
        <v>211</v>
      </c>
      <c r="E43" s="60" t="s">
        <v>212</v>
      </c>
      <c r="F43" s="61">
        <v>3195</v>
      </c>
      <c r="G43" s="61">
        <v>3524</v>
      </c>
      <c r="H43" s="61">
        <v>3852</v>
      </c>
      <c r="I43" s="61">
        <v>4181</v>
      </c>
      <c r="J43" s="61">
        <v>4509</v>
      </c>
      <c r="K43" s="62">
        <v>17985</v>
      </c>
      <c r="L43" s="60">
        <v>1</v>
      </c>
      <c r="M43" s="58"/>
      <c r="N43" s="66" t="str">
        <f t="shared" ref="N43:R43" si="81">A43</f>
        <v>ANIMAL CARE II</v>
      </c>
      <c r="O43" s="67" t="str">
        <f t="shared" si="81"/>
        <v>C</v>
      </c>
      <c r="P43" s="67" t="str">
        <f t="shared" si="81"/>
        <v>C9A2</v>
      </c>
      <c r="Q43" s="67" t="str">
        <f t="shared" si="81"/>
        <v>C9A2XX</v>
      </c>
      <c r="R43" s="67" t="str">
        <f t="shared" si="81"/>
        <v>C10</v>
      </c>
      <c r="S43" s="68">
        <f t="shared" ref="S43:X43" si="82">F43*(12/26)</f>
        <v>1474.6153846153848</v>
      </c>
      <c r="T43" s="68">
        <f t="shared" si="82"/>
        <v>1626.4615384615386</v>
      </c>
      <c r="U43" s="68">
        <f t="shared" si="82"/>
        <v>1777.846153846154</v>
      </c>
      <c r="V43" s="68">
        <f t="shared" si="82"/>
        <v>1929.6923076923078</v>
      </c>
      <c r="W43" s="68">
        <f t="shared" si="82"/>
        <v>2081.0769230769233</v>
      </c>
      <c r="X43" s="68">
        <f t="shared" si="82"/>
        <v>8300.7692307692305</v>
      </c>
      <c r="Y43" s="67">
        <f t="shared" si="2"/>
        <v>1</v>
      </c>
      <c r="Z43" s="58"/>
    </row>
    <row r="44" spans="1:26" ht="12.75" customHeight="1" x14ac:dyDescent="0.25">
      <c r="A44" s="59" t="s">
        <v>213</v>
      </c>
      <c r="B44" s="60" t="s">
        <v>205</v>
      </c>
      <c r="C44" s="60" t="s">
        <v>214</v>
      </c>
      <c r="D44" s="60" t="s">
        <v>215</v>
      </c>
      <c r="E44" s="60" t="s">
        <v>216</v>
      </c>
      <c r="F44" s="61">
        <v>3689</v>
      </c>
      <c r="G44" s="61">
        <v>4069</v>
      </c>
      <c r="H44" s="61">
        <v>4450</v>
      </c>
      <c r="I44" s="61">
        <v>4830</v>
      </c>
      <c r="J44" s="61">
        <v>5210</v>
      </c>
      <c r="K44" s="62">
        <v>17985</v>
      </c>
      <c r="L44" s="60">
        <v>1</v>
      </c>
      <c r="M44" s="58"/>
      <c r="N44" s="66" t="str">
        <f t="shared" ref="N44:R44" si="83">A44</f>
        <v>ANIMAL CARE III</v>
      </c>
      <c r="O44" s="67" t="str">
        <f t="shared" si="83"/>
        <v>C</v>
      </c>
      <c r="P44" s="67" t="str">
        <f t="shared" si="83"/>
        <v>C9A3</v>
      </c>
      <c r="Q44" s="67" t="str">
        <f t="shared" si="83"/>
        <v>C9A3XX</v>
      </c>
      <c r="R44" s="67" t="str">
        <f t="shared" si="83"/>
        <v>C14</v>
      </c>
      <c r="S44" s="68">
        <f t="shared" ref="S44:X44" si="84">F44*(12/26)</f>
        <v>1702.6153846153848</v>
      </c>
      <c r="T44" s="68">
        <f t="shared" si="84"/>
        <v>1878</v>
      </c>
      <c r="U44" s="68">
        <f t="shared" si="84"/>
        <v>2053.8461538461538</v>
      </c>
      <c r="V44" s="68">
        <f t="shared" si="84"/>
        <v>2229.2307692307695</v>
      </c>
      <c r="W44" s="68">
        <f t="shared" si="84"/>
        <v>2404.6153846153848</v>
      </c>
      <c r="X44" s="68">
        <f t="shared" si="84"/>
        <v>8300.7692307692305</v>
      </c>
      <c r="Y44" s="67">
        <f t="shared" si="2"/>
        <v>1</v>
      </c>
      <c r="Z44" s="58"/>
    </row>
    <row r="45" spans="1:26" ht="12.75" customHeight="1" x14ac:dyDescent="0.25">
      <c r="A45" s="59" t="s">
        <v>217</v>
      </c>
      <c r="B45" s="60" t="s">
        <v>53</v>
      </c>
      <c r="C45" s="60" t="s">
        <v>218</v>
      </c>
      <c r="D45" s="60" t="s">
        <v>219</v>
      </c>
      <c r="E45" s="60" t="s">
        <v>60</v>
      </c>
      <c r="F45" s="61">
        <v>4284</v>
      </c>
      <c r="G45" s="61">
        <v>4781</v>
      </c>
      <c r="H45" s="61">
        <v>5277</v>
      </c>
      <c r="I45" s="61">
        <v>5774</v>
      </c>
      <c r="J45" s="61">
        <v>6270</v>
      </c>
      <c r="K45" s="62">
        <v>17985</v>
      </c>
      <c r="L45" s="60">
        <v>0</v>
      </c>
      <c r="M45" s="58"/>
      <c r="N45" s="66" t="str">
        <f t="shared" ref="N45:R45" si="85">A45</f>
        <v>APPRAISER I</v>
      </c>
      <c r="O45" s="67" t="str">
        <f t="shared" si="85"/>
        <v>H</v>
      </c>
      <c r="P45" s="67" t="str">
        <f t="shared" si="85"/>
        <v>H1F1</v>
      </c>
      <c r="Q45" s="67" t="str">
        <f t="shared" si="85"/>
        <v>H1F1XX</v>
      </c>
      <c r="R45" s="67" t="str">
        <f t="shared" si="85"/>
        <v>H19</v>
      </c>
      <c r="S45" s="68">
        <f t="shared" ref="S45:X45" si="86">F45*(12/26)</f>
        <v>1977.2307692307693</v>
      </c>
      <c r="T45" s="68">
        <f t="shared" si="86"/>
        <v>2206.6153846153848</v>
      </c>
      <c r="U45" s="68">
        <f t="shared" si="86"/>
        <v>2435.5384615384619</v>
      </c>
      <c r="V45" s="68">
        <f t="shared" si="86"/>
        <v>2664.9230769230771</v>
      </c>
      <c r="W45" s="68">
        <f t="shared" si="86"/>
        <v>2893.8461538461538</v>
      </c>
      <c r="X45" s="68">
        <f t="shared" si="86"/>
        <v>8300.7692307692305</v>
      </c>
      <c r="Y45" s="67">
        <f t="shared" si="2"/>
        <v>0</v>
      </c>
      <c r="Z45" s="58"/>
    </row>
    <row r="46" spans="1:26" ht="12.75" customHeight="1" x14ac:dyDescent="0.25">
      <c r="A46" s="59" t="s">
        <v>220</v>
      </c>
      <c r="B46" s="60" t="s">
        <v>53</v>
      </c>
      <c r="C46" s="60" t="s">
        <v>221</v>
      </c>
      <c r="D46" s="60" t="s">
        <v>222</v>
      </c>
      <c r="E46" s="60" t="s">
        <v>144</v>
      </c>
      <c r="F46" s="61">
        <v>5322</v>
      </c>
      <c r="G46" s="61">
        <v>5939</v>
      </c>
      <c r="H46" s="61">
        <v>6556</v>
      </c>
      <c r="I46" s="61">
        <v>7173</v>
      </c>
      <c r="J46" s="61">
        <v>7790</v>
      </c>
      <c r="K46" s="62">
        <v>17985</v>
      </c>
      <c r="L46" s="60">
        <v>0</v>
      </c>
      <c r="M46" s="58"/>
      <c r="N46" s="66" t="str">
        <f t="shared" ref="N46:R46" si="87">A46</f>
        <v>APPRAISER II</v>
      </c>
      <c r="O46" s="67" t="str">
        <f t="shared" si="87"/>
        <v>H</v>
      </c>
      <c r="P46" s="67" t="str">
        <f t="shared" si="87"/>
        <v>H1F2</v>
      </c>
      <c r="Q46" s="67" t="str">
        <f t="shared" si="87"/>
        <v>H1F2XX</v>
      </c>
      <c r="R46" s="67" t="str">
        <f t="shared" si="87"/>
        <v>H28</v>
      </c>
      <c r="S46" s="68">
        <f t="shared" ref="S46:X46" si="88">F46*(12/26)</f>
        <v>2456.3076923076924</v>
      </c>
      <c r="T46" s="68">
        <f t="shared" si="88"/>
        <v>2741.0769230769233</v>
      </c>
      <c r="U46" s="68">
        <f t="shared" si="88"/>
        <v>3025.8461538461538</v>
      </c>
      <c r="V46" s="68">
        <f t="shared" si="88"/>
        <v>3310.6153846153848</v>
      </c>
      <c r="W46" s="68">
        <f t="shared" si="88"/>
        <v>3595.3846153846157</v>
      </c>
      <c r="X46" s="68">
        <f t="shared" si="88"/>
        <v>8300.7692307692305</v>
      </c>
      <c r="Y46" s="67">
        <f t="shared" si="2"/>
        <v>0</v>
      </c>
      <c r="Z46" s="58"/>
    </row>
    <row r="47" spans="1:26" ht="12.75" customHeight="1" x14ac:dyDescent="0.25">
      <c r="A47" s="59" t="s">
        <v>223</v>
      </c>
      <c r="B47" s="60" t="s">
        <v>53</v>
      </c>
      <c r="C47" s="60" t="s">
        <v>224</v>
      </c>
      <c r="D47" s="60" t="s">
        <v>225</v>
      </c>
      <c r="E47" s="60" t="s">
        <v>122</v>
      </c>
      <c r="F47" s="61">
        <v>6659</v>
      </c>
      <c r="G47" s="61">
        <v>7518</v>
      </c>
      <c r="H47" s="61">
        <v>8377</v>
      </c>
      <c r="I47" s="61">
        <v>9235</v>
      </c>
      <c r="J47" s="61">
        <v>10094</v>
      </c>
      <c r="K47" s="62">
        <v>17985</v>
      </c>
      <c r="L47" s="60">
        <v>0</v>
      </c>
      <c r="M47" s="58"/>
      <c r="N47" s="66" t="str">
        <f t="shared" ref="N47:R47" si="89">A47</f>
        <v>APPRAISER III</v>
      </c>
      <c r="O47" s="67" t="str">
        <f t="shared" si="89"/>
        <v>H</v>
      </c>
      <c r="P47" s="67" t="str">
        <f t="shared" si="89"/>
        <v>H1F3</v>
      </c>
      <c r="Q47" s="67" t="str">
        <f t="shared" si="89"/>
        <v>H1F3XX</v>
      </c>
      <c r="R47" s="67" t="str">
        <f t="shared" si="89"/>
        <v>H33</v>
      </c>
      <c r="S47" s="68">
        <f t="shared" ref="S47:X47" si="90">F47*(12/26)</f>
        <v>3073.3846153846157</v>
      </c>
      <c r="T47" s="68">
        <f t="shared" si="90"/>
        <v>3469.8461538461543</v>
      </c>
      <c r="U47" s="68">
        <f t="shared" si="90"/>
        <v>3866.3076923076924</v>
      </c>
      <c r="V47" s="68">
        <f t="shared" si="90"/>
        <v>4262.3076923076924</v>
      </c>
      <c r="W47" s="68">
        <f t="shared" si="90"/>
        <v>4658.7692307692314</v>
      </c>
      <c r="X47" s="68">
        <f t="shared" si="90"/>
        <v>8300.7692307692305</v>
      </c>
      <c r="Y47" s="67">
        <f t="shared" si="2"/>
        <v>0</v>
      </c>
      <c r="Z47" s="58"/>
    </row>
    <row r="48" spans="1:26" ht="12.75" customHeight="1" x14ac:dyDescent="0.25">
      <c r="A48" s="59" t="s">
        <v>226</v>
      </c>
      <c r="B48" s="60" t="s">
        <v>86</v>
      </c>
      <c r="C48" s="60" t="s">
        <v>227</v>
      </c>
      <c r="D48" s="60" t="s">
        <v>228</v>
      </c>
      <c r="E48" s="60" t="s">
        <v>89</v>
      </c>
      <c r="F48" s="61">
        <v>5826</v>
      </c>
      <c r="G48" s="61">
        <v>6578</v>
      </c>
      <c r="H48" s="61">
        <v>7329</v>
      </c>
      <c r="I48" s="61">
        <v>8081</v>
      </c>
      <c r="J48" s="61">
        <v>8832</v>
      </c>
      <c r="K48" s="62">
        <v>17985</v>
      </c>
      <c r="L48" s="60">
        <v>0</v>
      </c>
      <c r="M48" s="58"/>
      <c r="N48" s="66" t="str">
        <f t="shared" ref="N48:R48" si="91">A48</f>
        <v>ARCHITECT I</v>
      </c>
      <c r="O48" s="67" t="str">
        <f t="shared" si="91"/>
        <v>I</v>
      </c>
      <c r="P48" s="67" t="str">
        <f t="shared" si="91"/>
        <v>I2A2</v>
      </c>
      <c r="Q48" s="67" t="str">
        <f t="shared" si="91"/>
        <v>I2A2XX</v>
      </c>
      <c r="R48" s="67" t="str">
        <f t="shared" si="91"/>
        <v>I14</v>
      </c>
      <c r="S48" s="68">
        <f t="shared" ref="S48:X48" si="92">F48*(12/26)</f>
        <v>2688.9230769230771</v>
      </c>
      <c r="T48" s="68">
        <f t="shared" si="92"/>
        <v>3036</v>
      </c>
      <c r="U48" s="68">
        <f t="shared" si="92"/>
        <v>3382.6153846153848</v>
      </c>
      <c r="V48" s="68">
        <f t="shared" si="92"/>
        <v>3729.6923076923081</v>
      </c>
      <c r="W48" s="68">
        <f t="shared" si="92"/>
        <v>4076.3076923076924</v>
      </c>
      <c r="X48" s="68">
        <f t="shared" si="92"/>
        <v>8300.7692307692305</v>
      </c>
      <c r="Y48" s="67">
        <f t="shared" si="2"/>
        <v>0</v>
      </c>
      <c r="Z48" s="58"/>
    </row>
    <row r="49" spans="1:26" ht="12.75" customHeight="1" x14ac:dyDescent="0.25">
      <c r="A49" s="59" t="s">
        <v>229</v>
      </c>
      <c r="B49" s="60" t="s">
        <v>86</v>
      </c>
      <c r="C49" s="60" t="s">
        <v>230</v>
      </c>
      <c r="D49" s="60" t="s">
        <v>231</v>
      </c>
      <c r="E49" s="60" t="s">
        <v>232</v>
      </c>
      <c r="F49" s="61">
        <v>6858</v>
      </c>
      <c r="G49" s="61">
        <v>7743</v>
      </c>
      <c r="H49" s="61">
        <v>8628</v>
      </c>
      <c r="I49" s="61">
        <v>9512</v>
      </c>
      <c r="J49" s="61">
        <v>10397</v>
      </c>
      <c r="K49" s="62">
        <v>17985</v>
      </c>
      <c r="L49" s="60">
        <v>0</v>
      </c>
      <c r="M49" s="58"/>
      <c r="N49" s="66" t="str">
        <f t="shared" ref="N49:R49" si="93">A49</f>
        <v>ARCHITECT II</v>
      </c>
      <c r="O49" s="67" t="str">
        <f t="shared" si="93"/>
        <v>I</v>
      </c>
      <c r="P49" s="67" t="str">
        <f t="shared" si="93"/>
        <v>I2A3</v>
      </c>
      <c r="Q49" s="67" t="str">
        <f t="shared" si="93"/>
        <v>I2A3XX</v>
      </c>
      <c r="R49" s="67" t="str">
        <f t="shared" si="93"/>
        <v>I17</v>
      </c>
      <c r="S49" s="68">
        <f t="shared" ref="S49:X49" si="94">F49*(12/26)</f>
        <v>3165.2307692307695</v>
      </c>
      <c r="T49" s="68">
        <f t="shared" si="94"/>
        <v>3573.6923076923081</v>
      </c>
      <c r="U49" s="68">
        <f t="shared" si="94"/>
        <v>3982.1538461538462</v>
      </c>
      <c r="V49" s="68">
        <f t="shared" si="94"/>
        <v>4390.1538461538466</v>
      </c>
      <c r="W49" s="68">
        <f t="shared" si="94"/>
        <v>4798.6153846153848</v>
      </c>
      <c r="X49" s="68">
        <f t="shared" si="94"/>
        <v>8300.7692307692305</v>
      </c>
      <c r="Y49" s="67">
        <f t="shared" si="2"/>
        <v>0</v>
      </c>
      <c r="Z49" s="58"/>
    </row>
    <row r="50" spans="1:26" ht="12.75" customHeight="1" x14ac:dyDescent="0.25">
      <c r="A50" s="59" t="s">
        <v>233</v>
      </c>
      <c r="B50" s="60" t="s">
        <v>86</v>
      </c>
      <c r="C50" s="60" t="s">
        <v>234</v>
      </c>
      <c r="D50" s="60" t="s">
        <v>235</v>
      </c>
      <c r="E50" s="60" t="s">
        <v>97</v>
      </c>
      <c r="F50" s="61">
        <v>7442</v>
      </c>
      <c r="G50" s="61">
        <v>8402</v>
      </c>
      <c r="H50" s="61">
        <v>9362</v>
      </c>
      <c r="I50" s="61">
        <v>10321</v>
      </c>
      <c r="J50" s="61">
        <v>11281</v>
      </c>
      <c r="K50" s="62">
        <v>17985</v>
      </c>
      <c r="L50" s="60">
        <v>0</v>
      </c>
      <c r="M50" s="58"/>
      <c r="N50" s="66" t="str">
        <f t="shared" ref="N50:R50" si="95">A50</f>
        <v>ARCHITECT III</v>
      </c>
      <c r="O50" s="67" t="str">
        <f t="shared" si="95"/>
        <v>I</v>
      </c>
      <c r="P50" s="67" t="str">
        <f t="shared" si="95"/>
        <v>I2A4</v>
      </c>
      <c r="Q50" s="67" t="str">
        <f t="shared" si="95"/>
        <v>I2A4XX</v>
      </c>
      <c r="R50" s="67" t="str">
        <f t="shared" si="95"/>
        <v>I19</v>
      </c>
      <c r="S50" s="68">
        <f t="shared" ref="S50:X50" si="96">F50*(12/26)</f>
        <v>3434.7692307692309</v>
      </c>
      <c r="T50" s="68">
        <f t="shared" si="96"/>
        <v>3877.8461538461543</v>
      </c>
      <c r="U50" s="68">
        <f t="shared" si="96"/>
        <v>4320.9230769230771</v>
      </c>
      <c r="V50" s="68">
        <f t="shared" si="96"/>
        <v>4763.5384615384619</v>
      </c>
      <c r="W50" s="68">
        <f t="shared" si="96"/>
        <v>5206.6153846153848</v>
      </c>
      <c r="X50" s="68">
        <f t="shared" si="96"/>
        <v>8300.7692307692305</v>
      </c>
      <c r="Y50" s="67">
        <f t="shared" si="2"/>
        <v>0</v>
      </c>
      <c r="Z50" s="58"/>
    </row>
    <row r="51" spans="1:26" ht="12.75" customHeight="1" x14ac:dyDescent="0.25">
      <c r="A51" s="59" t="s">
        <v>236</v>
      </c>
      <c r="B51" s="60" t="s">
        <v>53</v>
      </c>
      <c r="C51" s="60" t="s">
        <v>237</v>
      </c>
      <c r="D51" s="60" t="s">
        <v>238</v>
      </c>
      <c r="E51" s="60" t="s">
        <v>134</v>
      </c>
      <c r="F51" s="61">
        <v>3450</v>
      </c>
      <c r="G51" s="61">
        <v>3850</v>
      </c>
      <c r="H51" s="61">
        <v>4249</v>
      </c>
      <c r="I51" s="61">
        <v>4649</v>
      </c>
      <c r="J51" s="61">
        <v>5048</v>
      </c>
      <c r="K51" s="62">
        <v>17985</v>
      </c>
      <c r="L51" s="60">
        <v>0</v>
      </c>
      <c r="M51" s="58"/>
      <c r="N51" s="66" t="str">
        <f t="shared" ref="N51:R51" si="97">A51</f>
        <v>ARCHIVIST I</v>
      </c>
      <c r="O51" s="67" t="str">
        <f t="shared" si="97"/>
        <v>H</v>
      </c>
      <c r="P51" s="67" t="str">
        <f t="shared" si="97"/>
        <v>H6H1</v>
      </c>
      <c r="Q51" s="67" t="str">
        <f t="shared" si="97"/>
        <v>H6H1XX</v>
      </c>
      <c r="R51" s="67" t="str">
        <f t="shared" si="97"/>
        <v>H12</v>
      </c>
      <c r="S51" s="68">
        <f t="shared" ref="S51:X51" si="98">F51*(12/26)</f>
        <v>1592.3076923076924</v>
      </c>
      <c r="T51" s="68">
        <f t="shared" si="98"/>
        <v>1776.9230769230771</v>
      </c>
      <c r="U51" s="68">
        <f t="shared" si="98"/>
        <v>1961.0769230769231</v>
      </c>
      <c r="V51" s="68">
        <f t="shared" si="98"/>
        <v>2145.6923076923076</v>
      </c>
      <c r="W51" s="68">
        <f t="shared" si="98"/>
        <v>2329.8461538461538</v>
      </c>
      <c r="X51" s="68">
        <f t="shared" si="98"/>
        <v>8300.7692307692305</v>
      </c>
      <c r="Y51" s="67">
        <f t="shared" si="2"/>
        <v>0</v>
      </c>
      <c r="Z51" s="58"/>
    </row>
    <row r="52" spans="1:26" ht="12.75" customHeight="1" x14ac:dyDescent="0.25">
      <c r="A52" s="59" t="s">
        <v>239</v>
      </c>
      <c r="B52" s="60" t="s">
        <v>53</v>
      </c>
      <c r="C52" s="60" t="s">
        <v>240</v>
      </c>
      <c r="D52" s="60" t="s">
        <v>241</v>
      </c>
      <c r="E52" s="60" t="s">
        <v>56</v>
      </c>
      <c r="F52" s="61">
        <v>3708</v>
      </c>
      <c r="G52" s="61">
        <v>4137</v>
      </c>
      <c r="H52" s="61">
        <v>4567</v>
      </c>
      <c r="I52" s="61">
        <v>4996</v>
      </c>
      <c r="J52" s="61">
        <v>5425</v>
      </c>
      <c r="K52" s="62">
        <v>17985</v>
      </c>
      <c r="L52" s="60">
        <v>0</v>
      </c>
      <c r="M52" s="58"/>
      <c r="N52" s="66" t="str">
        <f t="shared" ref="N52:R52" si="99">A52</f>
        <v>ARCHIVIST II</v>
      </c>
      <c r="O52" s="67" t="str">
        <f t="shared" si="99"/>
        <v>H</v>
      </c>
      <c r="P52" s="67" t="str">
        <f t="shared" si="99"/>
        <v>H6H2</v>
      </c>
      <c r="Q52" s="67" t="str">
        <f t="shared" si="99"/>
        <v>H6H2XX</v>
      </c>
      <c r="R52" s="67" t="str">
        <f t="shared" si="99"/>
        <v>H14</v>
      </c>
      <c r="S52" s="68">
        <f t="shared" ref="S52:X52" si="100">F52*(12/26)</f>
        <v>1711.3846153846155</v>
      </c>
      <c r="T52" s="68">
        <f t="shared" si="100"/>
        <v>1909.3846153846155</v>
      </c>
      <c r="U52" s="68">
        <f t="shared" si="100"/>
        <v>2107.8461538461538</v>
      </c>
      <c r="V52" s="68">
        <f t="shared" si="100"/>
        <v>2305.8461538461538</v>
      </c>
      <c r="W52" s="68">
        <f t="shared" si="100"/>
        <v>2503.8461538461538</v>
      </c>
      <c r="X52" s="68">
        <f t="shared" si="100"/>
        <v>8300.7692307692305</v>
      </c>
      <c r="Y52" s="67">
        <f t="shared" si="2"/>
        <v>0</v>
      </c>
      <c r="Z52" s="58"/>
    </row>
    <row r="53" spans="1:26" ht="12.75" customHeight="1" x14ac:dyDescent="0.25">
      <c r="A53" s="59" t="s">
        <v>242</v>
      </c>
      <c r="B53" s="60" t="s">
        <v>53</v>
      </c>
      <c r="C53" s="60" t="s">
        <v>243</v>
      </c>
      <c r="D53" s="60" t="s">
        <v>244</v>
      </c>
      <c r="E53" s="60" t="s">
        <v>245</v>
      </c>
      <c r="F53" s="61">
        <v>3207</v>
      </c>
      <c r="G53" s="61">
        <v>3579</v>
      </c>
      <c r="H53" s="61">
        <v>3952</v>
      </c>
      <c r="I53" s="61">
        <v>4324</v>
      </c>
      <c r="J53" s="61">
        <v>4696</v>
      </c>
      <c r="K53" s="62">
        <v>17985</v>
      </c>
      <c r="L53" s="60">
        <v>1</v>
      </c>
      <c r="M53" s="58"/>
      <c r="N53" s="66" t="str">
        <f t="shared" ref="N53:R53" si="101">A53</f>
        <v>ARTS PROFESSIONAL I</v>
      </c>
      <c r="O53" s="67" t="str">
        <f t="shared" si="101"/>
        <v>H</v>
      </c>
      <c r="P53" s="67" t="str">
        <f t="shared" si="101"/>
        <v>H3U3</v>
      </c>
      <c r="Q53" s="67" t="str">
        <f t="shared" si="101"/>
        <v>H3U3XX</v>
      </c>
      <c r="R53" s="67" t="str">
        <f t="shared" si="101"/>
        <v>H10</v>
      </c>
      <c r="S53" s="68">
        <f t="shared" ref="S53:X53" si="102">F53*(12/26)</f>
        <v>1480.1538461538462</v>
      </c>
      <c r="T53" s="68">
        <f t="shared" si="102"/>
        <v>1651.846153846154</v>
      </c>
      <c r="U53" s="68">
        <f t="shared" si="102"/>
        <v>1824</v>
      </c>
      <c r="V53" s="68">
        <f t="shared" si="102"/>
        <v>1995.6923076923078</v>
      </c>
      <c r="W53" s="68">
        <f t="shared" si="102"/>
        <v>2167.3846153846157</v>
      </c>
      <c r="X53" s="68">
        <f t="shared" si="102"/>
        <v>8300.7692307692305</v>
      </c>
      <c r="Y53" s="67">
        <f t="shared" si="2"/>
        <v>1</v>
      </c>
      <c r="Z53" s="58"/>
    </row>
    <row r="54" spans="1:26" ht="12.75" customHeight="1" x14ac:dyDescent="0.25">
      <c r="A54" s="59" t="s">
        <v>246</v>
      </c>
      <c r="B54" s="60" t="s">
        <v>53</v>
      </c>
      <c r="C54" s="60" t="s">
        <v>247</v>
      </c>
      <c r="D54" s="60" t="s">
        <v>248</v>
      </c>
      <c r="E54" s="60" t="s">
        <v>249</v>
      </c>
      <c r="F54" s="61">
        <v>3984</v>
      </c>
      <c r="G54" s="61">
        <v>4447</v>
      </c>
      <c r="H54" s="61">
        <v>4909</v>
      </c>
      <c r="I54" s="61">
        <v>5372</v>
      </c>
      <c r="J54" s="61">
        <v>5834</v>
      </c>
      <c r="K54" s="62">
        <v>17985</v>
      </c>
      <c r="L54" s="60">
        <v>1</v>
      </c>
      <c r="M54" s="58"/>
      <c r="N54" s="66" t="str">
        <f t="shared" ref="N54:R54" si="103">A54</f>
        <v>ARTS PROFESSIONAL II</v>
      </c>
      <c r="O54" s="67" t="str">
        <f t="shared" si="103"/>
        <v>H</v>
      </c>
      <c r="P54" s="67" t="str">
        <f t="shared" si="103"/>
        <v>H3U4</v>
      </c>
      <c r="Q54" s="67" t="str">
        <f t="shared" si="103"/>
        <v>H3U4XX</v>
      </c>
      <c r="R54" s="67" t="str">
        <f t="shared" si="103"/>
        <v>H17</v>
      </c>
      <c r="S54" s="68">
        <f t="shared" ref="S54:X54" si="104">F54*(12/26)</f>
        <v>1838.7692307692309</v>
      </c>
      <c r="T54" s="68">
        <f t="shared" si="104"/>
        <v>2052.4615384615386</v>
      </c>
      <c r="U54" s="68">
        <f t="shared" si="104"/>
        <v>2265.6923076923076</v>
      </c>
      <c r="V54" s="68">
        <f t="shared" si="104"/>
        <v>2479.3846153846157</v>
      </c>
      <c r="W54" s="68">
        <f t="shared" si="104"/>
        <v>2692.6153846153848</v>
      </c>
      <c r="X54" s="68">
        <f t="shared" si="104"/>
        <v>8300.7692307692305</v>
      </c>
      <c r="Y54" s="67">
        <f t="shared" si="2"/>
        <v>1</v>
      </c>
      <c r="Z54" s="58"/>
    </row>
    <row r="55" spans="1:26" ht="12.75" customHeight="1" x14ac:dyDescent="0.25">
      <c r="A55" s="59" t="s">
        <v>250</v>
      </c>
      <c r="B55" s="60" t="s">
        <v>53</v>
      </c>
      <c r="C55" s="60" t="s">
        <v>251</v>
      </c>
      <c r="D55" s="60" t="s">
        <v>252</v>
      </c>
      <c r="E55" s="60" t="s">
        <v>60</v>
      </c>
      <c r="F55" s="61">
        <v>4284</v>
      </c>
      <c r="G55" s="61">
        <v>4781</v>
      </c>
      <c r="H55" s="61">
        <v>5277</v>
      </c>
      <c r="I55" s="61">
        <v>5774</v>
      </c>
      <c r="J55" s="61">
        <v>6270</v>
      </c>
      <c r="K55" s="62">
        <v>17985</v>
      </c>
      <c r="L55" s="60">
        <v>0</v>
      </c>
      <c r="M55" s="58"/>
      <c r="N55" s="66" t="str">
        <f t="shared" ref="N55:R55" si="105">A55</f>
        <v>ARTS PROFESSIONAL III</v>
      </c>
      <c r="O55" s="67" t="str">
        <f t="shared" si="105"/>
        <v>H</v>
      </c>
      <c r="P55" s="67" t="str">
        <f t="shared" si="105"/>
        <v>H3U5</v>
      </c>
      <c r="Q55" s="67" t="str">
        <f t="shared" si="105"/>
        <v>H3U5XX</v>
      </c>
      <c r="R55" s="67" t="str">
        <f t="shared" si="105"/>
        <v>H19</v>
      </c>
      <c r="S55" s="68">
        <f t="shared" ref="S55:X55" si="106">F55*(12/26)</f>
        <v>1977.2307692307693</v>
      </c>
      <c r="T55" s="68">
        <f t="shared" si="106"/>
        <v>2206.6153846153848</v>
      </c>
      <c r="U55" s="68">
        <f t="shared" si="106"/>
        <v>2435.5384615384619</v>
      </c>
      <c r="V55" s="68">
        <f t="shared" si="106"/>
        <v>2664.9230769230771</v>
      </c>
      <c r="W55" s="68">
        <f t="shared" si="106"/>
        <v>2893.8461538461538</v>
      </c>
      <c r="X55" s="68">
        <f t="shared" si="106"/>
        <v>8300.7692307692305</v>
      </c>
      <c r="Y55" s="67">
        <f t="shared" si="2"/>
        <v>0</v>
      </c>
      <c r="Z55" s="58"/>
    </row>
    <row r="56" spans="1:26" ht="12.75" customHeight="1" x14ac:dyDescent="0.25">
      <c r="A56" s="59" t="s">
        <v>253</v>
      </c>
      <c r="B56" s="60" t="s">
        <v>53</v>
      </c>
      <c r="C56" s="60" t="s">
        <v>254</v>
      </c>
      <c r="D56" s="60" t="s">
        <v>255</v>
      </c>
      <c r="E56" s="60" t="s">
        <v>256</v>
      </c>
      <c r="F56" s="61">
        <v>4950</v>
      </c>
      <c r="G56" s="61">
        <v>5524</v>
      </c>
      <c r="H56" s="61">
        <v>6098</v>
      </c>
      <c r="I56" s="61">
        <v>6672</v>
      </c>
      <c r="J56" s="61">
        <v>7246</v>
      </c>
      <c r="K56" s="62">
        <v>17985</v>
      </c>
      <c r="L56" s="60">
        <v>0</v>
      </c>
      <c r="M56" s="58"/>
      <c r="N56" s="66" t="str">
        <f t="shared" ref="N56:R56" si="107">A56</f>
        <v>ARTS PROFESSIONAL IV</v>
      </c>
      <c r="O56" s="67" t="str">
        <f t="shared" si="107"/>
        <v>H</v>
      </c>
      <c r="P56" s="67" t="str">
        <f t="shared" si="107"/>
        <v>H3U6</v>
      </c>
      <c r="Q56" s="67" t="str">
        <f t="shared" si="107"/>
        <v>H3U6XX</v>
      </c>
      <c r="R56" s="67" t="str">
        <f t="shared" si="107"/>
        <v>H25</v>
      </c>
      <c r="S56" s="68">
        <f t="shared" ref="S56:X56" si="108">F56*(12/26)</f>
        <v>2284.6153846153848</v>
      </c>
      <c r="T56" s="68">
        <f t="shared" si="108"/>
        <v>2549.5384615384619</v>
      </c>
      <c r="U56" s="68">
        <f t="shared" si="108"/>
        <v>2814.4615384615386</v>
      </c>
      <c r="V56" s="68">
        <f t="shared" si="108"/>
        <v>3079.3846153846157</v>
      </c>
      <c r="W56" s="68">
        <f t="shared" si="108"/>
        <v>3344.3076923076924</v>
      </c>
      <c r="X56" s="68">
        <f t="shared" si="108"/>
        <v>8300.7692307692305</v>
      </c>
      <c r="Y56" s="67">
        <f t="shared" si="2"/>
        <v>0</v>
      </c>
      <c r="Z56" s="58"/>
    </row>
    <row r="57" spans="1:26" ht="12.75" customHeight="1" x14ac:dyDescent="0.25">
      <c r="A57" s="59" t="s">
        <v>257</v>
      </c>
      <c r="B57" s="60" t="s">
        <v>53</v>
      </c>
      <c r="C57" s="60" t="s">
        <v>258</v>
      </c>
      <c r="D57" s="60" t="s">
        <v>259</v>
      </c>
      <c r="E57" s="60" t="s">
        <v>260</v>
      </c>
      <c r="F57" s="61">
        <v>2249</v>
      </c>
      <c r="G57" s="61">
        <v>2481</v>
      </c>
      <c r="H57" s="61">
        <v>2712</v>
      </c>
      <c r="I57" s="61">
        <v>2944</v>
      </c>
      <c r="J57" s="61">
        <v>3175</v>
      </c>
      <c r="K57" s="62">
        <v>17985</v>
      </c>
      <c r="L57" s="60">
        <v>1</v>
      </c>
      <c r="M57" s="58"/>
      <c r="N57" s="66" t="str">
        <f t="shared" ref="N57:R57" si="109">A57</f>
        <v>ARTS TECHNICIAN I</v>
      </c>
      <c r="O57" s="67" t="str">
        <f t="shared" si="109"/>
        <v>H</v>
      </c>
      <c r="P57" s="67" t="str">
        <f t="shared" si="109"/>
        <v>H3U1</v>
      </c>
      <c r="Q57" s="67" t="str">
        <f t="shared" si="109"/>
        <v>H3U1IX</v>
      </c>
      <c r="R57" s="67" t="str">
        <f t="shared" si="109"/>
        <v>H04</v>
      </c>
      <c r="S57" s="68">
        <f t="shared" ref="S57:X57" si="110">F57*(12/26)</f>
        <v>1038</v>
      </c>
      <c r="T57" s="68">
        <f t="shared" si="110"/>
        <v>1145.0769230769231</v>
      </c>
      <c r="U57" s="68">
        <f t="shared" si="110"/>
        <v>1251.6923076923078</v>
      </c>
      <c r="V57" s="68">
        <f t="shared" si="110"/>
        <v>1358.7692307692309</v>
      </c>
      <c r="W57" s="68">
        <f t="shared" si="110"/>
        <v>1465.3846153846155</v>
      </c>
      <c r="X57" s="68">
        <f t="shared" si="110"/>
        <v>8300.7692307692305</v>
      </c>
      <c r="Y57" s="67">
        <f t="shared" si="2"/>
        <v>1</v>
      </c>
      <c r="Z57" s="58"/>
    </row>
    <row r="58" spans="1:26" ht="12.75" customHeight="1" x14ac:dyDescent="0.25">
      <c r="A58" s="59" t="s">
        <v>261</v>
      </c>
      <c r="B58" s="60" t="s">
        <v>53</v>
      </c>
      <c r="C58" s="60" t="s">
        <v>262</v>
      </c>
      <c r="D58" s="60" t="s">
        <v>263</v>
      </c>
      <c r="E58" s="60" t="s">
        <v>72</v>
      </c>
      <c r="F58" s="61">
        <v>2794</v>
      </c>
      <c r="G58" s="61">
        <v>3081</v>
      </c>
      <c r="H58" s="61">
        <v>3369</v>
      </c>
      <c r="I58" s="61">
        <v>3656</v>
      </c>
      <c r="J58" s="61">
        <v>3943</v>
      </c>
      <c r="K58" s="62">
        <v>17985</v>
      </c>
      <c r="L58" s="60">
        <v>1</v>
      </c>
      <c r="M58" s="58"/>
      <c r="N58" s="66" t="str">
        <f t="shared" ref="N58:R58" si="111">A58</f>
        <v>ARTS TECHNICIAN II</v>
      </c>
      <c r="O58" s="67" t="str">
        <f t="shared" si="111"/>
        <v>H</v>
      </c>
      <c r="P58" s="67" t="str">
        <f t="shared" si="111"/>
        <v>H3U2</v>
      </c>
      <c r="Q58" s="67" t="str">
        <f t="shared" si="111"/>
        <v>H3U2TX</v>
      </c>
      <c r="R58" s="67" t="str">
        <f t="shared" si="111"/>
        <v>H06</v>
      </c>
      <c r="S58" s="68">
        <f t="shared" ref="S58:X58" si="112">F58*(12/26)</f>
        <v>1289.5384615384617</v>
      </c>
      <c r="T58" s="68">
        <f t="shared" si="112"/>
        <v>1422</v>
      </c>
      <c r="U58" s="68">
        <f t="shared" si="112"/>
        <v>1554.9230769230769</v>
      </c>
      <c r="V58" s="68">
        <f t="shared" si="112"/>
        <v>1687.3846153846155</v>
      </c>
      <c r="W58" s="68">
        <f t="shared" si="112"/>
        <v>1819.846153846154</v>
      </c>
      <c r="X58" s="68">
        <f t="shared" si="112"/>
        <v>8300.7692307692305</v>
      </c>
      <c r="Y58" s="67">
        <f t="shared" si="2"/>
        <v>1</v>
      </c>
      <c r="Z58" s="58"/>
    </row>
    <row r="59" spans="1:26" ht="12.75" customHeight="1" x14ac:dyDescent="0.25">
      <c r="A59" s="59" t="s">
        <v>264</v>
      </c>
      <c r="B59" s="60" t="s">
        <v>53</v>
      </c>
      <c r="C59" s="60" t="s">
        <v>265</v>
      </c>
      <c r="D59" s="60" t="s">
        <v>266</v>
      </c>
      <c r="E59" s="60" t="s">
        <v>134</v>
      </c>
      <c r="F59" s="61">
        <v>3450</v>
      </c>
      <c r="G59" s="61">
        <v>3850</v>
      </c>
      <c r="H59" s="61">
        <v>4249</v>
      </c>
      <c r="I59" s="61">
        <v>4649</v>
      </c>
      <c r="J59" s="61">
        <v>5048</v>
      </c>
      <c r="K59" s="62">
        <v>17985</v>
      </c>
      <c r="L59" s="60">
        <v>0</v>
      </c>
      <c r="M59" s="58"/>
      <c r="N59" s="66" t="str">
        <f t="shared" ref="N59:R59" si="113">A59</f>
        <v>AUDIT INTERN</v>
      </c>
      <c r="O59" s="67" t="str">
        <f t="shared" si="113"/>
        <v>H</v>
      </c>
      <c r="P59" s="67" t="str">
        <f t="shared" si="113"/>
        <v>H8D1</v>
      </c>
      <c r="Q59" s="67" t="str">
        <f t="shared" si="113"/>
        <v>H8D1IX</v>
      </c>
      <c r="R59" s="67" t="str">
        <f t="shared" si="113"/>
        <v>H12</v>
      </c>
      <c r="S59" s="68">
        <f t="shared" ref="S59:X59" si="114">F59*(12/26)</f>
        <v>1592.3076923076924</v>
      </c>
      <c r="T59" s="68">
        <f t="shared" si="114"/>
        <v>1776.9230769230771</v>
      </c>
      <c r="U59" s="68">
        <f t="shared" si="114"/>
        <v>1961.0769230769231</v>
      </c>
      <c r="V59" s="68">
        <f t="shared" si="114"/>
        <v>2145.6923076923076</v>
      </c>
      <c r="W59" s="68">
        <f t="shared" si="114"/>
        <v>2329.8461538461538</v>
      </c>
      <c r="X59" s="68">
        <f t="shared" si="114"/>
        <v>8300.7692307692305</v>
      </c>
      <c r="Y59" s="67">
        <f t="shared" si="2"/>
        <v>0</v>
      </c>
      <c r="Z59" s="58"/>
    </row>
    <row r="60" spans="1:26" ht="12.75" customHeight="1" x14ac:dyDescent="0.25">
      <c r="A60" s="59" t="s">
        <v>267</v>
      </c>
      <c r="B60" s="60" t="s">
        <v>53</v>
      </c>
      <c r="C60" s="60" t="s">
        <v>268</v>
      </c>
      <c r="D60" s="60" t="s">
        <v>269</v>
      </c>
      <c r="E60" s="60" t="s">
        <v>249</v>
      </c>
      <c r="F60" s="61">
        <v>3984</v>
      </c>
      <c r="G60" s="61">
        <v>4447</v>
      </c>
      <c r="H60" s="61">
        <v>4909</v>
      </c>
      <c r="I60" s="61">
        <v>5372</v>
      </c>
      <c r="J60" s="61">
        <v>5834</v>
      </c>
      <c r="K60" s="62">
        <v>17985</v>
      </c>
      <c r="L60" s="60">
        <v>0</v>
      </c>
      <c r="M60" s="58"/>
      <c r="N60" s="66" t="str">
        <f t="shared" ref="N60:R60" si="115">A60</f>
        <v>AUDITOR I</v>
      </c>
      <c r="O60" s="67" t="str">
        <f t="shared" si="115"/>
        <v>H</v>
      </c>
      <c r="P60" s="67" t="str">
        <f t="shared" si="115"/>
        <v>H8D2</v>
      </c>
      <c r="Q60" s="67" t="str">
        <f t="shared" si="115"/>
        <v>H8D2TX</v>
      </c>
      <c r="R60" s="67" t="str">
        <f t="shared" si="115"/>
        <v>H17</v>
      </c>
      <c r="S60" s="68">
        <f t="shared" ref="S60:X60" si="116">F60*(12/26)</f>
        <v>1838.7692307692309</v>
      </c>
      <c r="T60" s="68">
        <f t="shared" si="116"/>
        <v>2052.4615384615386</v>
      </c>
      <c r="U60" s="68">
        <f t="shared" si="116"/>
        <v>2265.6923076923076</v>
      </c>
      <c r="V60" s="68">
        <f t="shared" si="116"/>
        <v>2479.3846153846157</v>
      </c>
      <c r="W60" s="68">
        <f t="shared" si="116"/>
        <v>2692.6153846153848</v>
      </c>
      <c r="X60" s="68">
        <f t="shared" si="116"/>
        <v>8300.7692307692305</v>
      </c>
      <c r="Y60" s="67">
        <f t="shared" si="2"/>
        <v>0</v>
      </c>
      <c r="Z60" s="58"/>
    </row>
    <row r="61" spans="1:26" ht="12.75" customHeight="1" x14ac:dyDescent="0.25">
      <c r="A61" s="59" t="s">
        <v>270</v>
      </c>
      <c r="B61" s="60" t="s">
        <v>53</v>
      </c>
      <c r="C61" s="60" t="s">
        <v>271</v>
      </c>
      <c r="D61" s="60" t="s">
        <v>272</v>
      </c>
      <c r="E61" s="60" t="s">
        <v>273</v>
      </c>
      <c r="F61" s="61">
        <v>4605</v>
      </c>
      <c r="G61" s="61">
        <v>5139</v>
      </c>
      <c r="H61" s="61">
        <v>5672</v>
      </c>
      <c r="I61" s="61">
        <v>6206</v>
      </c>
      <c r="J61" s="61">
        <v>6739</v>
      </c>
      <c r="K61" s="62">
        <v>17985</v>
      </c>
      <c r="L61" s="60">
        <v>0</v>
      </c>
      <c r="M61" s="58"/>
      <c r="N61" s="66" t="str">
        <f t="shared" ref="N61:R61" si="117">A61</f>
        <v>AUDITOR II</v>
      </c>
      <c r="O61" s="67" t="str">
        <f t="shared" si="117"/>
        <v>H</v>
      </c>
      <c r="P61" s="67" t="str">
        <f t="shared" si="117"/>
        <v>H8D3</v>
      </c>
      <c r="Q61" s="67" t="str">
        <f t="shared" si="117"/>
        <v>H8D3XX</v>
      </c>
      <c r="R61" s="67" t="str">
        <f t="shared" si="117"/>
        <v>H22</v>
      </c>
      <c r="S61" s="68">
        <f t="shared" ref="S61:X61" si="118">F61*(12/26)</f>
        <v>2125.3846153846157</v>
      </c>
      <c r="T61" s="68">
        <f t="shared" si="118"/>
        <v>2371.8461538461538</v>
      </c>
      <c r="U61" s="68">
        <f t="shared" si="118"/>
        <v>2617.8461538461538</v>
      </c>
      <c r="V61" s="68">
        <f t="shared" si="118"/>
        <v>2864.3076923076924</v>
      </c>
      <c r="W61" s="68">
        <f t="shared" si="118"/>
        <v>3110.3076923076924</v>
      </c>
      <c r="X61" s="68">
        <f t="shared" si="118"/>
        <v>8300.7692307692305</v>
      </c>
      <c r="Y61" s="67">
        <f t="shared" si="2"/>
        <v>0</v>
      </c>
      <c r="Z61" s="58"/>
    </row>
    <row r="62" spans="1:26" ht="12.75" customHeight="1" x14ac:dyDescent="0.25">
      <c r="A62" s="59" t="s">
        <v>274</v>
      </c>
      <c r="B62" s="60" t="s">
        <v>53</v>
      </c>
      <c r="C62" s="60" t="s">
        <v>275</v>
      </c>
      <c r="D62" s="60" t="s">
        <v>276</v>
      </c>
      <c r="E62" s="60" t="s">
        <v>144</v>
      </c>
      <c r="F62" s="61">
        <v>5322</v>
      </c>
      <c r="G62" s="61">
        <v>5939</v>
      </c>
      <c r="H62" s="61">
        <v>6556</v>
      </c>
      <c r="I62" s="61">
        <v>7173</v>
      </c>
      <c r="J62" s="61">
        <v>7790</v>
      </c>
      <c r="K62" s="62">
        <v>17985</v>
      </c>
      <c r="L62" s="60">
        <v>0</v>
      </c>
      <c r="M62" s="58"/>
      <c r="N62" s="66" t="str">
        <f t="shared" ref="N62:R62" si="119">A62</f>
        <v>AUDITOR III</v>
      </c>
      <c r="O62" s="67" t="str">
        <f t="shared" si="119"/>
        <v>H</v>
      </c>
      <c r="P62" s="67" t="str">
        <f t="shared" si="119"/>
        <v>H8D4</v>
      </c>
      <c r="Q62" s="67" t="str">
        <f t="shared" si="119"/>
        <v>H8D4XX</v>
      </c>
      <c r="R62" s="67" t="str">
        <f t="shared" si="119"/>
        <v>H28</v>
      </c>
      <c r="S62" s="68">
        <f t="shared" ref="S62:X62" si="120">F62*(12/26)</f>
        <v>2456.3076923076924</v>
      </c>
      <c r="T62" s="68">
        <f t="shared" si="120"/>
        <v>2741.0769230769233</v>
      </c>
      <c r="U62" s="68">
        <f t="shared" si="120"/>
        <v>3025.8461538461538</v>
      </c>
      <c r="V62" s="68">
        <f t="shared" si="120"/>
        <v>3310.6153846153848</v>
      </c>
      <c r="W62" s="68">
        <f t="shared" si="120"/>
        <v>3595.3846153846157</v>
      </c>
      <c r="X62" s="68">
        <f t="shared" si="120"/>
        <v>8300.7692307692305</v>
      </c>
      <c r="Y62" s="67">
        <f t="shared" si="2"/>
        <v>0</v>
      </c>
      <c r="Z62" s="58"/>
    </row>
    <row r="63" spans="1:26" ht="12.75" customHeight="1" x14ac:dyDescent="0.25">
      <c r="A63" s="59" t="s">
        <v>277</v>
      </c>
      <c r="B63" s="60" t="s">
        <v>53</v>
      </c>
      <c r="C63" s="60" t="s">
        <v>278</v>
      </c>
      <c r="D63" s="60" t="s">
        <v>279</v>
      </c>
      <c r="E63" s="60" t="s">
        <v>126</v>
      </c>
      <c r="F63" s="61">
        <v>7224</v>
      </c>
      <c r="G63" s="61">
        <v>8156</v>
      </c>
      <c r="H63" s="61">
        <v>9089</v>
      </c>
      <c r="I63" s="61">
        <v>10021</v>
      </c>
      <c r="J63" s="61">
        <v>10953</v>
      </c>
      <c r="K63" s="62">
        <v>17985</v>
      </c>
      <c r="L63" s="60">
        <v>0</v>
      </c>
      <c r="M63" s="58"/>
      <c r="N63" s="66" t="str">
        <f t="shared" ref="N63:R63" si="121">A63</f>
        <v>AUDITOR IV</v>
      </c>
      <c r="O63" s="67" t="str">
        <f t="shared" si="121"/>
        <v>H</v>
      </c>
      <c r="P63" s="67" t="str">
        <f t="shared" si="121"/>
        <v>H8D5</v>
      </c>
      <c r="Q63" s="67" t="str">
        <f t="shared" si="121"/>
        <v>H8D5XX</v>
      </c>
      <c r="R63" s="67" t="str">
        <f t="shared" si="121"/>
        <v>H35</v>
      </c>
      <c r="S63" s="68">
        <f t="shared" ref="S63:X63" si="122">F63*(12/26)</f>
        <v>3334.1538461538462</v>
      </c>
      <c r="T63" s="68">
        <f t="shared" si="122"/>
        <v>3764.3076923076924</v>
      </c>
      <c r="U63" s="68">
        <f t="shared" si="122"/>
        <v>4194.9230769230771</v>
      </c>
      <c r="V63" s="68">
        <f t="shared" si="122"/>
        <v>4625.0769230769238</v>
      </c>
      <c r="W63" s="68">
        <f t="shared" si="122"/>
        <v>5055.2307692307695</v>
      </c>
      <c r="X63" s="68">
        <f t="shared" si="122"/>
        <v>8300.7692307692305</v>
      </c>
      <c r="Y63" s="67">
        <f t="shared" si="2"/>
        <v>0</v>
      </c>
      <c r="Z63" s="58"/>
    </row>
    <row r="64" spans="1:26" ht="12.75" customHeight="1" x14ac:dyDescent="0.25">
      <c r="A64" s="59" t="s">
        <v>280</v>
      </c>
      <c r="B64" s="60" t="s">
        <v>53</v>
      </c>
      <c r="C64" s="60" t="s">
        <v>281</v>
      </c>
      <c r="D64" s="60" t="s">
        <v>282</v>
      </c>
      <c r="E64" s="60" t="s">
        <v>190</v>
      </c>
      <c r="F64" s="61">
        <v>7642</v>
      </c>
      <c r="G64" s="61">
        <v>8828</v>
      </c>
      <c r="H64" s="61">
        <v>10014</v>
      </c>
      <c r="I64" s="61">
        <v>11199</v>
      </c>
      <c r="J64" s="61">
        <v>12385</v>
      </c>
      <c r="K64" s="62">
        <v>17985</v>
      </c>
      <c r="L64" s="60">
        <v>0</v>
      </c>
      <c r="M64" s="58"/>
      <c r="N64" s="66" t="str">
        <f t="shared" ref="N64:R64" si="123">A64</f>
        <v>AUDITOR V</v>
      </c>
      <c r="O64" s="67" t="str">
        <f t="shared" si="123"/>
        <v>H</v>
      </c>
      <c r="P64" s="67" t="str">
        <f t="shared" si="123"/>
        <v>H8D6</v>
      </c>
      <c r="Q64" s="67" t="str">
        <f t="shared" si="123"/>
        <v>H8D6XX</v>
      </c>
      <c r="R64" s="67" t="str">
        <f t="shared" si="123"/>
        <v>H37</v>
      </c>
      <c r="S64" s="68">
        <f t="shared" ref="S64:X64" si="124">F64*(12/26)</f>
        <v>3527.0769230769233</v>
      </c>
      <c r="T64" s="68">
        <f t="shared" si="124"/>
        <v>4074.4615384615386</v>
      </c>
      <c r="U64" s="68">
        <f t="shared" si="124"/>
        <v>4621.8461538461543</v>
      </c>
      <c r="V64" s="68">
        <f t="shared" si="124"/>
        <v>5168.7692307692314</v>
      </c>
      <c r="W64" s="68">
        <f t="shared" si="124"/>
        <v>5716.1538461538466</v>
      </c>
      <c r="X64" s="68">
        <f t="shared" si="124"/>
        <v>8300.7692307692305</v>
      </c>
      <c r="Y64" s="67">
        <f t="shared" si="2"/>
        <v>0</v>
      </c>
      <c r="Z64" s="58"/>
    </row>
    <row r="65" spans="1:26" ht="12.75" customHeight="1" x14ac:dyDescent="0.25">
      <c r="A65" s="59" t="s">
        <v>283</v>
      </c>
      <c r="B65" s="60" t="s">
        <v>284</v>
      </c>
      <c r="C65" s="60" t="s">
        <v>285</v>
      </c>
      <c r="D65" s="60" t="s">
        <v>286</v>
      </c>
      <c r="E65" s="60" t="s">
        <v>287</v>
      </c>
      <c r="F65" s="61">
        <v>2230</v>
      </c>
      <c r="G65" s="61">
        <v>2465</v>
      </c>
      <c r="H65" s="61">
        <v>2701</v>
      </c>
      <c r="I65" s="61">
        <v>2936</v>
      </c>
      <c r="J65" s="61">
        <v>3171</v>
      </c>
      <c r="K65" s="62">
        <v>17985</v>
      </c>
      <c r="L65" s="60">
        <v>1</v>
      </c>
      <c r="M65" s="58"/>
      <c r="N65" s="66" t="str">
        <f t="shared" ref="N65:R65" si="125">A65</f>
        <v>BARBER/COSMETOLOGIST</v>
      </c>
      <c r="O65" s="67" t="str">
        <f t="shared" si="125"/>
        <v>G)</v>
      </c>
      <c r="P65" s="67" t="str">
        <f t="shared" si="125"/>
        <v>D8A1</v>
      </c>
      <c r="Q65" s="67" t="str">
        <f t="shared" si="125"/>
        <v>D8A1XX</v>
      </c>
      <c r="R65" s="67" t="str">
        <f t="shared" si="125"/>
        <v>D05</v>
      </c>
      <c r="S65" s="68">
        <f t="shared" ref="S65:X65" si="126">F65*(12/26)</f>
        <v>1029.2307692307693</v>
      </c>
      <c r="T65" s="68">
        <f t="shared" si="126"/>
        <v>1137.6923076923078</v>
      </c>
      <c r="U65" s="68">
        <f t="shared" si="126"/>
        <v>1246.6153846153848</v>
      </c>
      <c r="V65" s="68">
        <f t="shared" si="126"/>
        <v>1355.0769230769231</v>
      </c>
      <c r="W65" s="68">
        <f t="shared" si="126"/>
        <v>1463.5384615384617</v>
      </c>
      <c r="X65" s="68">
        <f t="shared" si="126"/>
        <v>8300.7692307692305</v>
      </c>
      <c r="Y65" s="67">
        <f t="shared" si="2"/>
        <v>1</v>
      </c>
      <c r="Z65" s="58"/>
    </row>
    <row r="66" spans="1:26" ht="12.75" customHeight="1" x14ac:dyDescent="0.25">
      <c r="A66" s="59" t="s">
        <v>288</v>
      </c>
      <c r="B66" s="60" t="s">
        <v>53</v>
      </c>
      <c r="C66" s="60" t="s">
        <v>289</v>
      </c>
      <c r="D66" s="60" t="s">
        <v>290</v>
      </c>
      <c r="E66" s="60" t="s">
        <v>64</v>
      </c>
      <c r="F66" s="61">
        <v>6136</v>
      </c>
      <c r="G66" s="61">
        <v>6928</v>
      </c>
      <c r="H66" s="61">
        <v>7719</v>
      </c>
      <c r="I66" s="61">
        <v>8511</v>
      </c>
      <c r="J66" s="61">
        <v>9302</v>
      </c>
      <c r="K66" s="62">
        <v>17985</v>
      </c>
      <c r="L66" s="60">
        <v>0</v>
      </c>
      <c r="M66" s="58"/>
      <c r="N66" s="66" t="str">
        <f t="shared" ref="N66:R66" si="127">A66</f>
        <v>BUDGET &amp; POLICY ANLST III</v>
      </c>
      <c r="O66" s="67" t="str">
        <f t="shared" si="127"/>
        <v>H</v>
      </c>
      <c r="P66" s="67" t="str">
        <f t="shared" si="127"/>
        <v>H8E3</v>
      </c>
      <c r="Q66" s="67" t="str">
        <f t="shared" si="127"/>
        <v>H8E3XX</v>
      </c>
      <c r="R66" s="67" t="str">
        <f t="shared" si="127"/>
        <v>H32</v>
      </c>
      <c r="S66" s="68">
        <f t="shared" ref="S66:X66" si="128">F66*(12/26)</f>
        <v>2832</v>
      </c>
      <c r="T66" s="68">
        <f t="shared" si="128"/>
        <v>3197.5384615384619</v>
      </c>
      <c r="U66" s="68">
        <f t="shared" si="128"/>
        <v>3562.6153846153848</v>
      </c>
      <c r="V66" s="68">
        <f t="shared" si="128"/>
        <v>3928.1538461538462</v>
      </c>
      <c r="W66" s="68">
        <f t="shared" si="128"/>
        <v>4293.2307692307695</v>
      </c>
      <c r="X66" s="68">
        <f t="shared" si="128"/>
        <v>8300.7692307692305</v>
      </c>
      <c r="Y66" s="67">
        <f t="shared" si="2"/>
        <v>0</v>
      </c>
      <c r="Z66" s="58"/>
    </row>
    <row r="67" spans="1:26" ht="12.75" customHeight="1" x14ac:dyDescent="0.25">
      <c r="A67" s="59" t="s">
        <v>291</v>
      </c>
      <c r="B67" s="60" t="s">
        <v>53</v>
      </c>
      <c r="C67" s="60" t="s">
        <v>292</v>
      </c>
      <c r="D67" s="60" t="s">
        <v>293</v>
      </c>
      <c r="E67" s="60" t="s">
        <v>126</v>
      </c>
      <c r="F67" s="61">
        <v>7224</v>
      </c>
      <c r="G67" s="61">
        <v>8156</v>
      </c>
      <c r="H67" s="61">
        <v>9089</v>
      </c>
      <c r="I67" s="61">
        <v>10021</v>
      </c>
      <c r="J67" s="61">
        <v>10953</v>
      </c>
      <c r="K67" s="62">
        <v>17985</v>
      </c>
      <c r="L67" s="60">
        <v>0</v>
      </c>
      <c r="M67" s="58"/>
      <c r="N67" s="66" t="str">
        <f t="shared" ref="N67:R67" si="129">A67</f>
        <v>BUDGET &amp; POLICY ANLST IV</v>
      </c>
      <c r="O67" s="67" t="str">
        <f t="shared" si="129"/>
        <v>H</v>
      </c>
      <c r="P67" s="67" t="str">
        <f t="shared" si="129"/>
        <v>H8E4</v>
      </c>
      <c r="Q67" s="67" t="str">
        <f t="shared" si="129"/>
        <v>H8E4XX</v>
      </c>
      <c r="R67" s="67" t="str">
        <f t="shared" si="129"/>
        <v>H35</v>
      </c>
      <c r="S67" s="68">
        <f t="shared" ref="S67:X67" si="130">F67*(12/26)</f>
        <v>3334.1538461538462</v>
      </c>
      <c r="T67" s="68">
        <f t="shared" si="130"/>
        <v>3764.3076923076924</v>
      </c>
      <c r="U67" s="68">
        <f t="shared" si="130"/>
        <v>4194.9230769230771</v>
      </c>
      <c r="V67" s="68">
        <f t="shared" si="130"/>
        <v>4625.0769230769238</v>
      </c>
      <c r="W67" s="68">
        <f t="shared" si="130"/>
        <v>5055.2307692307695</v>
      </c>
      <c r="X67" s="68">
        <f t="shared" si="130"/>
        <v>8300.7692307692305</v>
      </c>
      <c r="Y67" s="67">
        <f t="shared" si="2"/>
        <v>0</v>
      </c>
      <c r="Z67" s="58"/>
    </row>
    <row r="68" spans="1:26" ht="12.75" customHeight="1" x14ac:dyDescent="0.25">
      <c r="A68" s="59" t="s">
        <v>294</v>
      </c>
      <c r="B68" s="60" t="s">
        <v>53</v>
      </c>
      <c r="C68" s="60" t="s">
        <v>295</v>
      </c>
      <c r="D68" s="60" t="s">
        <v>296</v>
      </c>
      <c r="E68" s="60" t="s">
        <v>190</v>
      </c>
      <c r="F68" s="61">
        <v>7642</v>
      </c>
      <c r="G68" s="61">
        <v>8828</v>
      </c>
      <c r="H68" s="61">
        <v>10014</v>
      </c>
      <c r="I68" s="61">
        <v>11199</v>
      </c>
      <c r="J68" s="61">
        <v>12385</v>
      </c>
      <c r="K68" s="62">
        <v>17985</v>
      </c>
      <c r="L68" s="60">
        <v>0</v>
      </c>
      <c r="M68" s="58"/>
      <c r="N68" s="66" t="str">
        <f t="shared" ref="N68:R68" si="131">A68</f>
        <v>BUDGET &amp; POLICY ANLST V</v>
      </c>
      <c r="O68" s="67" t="str">
        <f t="shared" si="131"/>
        <v>H</v>
      </c>
      <c r="P68" s="67" t="str">
        <f t="shared" si="131"/>
        <v>H8E5</v>
      </c>
      <c r="Q68" s="67" t="str">
        <f t="shared" si="131"/>
        <v>H8E5XX</v>
      </c>
      <c r="R68" s="67" t="str">
        <f t="shared" si="131"/>
        <v>H37</v>
      </c>
      <c r="S68" s="68">
        <f t="shared" ref="S68:X68" si="132">F68*(12/26)</f>
        <v>3527.0769230769233</v>
      </c>
      <c r="T68" s="68">
        <f t="shared" si="132"/>
        <v>4074.4615384615386</v>
      </c>
      <c r="U68" s="68">
        <f t="shared" si="132"/>
        <v>4621.8461538461543</v>
      </c>
      <c r="V68" s="68">
        <f t="shared" si="132"/>
        <v>5168.7692307692314</v>
      </c>
      <c r="W68" s="68">
        <f t="shared" si="132"/>
        <v>5716.1538461538466</v>
      </c>
      <c r="X68" s="68">
        <f t="shared" si="132"/>
        <v>8300.7692307692305</v>
      </c>
      <c r="Y68" s="67">
        <f t="shared" si="2"/>
        <v>0</v>
      </c>
      <c r="Z68" s="58"/>
    </row>
    <row r="69" spans="1:26" ht="12.75" customHeight="1" x14ac:dyDescent="0.25">
      <c r="A69" s="59" t="s">
        <v>297</v>
      </c>
      <c r="B69" s="60" t="s">
        <v>53</v>
      </c>
      <c r="C69" s="60" t="s">
        <v>298</v>
      </c>
      <c r="D69" s="60" t="s">
        <v>299</v>
      </c>
      <c r="E69" s="60" t="s">
        <v>273</v>
      </c>
      <c r="F69" s="61">
        <v>4605</v>
      </c>
      <c r="G69" s="61">
        <v>5139</v>
      </c>
      <c r="H69" s="61">
        <v>5672</v>
      </c>
      <c r="I69" s="61">
        <v>6206</v>
      </c>
      <c r="J69" s="61">
        <v>6739</v>
      </c>
      <c r="K69" s="62">
        <v>17985</v>
      </c>
      <c r="L69" s="60">
        <v>0</v>
      </c>
      <c r="M69" s="58"/>
      <c r="N69" s="66" t="str">
        <f t="shared" ref="N69:R69" si="133">A69</f>
        <v>BUDGET ANALYST I</v>
      </c>
      <c r="O69" s="67" t="str">
        <f t="shared" si="133"/>
        <v>H</v>
      </c>
      <c r="P69" s="67" t="str">
        <f t="shared" si="133"/>
        <v>H8E1</v>
      </c>
      <c r="Q69" s="67" t="str">
        <f t="shared" si="133"/>
        <v>H8E1XX</v>
      </c>
      <c r="R69" s="67" t="str">
        <f t="shared" si="133"/>
        <v>H22</v>
      </c>
      <c r="S69" s="68">
        <f t="shared" ref="S69:X69" si="134">F69*(12/26)</f>
        <v>2125.3846153846157</v>
      </c>
      <c r="T69" s="68">
        <f t="shared" si="134"/>
        <v>2371.8461538461538</v>
      </c>
      <c r="U69" s="68">
        <f t="shared" si="134"/>
        <v>2617.8461538461538</v>
      </c>
      <c r="V69" s="68">
        <f t="shared" si="134"/>
        <v>2864.3076923076924</v>
      </c>
      <c r="W69" s="68">
        <f t="shared" si="134"/>
        <v>3110.3076923076924</v>
      </c>
      <c r="X69" s="68">
        <f t="shared" si="134"/>
        <v>8300.7692307692305</v>
      </c>
      <c r="Y69" s="67">
        <f t="shared" si="2"/>
        <v>0</v>
      </c>
      <c r="Z69" s="58"/>
    </row>
    <row r="70" spans="1:26" ht="12.75" customHeight="1" x14ac:dyDescent="0.25">
      <c r="A70" s="59" t="s">
        <v>300</v>
      </c>
      <c r="B70" s="60" t="s">
        <v>53</v>
      </c>
      <c r="C70" s="60" t="s">
        <v>301</v>
      </c>
      <c r="D70" s="60" t="s">
        <v>302</v>
      </c>
      <c r="E70" s="60" t="s">
        <v>144</v>
      </c>
      <c r="F70" s="61">
        <v>5322</v>
      </c>
      <c r="G70" s="61">
        <v>5939</v>
      </c>
      <c r="H70" s="61">
        <v>6556</v>
      </c>
      <c r="I70" s="61">
        <v>7173</v>
      </c>
      <c r="J70" s="61">
        <v>7790</v>
      </c>
      <c r="K70" s="62">
        <v>17985</v>
      </c>
      <c r="L70" s="60">
        <v>0</v>
      </c>
      <c r="M70" s="58"/>
      <c r="N70" s="66" t="str">
        <f t="shared" ref="N70:R70" si="135">A70</f>
        <v>BUDGET ANALYST II</v>
      </c>
      <c r="O70" s="67" t="str">
        <f t="shared" si="135"/>
        <v>H</v>
      </c>
      <c r="P70" s="67" t="str">
        <f t="shared" si="135"/>
        <v>H8E2</v>
      </c>
      <c r="Q70" s="67" t="str">
        <f t="shared" si="135"/>
        <v>H8E2XX</v>
      </c>
      <c r="R70" s="67" t="str">
        <f t="shared" si="135"/>
        <v>H28</v>
      </c>
      <c r="S70" s="68">
        <f t="shared" ref="S70:X70" si="136">F70*(12/26)</f>
        <v>2456.3076923076924</v>
      </c>
      <c r="T70" s="68">
        <f t="shared" si="136"/>
        <v>2741.0769230769233</v>
      </c>
      <c r="U70" s="68">
        <f t="shared" si="136"/>
        <v>3025.8461538461538</v>
      </c>
      <c r="V70" s="68">
        <f t="shared" si="136"/>
        <v>3310.6153846153848</v>
      </c>
      <c r="W70" s="68">
        <f t="shared" si="136"/>
        <v>3595.3846153846157</v>
      </c>
      <c r="X70" s="68">
        <f t="shared" si="136"/>
        <v>8300.7692307692305</v>
      </c>
      <c r="Y70" s="67">
        <f t="shared" si="2"/>
        <v>0</v>
      </c>
      <c r="Z70" s="58"/>
    </row>
    <row r="71" spans="1:26" ht="12.75" customHeight="1" x14ac:dyDescent="0.25">
      <c r="A71" s="69" t="s">
        <v>303</v>
      </c>
      <c r="B71" s="70" t="s">
        <v>304</v>
      </c>
      <c r="C71" s="71" t="s">
        <v>305</v>
      </c>
      <c r="D71" s="71" t="s">
        <v>306</v>
      </c>
      <c r="E71" s="70" t="s">
        <v>76</v>
      </c>
      <c r="F71" s="72">
        <v>3230</v>
      </c>
      <c r="G71" s="72">
        <v>3562</v>
      </c>
      <c r="H71" s="72">
        <v>3894</v>
      </c>
      <c r="I71" s="72">
        <v>4225</v>
      </c>
      <c r="J71" s="72">
        <v>4557</v>
      </c>
      <c r="K71" s="62">
        <v>17985</v>
      </c>
      <c r="L71" s="70">
        <v>0</v>
      </c>
      <c r="M71" s="58"/>
      <c r="N71" s="66" t="str">
        <f t="shared" ref="N71:R71" si="137">A71</f>
        <v xml:space="preserve">BUSINESS APPLICATION SUPPORT INTERN </v>
      </c>
      <c r="O71" s="67" t="str">
        <f t="shared" si="137"/>
        <v>PS</v>
      </c>
      <c r="P71" s="67" t="str">
        <f t="shared" si="137"/>
        <v>H9A1</v>
      </c>
      <c r="Q71" s="67" t="str">
        <f t="shared" si="137"/>
        <v>H9A1IX</v>
      </c>
      <c r="R71" s="67" t="str">
        <f t="shared" si="137"/>
        <v>H11</v>
      </c>
      <c r="S71" s="68">
        <f t="shared" ref="S71:X71" si="138">F71*(12/26)</f>
        <v>1490.7692307692309</v>
      </c>
      <c r="T71" s="68">
        <f t="shared" si="138"/>
        <v>1644</v>
      </c>
      <c r="U71" s="68">
        <f t="shared" si="138"/>
        <v>1797.2307692307693</v>
      </c>
      <c r="V71" s="68">
        <f t="shared" si="138"/>
        <v>1950</v>
      </c>
      <c r="W71" s="68">
        <f t="shared" si="138"/>
        <v>2103.2307692307695</v>
      </c>
      <c r="X71" s="68">
        <f t="shared" si="138"/>
        <v>8300.7692307692305</v>
      </c>
      <c r="Y71" s="67">
        <f t="shared" si="2"/>
        <v>0</v>
      </c>
      <c r="Z71" s="58"/>
    </row>
    <row r="72" spans="1:26" ht="12.75" customHeight="1" x14ac:dyDescent="0.25">
      <c r="A72" s="69" t="s">
        <v>307</v>
      </c>
      <c r="B72" s="70" t="s">
        <v>304</v>
      </c>
      <c r="C72" s="70" t="s">
        <v>308</v>
      </c>
      <c r="D72" s="70" t="s">
        <v>309</v>
      </c>
      <c r="E72" s="70" t="s">
        <v>56</v>
      </c>
      <c r="F72" s="72">
        <v>3708</v>
      </c>
      <c r="G72" s="72">
        <v>4137</v>
      </c>
      <c r="H72" s="72">
        <v>4567</v>
      </c>
      <c r="I72" s="72">
        <v>4996</v>
      </c>
      <c r="J72" s="72">
        <v>5425</v>
      </c>
      <c r="K72" s="62">
        <v>17985</v>
      </c>
      <c r="L72" s="70">
        <v>0</v>
      </c>
      <c r="M72" s="58"/>
      <c r="N72" s="66" t="str">
        <f t="shared" ref="N72:R72" si="139">A72</f>
        <v>BUSINESS APPLICATION SUPPORT SPECIALIST I</v>
      </c>
      <c r="O72" s="67" t="str">
        <f t="shared" si="139"/>
        <v>PS</v>
      </c>
      <c r="P72" s="67" t="str">
        <f t="shared" si="139"/>
        <v>H9A2</v>
      </c>
      <c r="Q72" s="67" t="str">
        <f t="shared" si="139"/>
        <v>H9A2XX</v>
      </c>
      <c r="R72" s="67" t="str">
        <f t="shared" si="139"/>
        <v>H14</v>
      </c>
      <c r="S72" s="68">
        <f t="shared" ref="S72:X72" si="140">F72*(12/26)</f>
        <v>1711.3846153846155</v>
      </c>
      <c r="T72" s="68">
        <f t="shared" si="140"/>
        <v>1909.3846153846155</v>
      </c>
      <c r="U72" s="68">
        <f t="shared" si="140"/>
        <v>2107.8461538461538</v>
      </c>
      <c r="V72" s="68">
        <f t="shared" si="140"/>
        <v>2305.8461538461538</v>
      </c>
      <c r="W72" s="68">
        <f t="shared" si="140"/>
        <v>2503.8461538461538</v>
      </c>
      <c r="X72" s="68">
        <f t="shared" si="140"/>
        <v>8300.7692307692305</v>
      </c>
      <c r="Y72" s="67">
        <f t="shared" si="2"/>
        <v>0</v>
      </c>
      <c r="Z72" s="58"/>
    </row>
    <row r="73" spans="1:26" ht="12.75" customHeight="1" x14ac:dyDescent="0.25">
      <c r="A73" s="69" t="s">
        <v>310</v>
      </c>
      <c r="B73" s="70" t="s">
        <v>304</v>
      </c>
      <c r="C73" s="70" t="s">
        <v>311</v>
      </c>
      <c r="D73" s="70" t="s">
        <v>312</v>
      </c>
      <c r="E73" s="70" t="s">
        <v>249</v>
      </c>
      <c r="F73" s="72">
        <v>3984</v>
      </c>
      <c r="G73" s="72">
        <v>4447</v>
      </c>
      <c r="H73" s="72">
        <v>4909</v>
      </c>
      <c r="I73" s="72">
        <v>5372</v>
      </c>
      <c r="J73" s="72">
        <v>5834</v>
      </c>
      <c r="K73" s="62">
        <v>17985</v>
      </c>
      <c r="L73" s="70">
        <v>0</v>
      </c>
      <c r="M73" s="58"/>
      <c r="N73" s="66" t="str">
        <f t="shared" ref="N73:R73" si="141">A73</f>
        <v>BUSINESS APPLICATION SUPPORT SPECIALIST II</v>
      </c>
      <c r="O73" s="67" t="str">
        <f t="shared" si="141"/>
        <v>PS</v>
      </c>
      <c r="P73" s="67" t="str">
        <f t="shared" si="141"/>
        <v>H9A3</v>
      </c>
      <c r="Q73" s="67" t="str">
        <f t="shared" si="141"/>
        <v>H9A3XX</v>
      </c>
      <c r="R73" s="67" t="str">
        <f t="shared" si="141"/>
        <v>H17</v>
      </c>
      <c r="S73" s="68">
        <f t="shared" ref="S73:X73" si="142">F73*(12/26)</f>
        <v>1838.7692307692309</v>
      </c>
      <c r="T73" s="68">
        <f t="shared" si="142"/>
        <v>2052.4615384615386</v>
      </c>
      <c r="U73" s="68">
        <f t="shared" si="142"/>
        <v>2265.6923076923076</v>
      </c>
      <c r="V73" s="68">
        <f t="shared" si="142"/>
        <v>2479.3846153846157</v>
      </c>
      <c r="W73" s="68">
        <f t="shared" si="142"/>
        <v>2692.6153846153848</v>
      </c>
      <c r="X73" s="68">
        <f t="shared" si="142"/>
        <v>8300.7692307692305</v>
      </c>
      <c r="Y73" s="67">
        <f t="shared" si="2"/>
        <v>0</v>
      </c>
      <c r="Z73" s="58"/>
    </row>
    <row r="74" spans="1:26" ht="12.75" customHeight="1" x14ac:dyDescent="0.25">
      <c r="A74" s="69" t="s">
        <v>313</v>
      </c>
      <c r="B74" s="70" t="s">
        <v>304</v>
      </c>
      <c r="C74" s="70" t="s">
        <v>314</v>
      </c>
      <c r="D74" s="71" t="s">
        <v>315</v>
      </c>
      <c r="E74" s="70" t="s">
        <v>256</v>
      </c>
      <c r="F74" s="72">
        <v>4950</v>
      </c>
      <c r="G74" s="72">
        <v>5524</v>
      </c>
      <c r="H74" s="72">
        <v>6098</v>
      </c>
      <c r="I74" s="72">
        <v>6672</v>
      </c>
      <c r="J74" s="72">
        <v>7246</v>
      </c>
      <c r="K74" s="62">
        <v>17985</v>
      </c>
      <c r="L74" s="70">
        <v>0</v>
      </c>
      <c r="M74" s="58"/>
      <c r="N74" s="66" t="str">
        <f t="shared" ref="N74:R74" si="143">A74</f>
        <v>BUSINESS APPLICATION SUPPORT SPECIALIST III</v>
      </c>
      <c r="O74" s="67" t="str">
        <f t="shared" si="143"/>
        <v>PS</v>
      </c>
      <c r="P74" s="67" t="str">
        <f t="shared" si="143"/>
        <v>H9A4</v>
      </c>
      <c r="Q74" s="67" t="str">
        <f t="shared" si="143"/>
        <v xml:space="preserve"> H9A4XX</v>
      </c>
      <c r="R74" s="67" t="str">
        <f t="shared" si="143"/>
        <v>H25</v>
      </c>
      <c r="S74" s="68">
        <f t="shared" ref="S74:X74" si="144">F74*(12/26)</f>
        <v>2284.6153846153848</v>
      </c>
      <c r="T74" s="68">
        <f t="shared" si="144"/>
        <v>2549.5384615384619</v>
      </c>
      <c r="U74" s="68">
        <f t="shared" si="144"/>
        <v>2814.4615384615386</v>
      </c>
      <c r="V74" s="68">
        <f t="shared" si="144"/>
        <v>3079.3846153846157</v>
      </c>
      <c r="W74" s="68">
        <f t="shared" si="144"/>
        <v>3344.3076923076924</v>
      </c>
      <c r="X74" s="68">
        <f t="shared" si="144"/>
        <v>8300.7692307692305</v>
      </c>
      <c r="Y74" s="67">
        <f t="shared" si="2"/>
        <v>0</v>
      </c>
      <c r="Z74" s="58"/>
    </row>
    <row r="75" spans="1:26" ht="12.75" customHeight="1" x14ac:dyDescent="0.25">
      <c r="A75" s="59" t="s">
        <v>316</v>
      </c>
      <c r="B75" s="60" t="s">
        <v>53</v>
      </c>
      <c r="C75" s="60" t="s">
        <v>317</v>
      </c>
      <c r="D75" s="60" t="s">
        <v>318</v>
      </c>
      <c r="E75" s="60" t="s">
        <v>256</v>
      </c>
      <c r="F75" s="61">
        <v>4950</v>
      </c>
      <c r="G75" s="61">
        <v>5524</v>
      </c>
      <c r="H75" s="61">
        <v>6098</v>
      </c>
      <c r="I75" s="61">
        <v>6672</v>
      </c>
      <c r="J75" s="61">
        <v>7246</v>
      </c>
      <c r="K75" s="62">
        <v>17985</v>
      </c>
      <c r="L75" s="60">
        <v>0</v>
      </c>
      <c r="M75" s="58"/>
      <c r="N75" s="66" t="str">
        <f t="shared" ref="N75:R75" si="145">A75</f>
        <v>CHAPLAIN I</v>
      </c>
      <c r="O75" s="67" t="str">
        <f t="shared" si="145"/>
        <v>H</v>
      </c>
      <c r="P75" s="67" t="str">
        <f t="shared" si="145"/>
        <v>H6I1</v>
      </c>
      <c r="Q75" s="67" t="str">
        <f t="shared" si="145"/>
        <v>H6I1XX</v>
      </c>
      <c r="R75" s="67" t="str">
        <f t="shared" si="145"/>
        <v>H25</v>
      </c>
      <c r="S75" s="68">
        <f t="shared" ref="S75:X75" si="146">F75*(12/26)</f>
        <v>2284.6153846153848</v>
      </c>
      <c r="T75" s="68">
        <f t="shared" si="146"/>
        <v>2549.5384615384619</v>
      </c>
      <c r="U75" s="68">
        <f t="shared" si="146"/>
        <v>2814.4615384615386</v>
      </c>
      <c r="V75" s="68">
        <f t="shared" si="146"/>
        <v>3079.3846153846157</v>
      </c>
      <c r="W75" s="68">
        <f t="shared" si="146"/>
        <v>3344.3076923076924</v>
      </c>
      <c r="X75" s="68">
        <f t="shared" si="146"/>
        <v>8300.7692307692305</v>
      </c>
      <c r="Y75" s="67">
        <f t="shared" si="2"/>
        <v>0</v>
      </c>
      <c r="Z75" s="58"/>
    </row>
    <row r="76" spans="1:26" ht="12.75" customHeight="1" x14ac:dyDescent="0.25">
      <c r="A76" s="59" t="s">
        <v>319</v>
      </c>
      <c r="B76" s="60" t="s">
        <v>53</v>
      </c>
      <c r="C76" s="60" t="s">
        <v>320</v>
      </c>
      <c r="D76" s="60" t="s">
        <v>321</v>
      </c>
      <c r="E76" s="60" t="s">
        <v>144</v>
      </c>
      <c r="F76" s="61">
        <v>5322</v>
      </c>
      <c r="G76" s="61">
        <v>5939</v>
      </c>
      <c r="H76" s="61">
        <v>6556</v>
      </c>
      <c r="I76" s="61">
        <v>7173</v>
      </c>
      <c r="J76" s="61">
        <v>7790</v>
      </c>
      <c r="K76" s="62">
        <v>17985</v>
      </c>
      <c r="L76" s="60">
        <v>0</v>
      </c>
      <c r="M76" s="58"/>
      <c r="N76" s="66" t="str">
        <f t="shared" ref="N76:R76" si="147">A76</f>
        <v>CHAPLAIN II</v>
      </c>
      <c r="O76" s="67" t="str">
        <f t="shared" si="147"/>
        <v>H</v>
      </c>
      <c r="P76" s="67" t="str">
        <f t="shared" si="147"/>
        <v>H6I2</v>
      </c>
      <c r="Q76" s="67" t="str">
        <f t="shared" si="147"/>
        <v>H6I2XX</v>
      </c>
      <c r="R76" s="67" t="str">
        <f t="shared" si="147"/>
        <v>H28</v>
      </c>
      <c r="S76" s="68">
        <f t="shared" ref="S76:X76" si="148">F76*(12/26)</f>
        <v>2456.3076923076924</v>
      </c>
      <c r="T76" s="68">
        <f t="shared" si="148"/>
        <v>2741.0769230769233</v>
      </c>
      <c r="U76" s="68">
        <f t="shared" si="148"/>
        <v>3025.8461538461538</v>
      </c>
      <c r="V76" s="68">
        <f t="shared" si="148"/>
        <v>3310.6153846153848</v>
      </c>
      <c r="W76" s="68">
        <f t="shared" si="148"/>
        <v>3595.3846153846157</v>
      </c>
      <c r="X76" s="68">
        <f t="shared" si="148"/>
        <v>8300.7692307692305</v>
      </c>
      <c r="Y76" s="67">
        <f t="shared" si="2"/>
        <v>0</v>
      </c>
      <c r="Z76" s="58"/>
    </row>
    <row r="77" spans="1:26" ht="12.75" customHeight="1" x14ac:dyDescent="0.25">
      <c r="A77" s="59" t="s">
        <v>322</v>
      </c>
      <c r="B77" s="60" t="s">
        <v>53</v>
      </c>
      <c r="C77" s="60" t="s">
        <v>323</v>
      </c>
      <c r="D77" s="60" t="s">
        <v>324</v>
      </c>
      <c r="E77" s="60" t="s">
        <v>325</v>
      </c>
      <c r="F77" s="61">
        <v>2092</v>
      </c>
      <c r="G77" s="61">
        <v>2307</v>
      </c>
      <c r="H77" s="61">
        <v>2522</v>
      </c>
      <c r="I77" s="61">
        <v>2736</v>
      </c>
      <c r="J77" s="61">
        <v>2951</v>
      </c>
      <c r="K77" s="62">
        <v>17985</v>
      </c>
      <c r="L77" s="60">
        <v>1</v>
      </c>
      <c r="M77" s="58"/>
      <c r="N77" s="66" t="str">
        <f t="shared" ref="N77:R77" si="149">A77</f>
        <v>CHILD CARE AIDE</v>
      </c>
      <c r="O77" s="67" t="str">
        <f t="shared" si="149"/>
        <v>H</v>
      </c>
      <c r="P77" s="67" t="str">
        <f t="shared" si="149"/>
        <v>H7C1</v>
      </c>
      <c r="Q77" s="67" t="str">
        <f t="shared" si="149"/>
        <v>H7C1XX</v>
      </c>
      <c r="R77" s="67" t="str">
        <f t="shared" si="149"/>
        <v>H01</v>
      </c>
      <c r="S77" s="68">
        <f t="shared" ref="S77:X77" si="150">F77*(12/26)</f>
        <v>965.53846153846155</v>
      </c>
      <c r="T77" s="68">
        <f t="shared" si="150"/>
        <v>1064.7692307692307</v>
      </c>
      <c r="U77" s="68">
        <f t="shared" si="150"/>
        <v>1164</v>
      </c>
      <c r="V77" s="68">
        <f t="shared" si="150"/>
        <v>1262.7692307692309</v>
      </c>
      <c r="W77" s="68">
        <f t="shared" si="150"/>
        <v>1362</v>
      </c>
      <c r="X77" s="68">
        <f t="shared" si="150"/>
        <v>8300.7692307692305</v>
      </c>
      <c r="Y77" s="67">
        <f t="shared" si="2"/>
        <v>1</v>
      </c>
      <c r="Z77" s="58"/>
    </row>
    <row r="78" spans="1:26" ht="12.75" customHeight="1" x14ac:dyDescent="0.25">
      <c r="A78" s="59" t="s">
        <v>326</v>
      </c>
      <c r="B78" s="60" t="s">
        <v>86</v>
      </c>
      <c r="C78" s="60" t="s">
        <v>327</v>
      </c>
      <c r="D78" s="60" t="s">
        <v>328</v>
      </c>
      <c r="E78" s="60" t="s">
        <v>329</v>
      </c>
      <c r="F78" s="61">
        <v>5483</v>
      </c>
      <c r="G78" s="61">
        <v>6118</v>
      </c>
      <c r="H78" s="61">
        <v>6754</v>
      </c>
      <c r="I78" s="61">
        <v>7389</v>
      </c>
      <c r="J78" s="61">
        <v>8024</v>
      </c>
      <c r="K78" s="62">
        <v>17985</v>
      </c>
      <c r="L78" s="60">
        <v>0</v>
      </c>
      <c r="M78" s="58"/>
      <c r="N78" s="66" t="str">
        <f t="shared" ref="N78:R78" si="151">A78</f>
        <v>CIVIL ENG PROJ MANAGER I</v>
      </c>
      <c r="O78" s="67" t="str">
        <f t="shared" si="151"/>
        <v>I</v>
      </c>
      <c r="P78" s="67" t="str">
        <f t="shared" si="151"/>
        <v>I5C1</v>
      </c>
      <c r="Q78" s="67" t="str">
        <f t="shared" si="151"/>
        <v>I5C1**</v>
      </c>
      <c r="R78" s="67" t="str">
        <f t="shared" si="151"/>
        <v>I12</v>
      </c>
      <c r="S78" s="68">
        <f t="shared" ref="S78:X78" si="152">F78*(12/26)</f>
        <v>2530.6153846153848</v>
      </c>
      <c r="T78" s="68">
        <f t="shared" si="152"/>
        <v>2823.6923076923076</v>
      </c>
      <c r="U78" s="68">
        <f t="shared" si="152"/>
        <v>3117.2307692307695</v>
      </c>
      <c r="V78" s="68">
        <f t="shared" si="152"/>
        <v>3410.3076923076924</v>
      </c>
      <c r="W78" s="68">
        <f t="shared" si="152"/>
        <v>3703.3846153846157</v>
      </c>
      <c r="X78" s="68">
        <f t="shared" si="152"/>
        <v>8300.7692307692305</v>
      </c>
      <c r="Y78" s="67">
        <f t="shared" si="2"/>
        <v>0</v>
      </c>
      <c r="Z78" s="58"/>
    </row>
    <row r="79" spans="1:26" ht="12.75" customHeight="1" x14ac:dyDescent="0.25">
      <c r="A79" s="59" t="s">
        <v>330</v>
      </c>
      <c r="B79" s="60" t="s">
        <v>86</v>
      </c>
      <c r="C79" s="60" t="s">
        <v>331</v>
      </c>
      <c r="D79" s="60" t="s">
        <v>332</v>
      </c>
      <c r="E79" s="60" t="s">
        <v>93</v>
      </c>
      <c r="F79" s="61">
        <v>6322</v>
      </c>
      <c r="G79" s="61">
        <v>7137</v>
      </c>
      <c r="H79" s="61">
        <v>7953</v>
      </c>
      <c r="I79" s="61">
        <v>8768</v>
      </c>
      <c r="J79" s="61">
        <v>9583</v>
      </c>
      <c r="K79" s="62">
        <v>17985</v>
      </c>
      <c r="L79" s="60">
        <v>0</v>
      </c>
      <c r="M79" s="58"/>
      <c r="N79" s="66" t="str">
        <f t="shared" ref="N79:R79" si="153">A79</f>
        <v>CIVIL ENG PROJ MANAGER II</v>
      </c>
      <c r="O79" s="67" t="str">
        <f t="shared" si="153"/>
        <v>I</v>
      </c>
      <c r="P79" s="67" t="str">
        <f t="shared" si="153"/>
        <v>I5C2</v>
      </c>
      <c r="Q79" s="67" t="str">
        <f t="shared" si="153"/>
        <v>I5C2**</v>
      </c>
      <c r="R79" s="67" t="str">
        <f t="shared" si="153"/>
        <v>I16</v>
      </c>
      <c r="S79" s="68">
        <f t="shared" ref="S79:X79" si="154">F79*(12/26)</f>
        <v>2917.8461538461538</v>
      </c>
      <c r="T79" s="68">
        <f t="shared" si="154"/>
        <v>3294</v>
      </c>
      <c r="U79" s="68">
        <f t="shared" si="154"/>
        <v>3670.6153846153848</v>
      </c>
      <c r="V79" s="68">
        <f t="shared" si="154"/>
        <v>4046.7692307692309</v>
      </c>
      <c r="W79" s="68">
        <f t="shared" si="154"/>
        <v>4422.9230769230771</v>
      </c>
      <c r="X79" s="68">
        <f t="shared" si="154"/>
        <v>8300.7692307692305</v>
      </c>
      <c r="Y79" s="67">
        <f t="shared" si="2"/>
        <v>0</v>
      </c>
      <c r="Z79" s="58"/>
    </row>
    <row r="80" spans="1:26" ht="12.75" customHeight="1" x14ac:dyDescent="0.25">
      <c r="A80" s="59" t="s">
        <v>333</v>
      </c>
      <c r="B80" s="60" t="s">
        <v>205</v>
      </c>
      <c r="C80" s="60" t="s">
        <v>334</v>
      </c>
      <c r="D80" s="60" t="s">
        <v>335</v>
      </c>
      <c r="E80" s="60" t="s">
        <v>336</v>
      </c>
      <c r="F80" s="61">
        <v>2080</v>
      </c>
      <c r="G80" s="61">
        <v>2283</v>
      </c>
      <c r="H80" s="61">
        <v>2495</v>
      </c>
      <c r="I80" s="61">
        <v>2708</v>
      </c>
      <c r="J80" s="61">
        <v>2920</v>
      </c>
      <c r="K80" s="62">
        <v>17985</v>
      </c>
      <c r="L80" s="60">
        <v>3</v>
      </c>
      <c r="M80" s="58"/>
      <c r="N80" s="66" t="str">
        <f t="shared" ref="N80:R80" si="155">A80</f>
        <v>CLIENT CARE AIDE I</v>
      </c>
      <c r="O80" s="67" t="str">
        <f t="shared" si="155"/>
        <v>C</v>
      </c>
      <c r="P80" s="67" t="str">
        <f t="shared" si="155"/>
        <v>C6P1</v>
      </c>
      <c r="Q80" s="67" t="str">
        <f t="shared" si="155"/>
        <v>C6P1XX</v>
      </c>
      <c r="R80" s="67" t="str">
        <f t="shared" si="155"/>
        <v>C01</v>
      </c>
      <c r="S80" s="68">
        <f t="shared" ref="S80:X80" si="156">F80*(12/26)</f>
        <v>960</v>
      </c>
      <c r="T80" s="68">
        <f t="shared" si="156"/>
        <v>1053.6923076923078</v>
      </c>
      <c r="U80" s="68">
        <f t="shared" si="156"/>
        <v>1151.5384615384617</v>
      </c>
      <c r="V80" s="68">
        <f t="shared" si="156"/>
        <v>1249.8461538461538</v>
      </c>
      <c r="W80" s="68">
        <f t="shared" si="156"/>
        <v>1347.6923076923078</v>
      </c>
      <c r="X80" s="68">
        <f t="shared" si="156"/>
        <v>8300.7692307692305</v>
      </c>
      <c r="Y80" s="67">
        <f t="shared" si="2"/>
        <v>3</v>
      </c>
      <c r="Z80" s="58"/>
    </row>
    <row r="81" spans="1:26" ht="12.75" customHeight="1" x14ac:dyDescent="0.25">
      <c r="A81" s="59" t="s">
        <v>337</v>
      </c>
      <c r="B81" s="60" t="s">
        <v>205</v>
      </c>
      <c r="C81" s="60" t="s">
        <v>338</v>
      </c>
      <c r="D81" s="60" t="s">
        <v>339</v>
      </c>
      <c r="E81" s="60" t="s">
        <v>208</v>
      </c>
      <c r="F81" s="61">
        <v>2225</v>
      </c>
      <c r="G81" s="61">
        <v>2454</v>
      </c>
      <c r="H81" s="61">
        <v>2683</v>
      </c>
      <c r="I81" s="61">
        <v>2912</v>
      </c>
      <c r="J81" s="61">
        <v>3141</v>
      </c>
      <c r="K81" s="62">
        <v>17985</v>
      </c>
      <c r="L81" s="60">
        <v>3</v>
      </c>
      <c r="M81" s="58"/>
      <c r="N81" s="66" t="str">
        <f t="shared" ref="N81:R81" si="157">A81</f>
        <v>CLIENT CARE AIDE II</v>
      </c>
      <c r="O81" s="67" t="str">
        <f t="shared" si="157"/>
        <v>C</v>
      </c>
      <c r="P81" s="67" t="str">
        <f t="shared" si="157"/>
        <v>C6P2</v>
      </c>
      <c r="Q81" s="67" t="str">
        <f t="shared" si="157"/>
        <v>C6P2XX</v>
      </c>
      <c r="R81" s="67" t="str">
        <f t="shared" si="157"/>
        <v>C03</v>
      </c>
      <c r="S81" s="68">
        <f t="shared" ref="S81:X81" si="158">F81*(12/26)</f>
        <v>1026.9230769230769</v>
      </c>
      <c r="T81" s="68">
        <f t="shared" si="158"/>
        <v>1132.6153846153848</v>
      </c>
      <c r="U81" s="68">
        <f t="shared" si="158"/>
        <v>1238.3076923076924</v>
      </c>
      <c r="V81" s="68">
        <f t="shared" si="158"/>
        <v>1344</v>
      </c>
      <c r="W81" s="68">
        <f t="shared" si="158"/>
        <v>1449.6923076923078</v>
      </c>
      <c r="X81" s="68">
        <f t="shared" si="158"/>
        <v>8300.7692307692305</v>
      </c>
      <c r="Y81" s="67">
        <f t="shared" si="2"/>
        <v>3</v>
      </c>
      <c r="Z81" s="58"/>
    </row>
    <row r="82" spans="1:26" ht="12.75" customHeight="1" x14ac:dyDescent="0.25">
      <c r="A82" s="59" t="s">
        <v>340</v>
      </c>
      <c r="B82" s="60" t="s">
        <v>205</v>
      </c>
      <c r="C82" s="60" t="s">
        <v>341</v>
      </c>
      <c r="D82" s="60" t="s">
        <v>342</v>
      </c>
      <c r="E82" s="60" t="s">
        <v>343</v>
      </c>
      <c r="F82" s="61">
        <v>4555</v>
      </c>
      <c r="G82" s="61">
        <v>5084</v>
      </c>
      <c r="H82" s="61">
        <v>5612</v>
      </c>
      <c r="I82" s="61">
        <v>6141</v>
      </c>
      <c r="J82" s="61">
        <v>6669</v>
      </c>
      <c r="K82" s="62">
        <v>17985</v>
      </c>
      <c r="L82" s="60">
        <v>0</v>
      </c>
      <c r="M82" s="58"/>
      <c r="N82" s="66" t="str">
        <f t="shared" ref="N82:R82" si="159">A82</f>
        <v>CLINICAL BEHAV SPEC II</v>
      </c>
      <c r="O82" s="67" t="str">
        <f t="shared" si="159"/>
        <v>C</v>
      </c>
      <c r="P82" s="67" t="str">
        <f t="shared" si="159"/>
        <v>C4J1</v>
      </c>
      <c r="Q82" s="67" t="str">
        <f t="shared" si="159"/>
        <v>C4J1XX</v>
      </c>
      <c r="R82" s="67" t="str">
        <f t="shared" si="159"/>
        <v>C17</v>
      </c>
      <c r="S82" s="68">
        <f t="shared" ref="S82:X82" si="160">F82*(12/26)</f>
        <v>2102.3076923076924</v>
      </c>
      <c r="T82" s="68">
        <f t="shared" si="160"/>
        <v>2346.4615384615386</v>
      </c>
      <c r="U82" s="68">
        <f t="shared" si="160"/>
        <v>2590.1538461538462</v>
      </c>
      <c r="V82" s="68">
        <f t="shared" si="160"/>
        <v>2834.3076923076924</v>
      </c>
      <c r="W82" s="68">
        <f t="shared" si="160"/>
        <v>3078</v>
      </c>
      <c r="X82" s="68">
        <f t="shared" si="160"/>
        <v>8300.7692307692305</v>
      </c>
      <c r="Y82" s="67">
        <f t="shared" si="2"/>
        <v>0</v>
      </c>
      <c r="Z82" s="58"/>
    </row>
    <row r="83" spans="1:26" ht="12.75" customHeight="1" x14ac:dyDescent="0.25">
      <c r="A83" s="59" t="s">
        <v>344</v>
      </c>
      <c r="B83" s="60" t="s">
        <v>205</v>
      </c>
      <c r="C83" s="60" t="s">
        <v>345</v>
      </c>
      <c r="D83" s="60" t="s">
        <v>346</v>
      </c>
      <c r="E83" s="60" t="s">
        <v>347</v>
      </c>
      <c r="F83" s="61">
        <v>4897</v>
      </c>
      <c r="G83" s="61">
        <v>5465</v>
      </c>
      <c r="H83" s="61">
        <v>6032</v>
      </c>
      <c r="I83" s="61">
        <v>6600</v>
      </c>
      <c r="J83" s="61">
        <v>7167</v>
      </c>
      <c r="K83" s="62">
        <v>17985</v>
      </c>
      <c r="L83" s="60">
        <v>0</v>
      </c>
      <c r="M83" s="58"/>
      <c r="N83" s="66" t="str">
        <f t="shared" ref="N83:R83" si="161">A83</f>
        <v>CLINICAL BEHAV SPEC III</v>
      </c>
      <c r="O83" s="67" t="str">
        <f t="shared" si="161"/>
        <v>C</v>
      </c>
      <c r="P83" s="67" t="str">
        <f t="shared" si="161"/>
        <v>C4J2</v>
      </c>
      <c r="Q83" s="67" t="str">
        <f t="shared" si="161"/>
        <v>C4J2XX</v>
      </c>
      <c r="R83" s="67" t="str">
        <f t="shared" si="161"/>
        <v>C19</v>
      </c>
      <c r="S83" s="68">
        <f t="shared" ref="S83:X83" si="162">F83*(12/26)</f>
        <v>2260.1538461538462</v>
      </c>
      <c r="T83" s="68">
        <f t="shared" si="162"/>
        <v>2522.3076923076924</v>
      </c>
      <c r="U83" s="68">
        <f t="shared" si="162"/>
        <v>2784</v>
      </c>
      <c r="V83" s="68">
        <f t="shared" si="162"/>
        <v>3046.1538461538462</v>
      </c>
      <c r="W83" s="68">
        <f t="shared" si="162"/>
        <v>3307.8461538461538</v>
      </c>
      <c r="X83" s="68">
        <f t="shared" si="162"/>
        <v>8300.7692307692305</v>
      </c>
      <c r="Y83" s="67">
        <f t="shared" si="2"/>
        <v>0</v>
      </c>
      <c r="Z83" s="58"/>
    </row>
    <row r="84" spans="1:26" ht="12.75" customHeight="1" x14ac:dyDescent="0.25">
      <c r="A84" s="59" t="s">
        <v>348</v>
      </c>
      <c r="B84" s="60" t="s">
        <v>205</v>
      </c>
      <c r="C84" s="60" t="s">
        <v>349</v>
      </c>
      <c r="D84" s="60" t="s">
        <v>350</v>
      </c>
      <c r="E84" s="60" t="s">
        <v>351</v>
      </c>
      <c r="F84" s="61">
        <v>7148</v>
      </c>
      <c r="G84" s="61">
        <v>8070</v>
      </c>
      <c r="H84" s="61">
        <v>8992</v>
      </c>
      <c r="I84" s="61">
        <v>9913</v>
      </c>
      <c r="J84" s="61">
        <v>10835</v>
      </c>
      <c r="K84" s="62">
        <v>17985</v>
      </c>
      <c r="L84" s="60">
        <v>0</v>
      </c>
      <c r="M84" s="58"/>
      <c r="N84" s="66" t="str">
        <f t="shared" ref="N84:R84" si="163">A84</f>
        <v>CLINICAL TEAM LEADER</v>
      </c>
      <c r="O84" s="67" t="str">
        <f t="shared" si="163"/>
        <v>C</v>
      </c>
      <c r="P84" s="67" t="str">
        <f t="shared" si="163"/>
        <v>C7A1</v>
      </c>
      <c r="Q84" s="67" t="str">
        <f t="shared" si="163"/>
        <v>C7A1XX</v>
      </c>
      <c r="R84" s="67" t="str">
        <f t="shared" si="163"/>
        <v>C25</v>
      </c>
      <c r="S84" s="68">
        <f t="shared" ref="S84:X84" si="164">F84*(12/26)</f>
        <v>3299.0769230769233</v>
      </c>
      <c r="T84" s="68">
        <f t="shared" si="164"/>
        <v>3724.6153846153848</v>
      </c>
      <c r="U84" s="68">
        <f t="shared" si="164"/>
        <v>4150.1538461538466</v>
      </c>
      <c r="V84" s="68">
        <f t="shared" si="164"/>
        <v>4575.2307692307695</v>
      </c>
      <c r="W84" s="68">
        <f t="shared" si="164"/>
        <v>5000.7692307692314</v>
      </c>
      <c r="X84" s="68">
        <f t="shared" si="164"/>
        <v>8300.7692307692305</v>
      </c>
      <c r="Y84" s="67">
        <f t="shared" si="2"/>
        <v>0</v>
      </c>
      <c r="Z84" s="58"/>
    </row>
    <row r="85" spans="1:26" ht="12.75" customHeight="1" x14ac:dyDescent="0.25">
      <c r="A85" s="59" t="s">
        <v>352</v>
      </c>
      <c r="B85" s="60" t="s">
        <v>205</v>
      </c>
      <c r="C85" s="60" t="s">
        <v>353</v>
      </c>
      <c r="D85" s="60" t="s">
        <v>354</v>
      </c>
      <c r="E85" s="60" t="s">
        <v>355</v>
      </c>
      <c r="F85" s="61">
        <v>3175</v>
      </c>
      <c r="G85" s="61">
        <v>3543</v>
      </c>
      <c r="H85" s="61">
        <v>3911</v>
      </c>
      <c r="I85" s="61">
        <v>4278</v>
      </c>
      <c r="J85" s="61">
        <v>4646</v>
      </c>
      <c r="K85" s="62">
        <v>17985</v>
      </c>
      <c r="L85" s="60">
        <v>1</v>
      </c>
      <c r="M85" s="58"/>
      <c r="N85" s="66" t="str">
        <f t="shared" ref="N85:R85" si="165">A85</f>
        <v>CLINICAL THERAPIST I</v>
      </c>
      <c r="O85" s="67" t="str">
        <f t="shared" si="165"/>
        <v>C</v>
      </c>
      <c r="P85" s="67" t="str">
        <f t="shared" si="165"/>
        <v>C5J1</v>
      </c>
      <c r="Q85" s="67" t="str">
        <f t="shared" si="165"/>
        <v>C5J1IX</v>
      </c>
      <c r="R85" s="67" t="str">
        <f t="shared" si="165"/>
        <v>C09</v>
      </c>
      <c r="S85" s="68">
        <f t="shared" ref="S85:X85" si="166">F85*(12/26)</f>
        <v>1465.3846153846155</v>
      </c>
      <c r="T85" s="68">
        <f t="shared" si="166"/>
        <v>1635.2307692307693</v>
      </c>
      <c r="U85" s="68">
        <f t="shared" si="166"/>
        <v>1805.0769230769231</v>
      </c>
      <c r="V85" s="68">
        <f t="shared" si="166"/>
        <v>1974.4615384615386</v>
      </c>
      <c r="W85" s="68">
        <f t="shared" si="166"/>
        <v>2144.3076923076924</v>
      </c>
      <c r="X85" s="68">
        <f t="shared" si="166"/>
        <v>8300.7692307692305</v>
      </c>
      <c r="Y85" s="67">
        <f t="shared" si="2"/>
        <v>1</v>
      </c>
      <c r="Z85" s="58"/>
    </row>
    <row r="86" spans="1:26" ht="12.75" customHeight="1" x14ac:dyDescent="0.25">
      <c r="A86" s="59" t="s">
        <v>356</v>
      </c>
      <c r="B86" s="60" t="s">
        <v>205</v>
      </c>
      <c r="C86" s="60" t="s">
        <v>357</v>
      </c>
      <c r="D86" s="60" t="s">
        <v>358</v>
      </c>
      <c r="E86" s="60" t="s">
        <v>359</v>
      </c>
      <c r="F86" s="61">
        <v>3668</v>
      </c>
      <c r="G86" s="61">
        <v>4093</v>
      </c>
      <c r="H86" s="61">
        <v>4518</v>
      </c>
      <c r="I86" s="61">
        <v>4942</v>
      </c>
      <c r="J86" s="61">
        <v>5367</v>
      </c>
      <c r="K86" s="62">
        <v>17985</v>
      </c>
      <c r="L86" s="60">
        <v>1</v>
      </c>
      <c r="M86" s="58"/>
      <c r="N86" s="66" t="str">
        <f t="shared" ref="N86:R86" si="167">A86</f>
        <v>CLINICAL THERAPIST II</v>
      </c>
      <c r="O86" s="67" t="str">
        <f t="shared" si="167"/>
        <v>C</v>
      </c>
      <c r="P86" s="67" t="str">
        <f t="shared" si="167"/>
        <v>C5J2</v>
      </c>
      <c r="Q86" s="67" t="str">
        <f t="shared" si="167"/>
        <v>C5J2TX</v>
      </c>
      <c r="R86" s="67" t="str">
        <f t="shared" si="167"/>
        <v>C13</v>
      </c>
      <c r="S86" s="68">
        <f t="shared" ref="S86:X86" si="168">F86*(12/26)</f>
        <v>1692.9230769230769</v>
      </c>
      <c r="T86" s="68">
        <f t="shared" si="168"/>
        <v>1889.0769230769231</v>
      </c>
      <c r="U86" s="68">
        <f t="shared" si="168"/>
        <v>2085.2307692307695</v>
      </c>
      <c r="V86" s="68">
        <f t="shared" si="168"/>
        <v>2280.9230769230771</v>
      </c>
      <c r="W86" s="68">
        <f t="shared" si="168"/>
        <v>2477.0769230769233</v>
      </c>
      <c r="X86" s="68">
        <f t="shared" si="168"/>
        <v>8300.7692307692305</v>
      </c>
      <c r="Y86" s="67">
        <f t="shared" si="2"/>
        <v>1</v>
      </c>
      <c r="Z86" s="58"/>
    </row>
    <row r="87" spans="1:26" ht="12.75" customHeight="1" x14ac:dyDescent="0.25">
      <c r="A87" s="59" t="s">
        <v>360</v>
      </c>
      <c r="B87" s="60" t="s">
        <v>205</v>
      </c>
      <c r="C87" s="60" t="s">
        <v>361</v>
      </c>
      <c r="D87" s="60" t="s">
        <v>362</v>
      </c>
      <c r="E87" s="60" t="s">
        <v>363</v>
      </c>
      <c r="F87" s="61">
        <v>3943</v>
      </c>
      <c r="G87" s="61">
        <v>4400</v>
      </c>
      <c r="H87" s="61">
        <v>4856</v>
      </c>
      <c r="I87" s="61">
        <v>5313</v>
      </c>
      <c r="J87" s="61">
        <v>5769</v>
      </c>
      <c r="K87" s="62">
        <v>17985</v>
      </c>
      <c r="L87" s="60">
        <v>0</v>
      </c>
      <c r="M87" s="58"/>
      <c r="N87" s="66" t="str">
        <f t="shared" ref="N87:R87" si="169">A87</f>
        <v>CLINICAL THERAPIST III</v>
      </c>
      <c r="O87" s="67" t="str">
        <f t="shared" si="169"/>
        <v>C</v>
      </c>
      <c r="P87" s="67" t="str">
        <f t="shared" si="169"/>
        <v>C5J3</v>
      </c>
      <c r="Q87" s="67" t="str">
        <f t="shared" si="169"/>
        <v>C5J3XX</v>
      </c>
      <c r="R87" s="67" t="str">
        <f t="shared" si="169"/>
        <v>C15</v>
      </c>
      <c r="S87" s="68">
        <f t="shared" ref="S87:X87" si="170">F87*(12/26)</f>
        <v>1819.846153846154</v>
      </c>
      <c r="T87" s="68">
        <f t="shared" si="170"/>
        <v>2030.7692307692309</v>
      </c>
      <c r="U87" s="68">
        <f t="shared" si="170"/>
        <v>2241.2307692307695</v>
      </c>
      <c r="V87" s="68">
        <f t="shared" si="170"/>
        <v>2452.1538461538462</v>
      </c>
      <c r="W87" s="68">
        <f t="shared" si="170"/>
        <v>2662.6153846153848</v>
      </c>
      <c r="X87" s="68">
        <f t="shared" si="170"/>
        <v>8300.7692307692305</v>
      </c>
      <c r="Y87" s="67">
        <f t="shared" si="2"/>
        <v>0</v>
      </c>
      <c r="Z87" s="58"/>
    </row>
    <row r="88" spans="1:26" ht="12.75" customHeight="1" x14ac:dyDescent="0.25">
      <c r="A88" s="59" t="s">
        <v>364</v>
      </c>
      <c r="B88" s="60" t="s">
        <v>205</v>
      </c>
      <c r="C88" s="60" t="s">
        <v>365</v>
      </c>
      <c r="D88" s="60" t="s">
        <v>366</v>
      </c>
      <c r="E88" s="60" t="s">
        <v>347</v>
      </c>
      <c r="F88" s="61">
        <v>4897</v>
      </c>
      <c r="G88" s="61">
        <v>5465</v>
      </c>
      <c r="H88" s="61">
        <v>6032</v>
      </c>
      <c r="I88" s="61">
        <v>6600</v>
      </c>
      <c r="J88" s="61">
        <v>7167</v>
      </c>
      <c r="K88" s="62">
        <v>17985</v>
      </c>
      <c r="L88" s="60">
        <v>0</v>
      </c>
      <c r="M88" s="58"/>
      <c r="N88" s="66" t="str">
        <f t="shared" ref="N88:R88" si="171">A88</f>
        <v>CLINICAL THERAPIST IV</v>
      </c>
      <c r="O88" s="67" t="str">
        <f t="shared" si="171"/>
        <v>C</v>
      </c>
      <c r="P88" s="67" t="str">
        <f t="shared" si="171"/>
        <v>C5J4</v>
      </c>
      <c r="Q88" s="67" t="str">
        <f t="shared" si="171"/>
        <v>C5J4XX</v>
      </c>
      <c r="R88" s="67" t="str">
        <f t="shared" si="171"/>
        <v>C19</v>
      </c>
      <c r="S88" s="68">
        <f t="shared" ref="S88:X88" si="172">F88*(12/26)</f>
        <v>2260.1538461538462</v>
      </c>
      <c r="T88" s="68">
        <f t="shared" si="172"/>
        <v>2522.3076923076924</v>
      </c>
      <c r="U88" s="68">
        <f t="shared" si="172"/>
        <v>2784</v>
      </c>
      <c r="V88" s="68">
        <f t="shared" si="172"/>
        <v>3046.1538461538462</v>
      </c>
      <c r="W88" s="68">
        <f t="shared" si="172"/>
        <v>3307.8461538461538</v>
      </c>
      <c r="X88" s="68">
        <f t="shared" si="172"/>
        <v>8300.7692307692305</v>
      </c>
      <c r="Y88" s="67">
        <f t="shared" si="2"/>
        <v>0</v>
      </c>
      <c r="Z88" s="58"/>
    </row>
    <row r="89" spans="1:26" ht="12.75" customHeight="1" x14ac:dyDescent="0.25">
      <c r="A89" s="59" t="s">
        <v>367</v>
      </c>
      <c r="B89" s="60" t="s">
        <v>205</v>
      </c>
      <c r="C89" s="60" t="s">
        <v>368</v>
      </c>
      <c r="D89" s="60" t="s">
        <v>369</v>
      </c>
      <c r="E89" s="60" t="s">
        <v>370</v>
      </c>
      <c r="F89" s="61">
        <v>5266</v>
      </c>
      <c r="G89" s="61">
        <v>5876</v>
      </c>
      <c r="H89" s="61">
        <v>6486</v>
      </c>
      <c r="I89" s="61">
        <v>7096</v>
      </c>
      <c r="J89" s="61">
        <v>7706</v>
      </c>
      <c r="K89" s="62">
        <v>17985</v>
      </c>
      <c r="L89" s="60">
        <v>0</v>
      </c>
      <c r="M89" s="58"/>
      <c r="N89" s="66" t="str">
        <f t="shared" ref="N89:R89" si="173">A89</f>
        <v>CLINICAL THERAPIST V</v>
      </c>
      <c r="O89" s="67" t="str">
        <f t="shared" si="173"/>
        <v>C</v>
      </c>
      <c r="P89" s="67" t="str">
        <f t="shared" si="173"/>
        <v>C5J5</v>
      </c>
      <c r="Q89" s="67" t="str">
        <f t="shared" si="173"/>
        <v>C5J5XX</v>
      </c>
      <c r="R89" s="67" t="str">
        <f t="shared" si="173"/>
        <v>C20</v>
      </c>
      <c r="S89" s="68">
        <f t="shared" ref="S89:X89" si="174">F89*(12/26)</f>
        <v>2430.4615384615386</v>
      </c>
      <c r="T89" s="68">
        <f t="shared" si="174"/>
        <v>2712</v>
      </c>
      <c r="U89" s="68">
        <f t="shared" si="174"/>
        <v>2993.5384615384619</v>
      </c>
      <c r="V89" s="68">
        <f t="shared" si="174"/>
        <v>3275.0769230769233</v>
      </c>
      <c r="W89" s="68">
        <f t="shared" si="174"/>
        <v>3556.6153846153848</v>
      </c>
      <c r="X89" s="68">
        <f t="shared" si="174"/>
        <v>8300.7692307692305</v>
      </c>
      <c r="Y89" s="67">
        <f t="shared" si="2"/>
        <v>0</v>
      </c>
      <c r="Z89" s="58"/>
    </row>
    <row r="90" spans="1:26" ht="12.75" customHeight="1" x14ac:dyDescent="0.25">
      <c r="A90" s="59" t="s">
        <v>371</v>
      </c>
      <c r="B90" s="60" t="s">
        <v>103</v>
      </c>
      <c r="C90" s="60" t="s">
        <v>372</v>
      </c>
      <c r="D90" s="60" t="s">
        <v>373</v>
      </c>
      <c r="E90" s="60" t="s">
        <v>374</v>
      </c>
      <c r="F90" s="61">
        <v>2740</v>
      </c>
      <c r="G90" s="61">
        <v>3022</v>
      </c>
      <c r="H90" s="61">
        <v>3303</v>
      </c>
      <c r="I90" s="61">
        <v>3585</v>
      </c>
      <c r="J90" s="61">
        <v>3866</v>
      </c>
      <c r="K90" s="62">
        <v>17985</v>
      </c>
      <c r="L90" s="60">
        <v>1</v>
      </c>
      <c r="M90" s="58"/>
      <c r="N90" s="66" t="str">
        <f t="shared" ref="N90:R90" si="175">A90</f>
        <v>COLLECTIONS REP I</v>
      </c>
      <c r="O90" s="67" t="str">
        <f t="shared" si="175"/>
        <v>G</v>
      </c>
      <c r="P90" s="67" t="str">
        <f t="shared" si="175"/>
        <v>G4A1</v>
      </c>
      <c r="Q90" s="67" t="str">
        <f t="shared" si="175"/>
        <v>G4A1XX</v>
      </c>
      <c r="R90" s="67" t="str">
        <f t="shared" si="175"/>
        <v>G09</v>
      </c>
      <c r="S90" s="68">
        <f t="shared" ref="S90:X90" si="176">F90*(12/26)</f>
        <v>1264.6153846153848</v>
      </c>
      <c r="T90" s="68">
        <f t="shared" si="176"/>
        <v>1394.7692307692309</v>
      </c>
      <c r="U90" s="68">
        <f t="shared" si="176"/>
        <v>1524.4615384615386</v>
      </c>
      <c r="V90" s="68">
        <f t="shared" si="176"/>
        <v>1654.6153846153848</v>
      </c>
      <c r="W90" s="68">
        <f t="shared" si="176"/>
        <v>1784.3076923076924</v>
      </c>
      <c r="X90" s="68">
        <f t="shared" si="176"/>
        <v>8300.7692307692305</v>
      </c>
      <c r="Y90" s="67">
        <f t="shared" si="2"/>
        <v>1</v>
      </c>
      <c r="Z90" s="58"/>
    </row>
    <row r="91" spans="1:26" ht="12.75" customHeight="1" x14ac:dyDescent="0.25">
      <c r="A91" s="59" t="s">
        <v>375</v>
      </c>
      <c r="B91" s="60" t="s">
        <v>103</v>
      </c>
      <c r="C91" s="60" t="s">
        <v>376</v>
      </c>
      <c r="D91" s="60" t="s">
        <v>377</v>
      </c>
      <c r="E91" s="60" t="s">
        <v>378</v>
      </c>
      <c r="F91" s="61">
        <v>3165</v>
      </c>
      <c r="G91" s="61">
        <v>3491</v>
      </c>
      <c r="H91" s="61">
        <v>3817</v>
      </c>
      <c r="I91" s="61">
        <v>4143</v>
      </c>
      <c r="J91" s="61">
        <v>4469</v>
      </c>
      <c r="K91" s="62">
        <v>17985</v>
      </c>
      <c r="L91" s="60">
        <v>1</v>
      </c>
      <c r="M91" s="58"/>
      <c r="N91" s="66" t="str">
        <f t="shared" ref="N91:R91" si="177">A91</f>
        <v>COLLECTIONS REP II</v>
      </c>
      <c r="O91" s="67" t="str">
        <f t="shared" si="177"/>
        <v>G</v>
      </c>
      <c r="P91" s="67" t="str">
        <f t="shared" si="177"/>
        <v>G4A2</v>
      </c>
      <c r="Q91" s="67" t="str">
        <f t="shared" si="177"/>
        <v>G4A2XX</v>
      </c>
      <c r="R91" s="67" t="str">
        <f t="shared" si="177"/>
        <v>G13</v>
      </c>
      <c r="S91" s="68">
        <f t="shared" ref="S91:X91" si="178">F91*(12/26)</f>
        <v>1460.7692307692309</v>
      </c>
      <c r="T91" s="68">
        <f t="shared" si="178"/>
        <v>1611.2307692307693</v>
      </c>
      <c r="U91" s="68">
        <f t="shared" si="178"/>
        <v>1761.6923076923078</v>
      </c>
      <c r="V91" s="68">
        <f t="shared" si="178"/>
        <v>1912.1538461538462</v>
      </c>
      <c r="W91" s="68">
        <f t="shared" si="178"/>
        <v>2062.6153846153848</v>
      </c>
      <c r="X91" s="68">
        <f t="shared" si="178"/>
        <v>8300.7692307692305</v>
      </c>
      <c r="Y91" s="67">
        <f t="shared" si="2"/>
        <v>1</v>
      </c>
      <c r="Z91" s="58"/>
    </row>
    <row r="92" spans="1:26" ht="12.75" customHeight="1" x14ac:dyDescent="0.25">
      <c r="A92" s="59" t="s">
        <v>379</v>
      </c>
      <c r="B92" s="60" t="s">
        <v>103</v>
      </c>
      <c r="C92" s="60" t="s">
        <v>380</v>
      </c>
      <c r="D92" s="60" t="s">
        <v>381</v>
      </c>
      <c r="E92" s="60" t="s">
        <v>382</v>
      </c>
      <c r="F92" s="61">
        <v>4544</v>
      </c>
      <c r="G92" s="61">
        <v>5012</v>
      </c>
      <c r="H92" s="61">
        <v>5480</v>
      </c>
      <c r="I92" s="61">
        <v>5947</v>
      </c>
      <c r="J92" s="61">
        <v>6415</v>
      </c>
      <c r="K92" s="62">
        <v>17985</v>
      </c>
      <c r="L92" s="60">
        <v>0</v>
      </c>
      <c r="M92" s="58"/>
      <c r="N92" s="66" t="str">
        <f t="shared" ref="N92:R92" si="179">A92</f>
        <v>COLLECTIONS REP III</v>
      </c>
      <c r="O92" s="67" t="str">
        <f t="shared" si="179"/>
        <v>G</v>
      </c>
      <c r="P92" s="67" t="str">
        <f t="shared" si="179"/>
        <v>G4A3</v>
      </c>
      <c r="Q92" s="67" t="str">
        <f t="shared" si="179"/>
        <v>G4A3XX</v>
      </c>
      <c r="R92" s="67" t="str">
        <f t="shared" si="179"/>
        <v>G23</v>
      </c>
      <c r="S92" s="68">
        <f t="shared" ref="S92:X92" si="180">F92*(12/26)</f>
        <v>2097.2307692307695</v>
      </c>
      <c r="T92" s="68">
        <f t="shared" si="180"/>
        <v>2313.2307692307695</v>
      </c>
      <c r="U92" s="68">
        <f t="shared" si="180"/>
        <v>2529.2307692307695</v>
      </c>
      <c r="V92" s="68">
        <f t="shared" si="180"/>
        <v>2744.7692307692309</v>
      </c>
      <c r="W92" s="68">
        <f t="shared" si="180"/>
        <v>2960.7692307692309</v>
      </c>
      <c r="X92" s="68">
        <f t="shared" si="180"/>
        <v>8300.7692307692305</v>
      </c>
      <c r="Y92" s="67">
        <f t="shared" si="2"/>
        <v>0</v>
      </c>
      <c r="Z92" s="58"/>
    </row>
    <row r="93" spans="1:26" ht="12.75" customHeight="1" x14ac:dyDescent="0.25">
      <c r="A93" s="59" t="s">
        <v>383</v>
      </c>
      <c r="B93" s="60" t="s">
        <v>53</v>
      </c>
      <c r="C93" s="60" t="s">
        <v>384</v>
      </c>
      <c r="D93" s="60" t="s">
        <v>385</v>
      </c>
      <c r="E93" s="60" t="s">
        <v>134</v>
      </c>
      <c r="F93" s="61">
        <v>3450</v>
      </c>
      <c r="G93" s="61">
        <v>3850</v>
      </c>
      <c r="H93" s="61">
        <v>4249</v>
      </c>
      <c r="I93" s="61">
        <v>4649</v>
      </c>
      <c r="J93" s="61">
        <v>5048</v>
      </c>
      <c r="K93" s="62">
        <v>17985</v>
      </c>
      <c r="L93" s="60">
        <v>0</v>
      </c>
      <c r="M93" s="58"/>
      <c r="N93" s="66" t="str">
        <f t="shared" ref="N93:R93" si="181">A93</f>
        <v>COMMUNITY &amp; ECON DEVT I</v>
      </c>
      <c r="O93" s="67" t="str">
        <f t="shared" si="181"/>
        <v>H</v>
      </c>
      <c r="P93" s="67" t="str">
        <f t="shared" si="181"/>
        <v>H1N1</v>
      </c>
      <c r="Q93" s="67" t="str">
        <f t="shared" si="181"/>
        <v>H1N1XX</v>
      </c>
      <c r="R93" s="67" t="str">
        <f t="shared" si="181"/>
        <v>H12</v>
      </c>
      <c r="S93" s="68">
        <f t="shared" ref="S93:X93" si="182">F93*(12/26)</f>
        <v>1592.3076923076924</v>
      </c>
      <c r="T93" s="68">
        <f t="shared" si="182"/>
        <v>1776.9230769230771</v>
      </c>
      <c r="U93" s="68">
        <f t="shared" si="182"/>
        <v>1961.0769230769231</v>
      </c>
      <c r="V93" s="68">
        <f t="shared" si="182"/>
        <v>2145.6923076923076</v>
      </c>
      <c r="W93" s="68">
        <f t="shared" si="182"/>
        <v>2329.8461538461538</v>
      </c>
      <c r="X93" s="68">
        <f t="shared" si="182"/>
        <v>8300.7692307692305</v>
      </c>
      <c r="Y93" s="67">
        <f t="shared" si="2"/>
        <v>0</v>
      </c>
      <c r="Z93" s="58"/>
    </row>
    <row r="94" spans="1:26" ht="12.75" customHeight="1" x14ac:dyDescent="0.25">
      <c r="A94" s="59" t="s">
        <v>386</v>
      </c>
      <c r="B94" s="60" t="s">
        <v>53</v>
      </c>
      <c r="C94" s="60" t="s">
        <v>387</v>
      </c>
      <c r="D94" s="60" t="s">
        <v>388</v>
      </c>
      <c r="E94" s="60" t="s">
        <v>56</v>
      </c>
      <c r="F94" s="61">
        <v>3708</v>
      </c>
      <c r="G94" s="61">
        <v>4137</v>
      </c>
      <c r="H94" s="61">
        <v>4567</v>
      </c>
      <c r="I94" s="61">
        <v>4996</v>
      </c>
      <c r="J94" s="61">
        <v>5425</v>
      </c>
      <c r="K94" s="62">
        <v>17985</v>
      </c>
      <c r="L94" s="60">
        <v>0</v>
      </c>
      <c r="M94" s="58"/>
      <c r="N94" s="66" t="str">
        <f t="shared" ref="N94:R94" si="183">A94</f>
        <v>COMMUNITY &amp; ECON DEVT II</v>
      </c>
      <c r="O94" s="67" t="str">
        <f t="shared" si="183"/>
        <v>H</v>
      </c>
      <c r="P94" s="67" t="str">
        <f t="shared" si="183"/>
        <v>H1N2</v>
      </c>
      <c r="Q94" s="67" t="str">
        <f t="shared" si="183"/>
        <v>H1N2XX</v>
      </c>
      <c r="R94" s="67" t="str">
        <f t="shared" si="183"/>
        <v>H14</v>
      </c>
      <c r="S94" s="68">
        <f t="shared" ref="S94:X94" si="184">F94*(12/26)</f>
        <v>1711.3846153846155</v>
      </c>
      <c r="T94" s="68">
        <f t="shared" si="184"/>
        <v>1909.3846153846155</v>
      </c>
      <c r="U94" s="68">
        <f t="shared" si="184"/>
        <v>2107.8461538461538</v>
      </c>
      <c r="V94" s="68">
        <f t="shared" si="184"/>
        <v>2305.8461538461538</v>
      </c>
      <c r="W94" s="68">
        <f t="shared" si="184"/>
        <v>2503.8461538461538</v>
      </c>
      <c r="X94" s="68">
        <f t="shared" si="184"/>
        <v>8300.7692307692305</v>
      </c>
      <c r="Y94" s="67">
        <f t="shared" si="2"/>
        <v>0</v>
      </c>
      <c r="Z94" s="58"/>
    </row>
    <row r="95" spans="1:26" ht="12.75" customHeight="1" x14ac:dyDescent="0.25">
      <c r="A95" s="59" t="s">
        <v>389</v>
      </c>
      <c r="B95" s="60" t="s">
        <v>53</v>
      </c>
      <c r="C95" s="60" t="s">
        <v>390</v>
      </c>
      <c r="D95" s="60" t="s">
        <v>391</v>
      </c>
      <c r="E95" s="60" t="s">
        <v>60</v>
      </c>
      <c r="F95" s="61">
        <v>4284</v>
      </c>
      <c r="G95" s="61">
        <v>4781</v>
      </c>
      <c r="H95" s="61">
        <v>5277</v>
      </c>
      <c r="I95" s="61">
        <v>5774</v>
      </c>
      <c r="J95" s="61">
        <v>6270</v>
      </c>
      <c r="K95" s="62">
        <v>17985</v>
      </c>
      <c r="L95" s="60">
        <v>0</v>
      </c>
      <c r="M95" s="58"/>
      <c r="N95" s="66" t="str">
        <f t="shared" ref="N95:R95" si="185">A95</f>
        <v>COMMUNITY &amp; ECON DEVT III</v>
      </c>
      <c r="O95" s="67" t="str">
        <f t="shared" si="185"/>
        <v>H</v>
      </c>
      <c r="P95" s="67" t="str">
        <f t="shared" si="185"/>
        <v>H1N3</v>
      </c>
      <c r="Q95" s="67" t="str">
        <f t="shared" si="185"/>
        <v>H1N3XX</v>
      </c>
      <c r="R95" s="67" t="str">
        <f t="shared" si="185"/>
        <v>H19</v>
      </c>
      <c r="S95" s="68">
        <f t="shared" ref="S95:X95" si="186">F95*(12/26)</f>
        <v>1977.2307692307693</v>
      </c>
      <c r="T95" s="68">
        <f t="shared" si="186"/>
        <v>2206.6153846153848</v>
      </c>
      <c r="U95" s="68">
        <f t="shared" si="186"/>
        <v>2435.5384615384619</v>
      </c>
      <c r="V95" s="68">
        <f t="shared" si="186"/>
        <v>2664.9230769230771</v>
      </c>
      <c r="W95" s="68">
        <f t="shared" si="186"/>
        <v>2893.8461538461538</v>
      </c>
      <c r="X95" s="68">
        <f t="shared" si="186"/>
        <v>8300.7692307692305</v>
      </c>
      <c r="Y95" s="67">
        <f t="shared" si="2"/>
        <v>0</v>
      </c>
      <c r="Z95" s="58"/>
    </row>
    <row r="96" spans="1:26" ht="12.75" customHeight="1" x14ac:dyDescent="0.25">
      <c r="A96" s="59" t="s">
        <v>392</v>
      </c>
      <c r="B96" s="60" t="s">
        <v>53</v>
      </c>
      <c r="C96" s="60" t="s">
        <v>393</v>
      </c>
      <c r="D96" s="60" t="s">
        <v>394</v>
      </c>
      <c r="E96" s="60" t="s">
        <v>144</v>
      </c>
      <c r="F96" s="61">
        <v>5322</v>
      </c>
      <c r="G96" s="61">
        <v>5939</v>
      </c>
      <c r="H96" s="61">
        <v>6556</v>
      </c>
      <c r="I96" s="61">
        <v>7173</v>
      </c>
      <c r="J96" s="61">
        <v>7790</v>
      </c>
      <c r="K96" s="62">
        <v>17985</v>
      </c>
      <c r="L96" s="60">
        <v>0</v>
      </c>
      <c r="M96" s="58"/>
      <c r="N96" s="66" t="str">
        <f t="shared" ref="N96:R96" si="187">A96</f>
        <v>COMMUNITY &amp; ECON DEVT IV</v>
      </c>
      <c r="O96" s="67" t="str">
        <f t="shared" si="187"/>
        <v>H</v>
      </c>
      <c r="P96" s="67" t="str">
        <f t="shared" si="187"/>
        <v>H1N4</v>
      </c>
      <c r="Q96" s="67" t="str">
        <f t="shared" si="187"/>
        <v>H1N4XX</v>
      </c>
      <c r="R96" s="67" t="str">
        <f t="shared" si="187"/>
        <v>H28</v>
      </c>
      <c r="S96" s="68">
        <f t="shared" ref="S96:X96" si="188">F96*(12/26)</f>
        <v>2456.3076923076924</v>
      </c>
      <c r="T96" s="68">
        <f t="shared" si="188"/>
        <v>2741.0769230769233</v>
      </c>
      <c r="U96" s="68">
        <f t="shared" si="188"/>
        <v>3025.8461538461538</v>
      </c>
      <c r="V96" s="68">
        <f t="shared" si="188"/>
        <v>3310.6153846153848</v>
      </c>
      <c r="W96" s="68">
        <f t="shared" si="188"/>
        <v>3595.3846153846157</v>
      </c>
      <c r="X96" s="68">
        <f t="shared" si="188"/>
        <v>8300.7692307692305</v>
      </c>
      <c r="Y96" s="67">
        <f t="shared" si="2"/>
        <v>0</v>
      </c>
      <c r="Z96" s="58"/>
    </row>
    <row r="97" spans="1:26" ht="12.75" customHeight="1" x14ac:dyDescent="0.25">
      <c r="A97" s="59" t="s">
        <v>395</v>
      </c>
      <c r="B97" s="60" t="s">
        <v>53</v>
      </c>
      <c r="C97" s="60" t="s">
        <v>396</v>
      </c>
      <c r="D97" s="60" t="s">
        <v>397</v>
      </c>
      <c r="E97" s="60" t="s">
        <v>122</v>
      </c>
      <c r="F97" s="61">
        <v>6659</v>
      </c>
      <c r="G97" s="61">
        <v>7518</v>
      </c>
      <c r="H97" s="61">
        <v>8377</v>
      </c>
      <c r="I97" s="61">
        <v>9235</v>
      </c>
      <c r="J97" s="61">
        <v>10094</v>
      </c>
      <c r="K97" s="62">
        <v>17985</v>
      </c>
      <c r="L97" s="60">
        <v>0</v>
      </c>
      <c r="M97" s="58"/>
      <c r="N97" s="66" t="str">
        <f t="shared" ref="N97:R97" si="189">A97</f>
        <v>COMMUNITY &amp; ECON DEVT V</v>
      </c>
      <c r="O97" s="67" t="str">
        <f t="shared" si="189"/>
        <v>H</v>
      </c>
      <c r="P97" s="67" t="str">
        <f t="shared" si="189"/>
        <v>H1N5</v>
      </c>
      <c r="Q97" s="67" t="str">
        <f t="shared" si="189"/>
        <v>H1N5XX</v>
      </c>
      <c r="R97" s="67" t="str">
        <f t="shared" si="189"/>
        <v>H33</v>
      </c>
      <c r="S97" s="68">
        <f t="shared" ref="S97:X97" si="190">F97*(12/26)</f>
        <v>3073.3846153846157</v>
      </c>
      <c r="T97" s="68">
        <f t="shared" si="190"/>
        <v>3469.8461538461543</v>
      </c>
      <c r="U97" s="68">
        <f t="shared" si="190"/>
        <v>3866.3076923076924</v>
      </c>
      <c r="V97" s="68">
        <f t="shared" si="190"/>
        <v>4262.3076923076924</v>
      </c>
      <c r="W97" s="68">
        <f t="shared" si="190"/>
        <v>4658.7692307692314</v>
      </c>
      <c r="X97" s="68">
        <f t="shared" si="190"/>
        <v>8300.7692307692305</v>
      </c>
      <c r="Y97" s="67">
        <f t="shared" si="2"/>
        <v>0</v>
      </c>
      <c r="Z97" s="58"/>
    </row>
    <row r="98" spans="1:26" ht="12.75" customHeight="1" x14ac:dyDescent="0.25">
      <c r="A98" s="59" t="s">
        <v>398</v>
      </c>
      <c r="B98" s="60" t="s">
        <v>53</v>
      </c>
      <c r="C98" s="60" t="s">
        <v>399</v>
      </c>
      <c r="D98" s="60" t="s">
        <v>400</v>
      </c>
      <c r="E98" s="60" t="s">
        <v>126</v>
      </c>
      <c r="F98" s="61">
        <v>7224</v>
      </c>
      <c r="G98" s="61">
        <v>8156</v>
      </c>
      <c r="H98" s="61">
        <v>9089</v>
      </c>
      <c r="I98" s="61">
        <v>10021</v>
      </c>
      <c r="J98" s="61">
        <v>10953</v>
      </c>
      <c r="K98" s="62">
        <v>17985</v>
      </c>
      <c r="L98" s="60">
        <v>0</v>
      </c>
      <c r="M98" s="58"/>
      <c r="N98" s="66" t="str">
        <f t="shared" ref="N98:R98" si="191">A98</f>
        <v>COMMUNITY &amp; ECON DEVT VI</v>
      </c>
      <c r="O98" s="67" t="str">
        <f t="shared" si="191"/>
        <v>H</v>
      </c>
      <c r="P98" s="67" t="str">
        <f t="shared" si="191"/>
        <v>H1N6</v>
      </c>
      <c r="Q98" s="67" t="str">
        <f t="shared" si="191"/>
        <v>H1N6XX</v>
      </c>
      <c r="R98" s="67" t="str">
        <f t="shared" si="191"/>
        <v>H35</v>
      </c>
      <c r="S98" s="68">
        <f t="shared" ref="S98:X98" si="192">F98*(12/26)</f>
        <v>3334.1538461538462</v>
      </c>
      <c r="T98" s="68">
        <f t="shared" si="192"/>
        <v>3764.3076923076924</v>
      </c>
      <c r="U98" s="68">
        <f t="shared" si="192"/>
        <v>4194.9230769230771</v>
      </c>
      <c r="V98" s="68">
        <f t="shared" si="192"/>
        <v>4625.0769230769238</v>
      </c>
      <c r="W98" s="68">
        <f t="shared" si="192"/>
        <v>5055.2307692307695</v>
      </c>
      <c r="X98" s="68">
        <f t="shared" si="192"/>
        <v>8300.7692307692305</v>
      </c>
      <c r="Y98" s="67">
        <f t="shared" si="2"/>
        <v>0</v>
      </c>
      <c r="Z98" s="58"/>
    </row>
    <row r="99" spans="1:26" ht="12.75" customHeight="1" x14ac:dyDescent="0.25">
      <c r="A99" s="59" t="s">
        <v>401</v>
      </c>
      <c r="B99" s="60" t="s">
        <v>192</v>
      </c>
      <c r="C99" s="60" t="s">
        <v>402</v>
      </c>
      <c r="D99" s="60" t="s">
        <v>403</v>
      </c>
      <c r="E99" s="60" t="s">
        <v>404</v>
      </c>
      <c r="F99" s="61">
        <v>5873</v>
      </c>
      <c r="G99" s="61">
        <v>6784</v>
      </c>
      <c r="H99" s="61">
        <v>7696</v>
      </c>
      <c r="I99" s="61">
        <v>8607</v>
      </c>
      <c r="J99" s="61">
        <v>9518</v>
      </c>
      <c r="K99" s="62">
        <v>17985</v>
      </c>
      <c r="L99" s="60">
        <v>0</v>
      </c>
      <c r="M99" s="58"/>
      <c r="N99" s="66" t="str">
        <f t="shared" ref="N99:R99" si="193">A99</f>
        <v>COMMUNITY PAROLE MGR</v>
      </c>
      <c r="O99" s="67" t="str">
        <f t="shared" si="193"/>
        <v>A</v>
      </c>
      <c r="P99" s="67" t="str">
        <f t="shared" si="193"/>
        <v>A3C4</v>
      </c>
      <c r="Q99" s="67" t="str">
        <f t="shared" si="193"/>
        <v>A3C4XX</v>
      </c>
      <c r="R99" s="67" t="str">
        <f t="shared" si="193"/>
        <v>A23</v>
      </c>
      <c r="S99" s="68">
        <f t="shared" ref="S99:X99" si="194">F99*(12/26)</f>
        <v>2710.6153846153848</v>
      </c>
      <c r="T99" s="68">
        <f t="shared" si="194"/>
        <v>3131.0769230769233</v>
      </c>
      <c r="U99" s="68">
        <f t="shared" si="194"/>
        <v>3552</v>
      </c>
      <c r="V99" s="68">
        <f t="shared" si="194"/>
        <v>3972.4615384615386</v>
      </c>
      <c r="W99" s="68">
        <f t="shared" si="194"/>
        <v>4392.9230769230771</v>
      </c>
      <c r="X99" s="68">
        <f t="shared" si="194"/>
        <v>8300.7692307692305</v>
      </c>
      <c r="Y99" s="67">
        <f t="shared" si="2"/>
        <v>0</v>
      </c>
      <c r="Z99" s="58"/>
    </row>
    <row r="100" spans="1:26" ht="12.75" customHeight="1" x14ac:dyDescent="0.25">
      <c r="A100" s="59" t="s">
        <v>405</v>
      </c>
      <c r="B100" s="60" t="s">
        <v>192</v>
      </c>
      <c r="C100" s="60" t="s">
        <v>406</v>
      </c>
      <c r="D100" s="60" t="s">
        <v>407</v>
      </c>
      <c r="E100" s="60" t="s">
        <v>408</v>
      </c>
      <c r="F100" s="61">
        <v>3683</v>
      </c>
      <c r="G100" s="61">
        <v>4510</v>
      </c>
      <c r="H100" s="61">
        <v>5338</v>
      </c>
      <c r="I100" s="61">
        <v>6165</v>
      </c>
      <c r="J100" s="61">
        <v>6992</v>
      </c>
      <c r="K100" s="62">
        <v>17985</v>
      </c>
      <c r="L100" s="60">
        <v>0</v>
      </c>
      <c r="M100" s="58"/>
      <c r="N100" s="66" t="str">
        <f t="shared" ref="N100:R100" si="195">A100</f>
        <v>COMMUNITY PAROLE OFF</v>
      </c>
      <c r="O100" s="67" t="str">
        <f t="shared" si="195"/>
        <v>A</v>
      </c>
      <c r="P100" s="67" t="str">
        <f t="shared" si="195"/>
        <v>A3C1</v>
      </c>
      <c r="Q100" s="67" t="str">
        <f t="shared" si="195"/>
        <v>A3C1XX</v>
      </c>
      <c r="R100" s="67" t="str">
        <f t="shared" si="195"/>
        <v>A07</v>
      </c>
      <c r="S100" s="68">
        <f t="shared" ref="S100:X100" si="196">F100*(12/26)</f>
        <v>1699.846153846154</v>
      </c>
      <c r="T100" s="68">
        <f t="shared" si="196"/>
        <v>2081.5384615384614</v>
      </c>
      <c r="U100" s="68">
        <f t="shared" si="196"/>
        <v>2463.6923076923076</v>
      </c>
      <c r="V100" s="68">
        <f t="shared" si="196"/>
        <v>2845.3846153846157</v>
      </c>
      <c r="W100" s="68">
        <f t="shared" si="196"/>
        <v>3227.0769230769233</v>
      </c>
      <c r="X100" s="68">
        <f t="shared" si="196"/>
        <v>8300.7692307692305</v>
      </c>
      <c r="Y100" s="67">
        <f t="shared" si="2"/>
        <v>0</v>
      </c>
      <c r="Z100" s="58"/>
    </row>
    <row r="101" spans="1:26" ht="12.75" customHeight="1" x14ac:dyDescent="0.25">
      <c r="A101" s="59" t="s">
        <v>409</v>
      </c>
      <c r="B101" s="60" t="s">
        <v>192</v>
      </c>
      <c r="C101" s="60" t="s">
        <v>410</v>
      </c>
      <c r="D101" s="60" t="s">
        <v>411</v>
      </c>
      <c r="E101" s="60" t="s">
        <v>412</v>
      </c>
      <c r="F101" s="61">
        <v>5443</v>
      </c>
      <c r="G101" s="61">
        <v>6105</v>
      </c>
      <c r="H101" s="61">
        <v>6767</v>
      </c>
      <c r="I101" s="61">
        <v>7428</v>
      </c>
      <c r="J101" s="61">
        <v>8090</v>
      </c>
      <c r="K101" s="62">
        <v>17985</v>
      </c>
      <c r="L101" s="60">
        <v>0</v>
      </c>
      <c r="M101" s="58"/>
      <c r="N101" s="66" t="str">
        <f t="shared" ref="N101:R101" si="197">A101</f>
        <v>COMMUNITY PAROLE SUPV</v>
      </c>
      <c r="O101" s="67" t="str">
        <f t="shared" si="197"/>
        <v>A</v>
      </c>
      <c r="P101" s="67" t="str">
        <f t="shared" si="197"/>
        <v>A3C3</v>
      </c>
      <c r="Q101" s="67" t="str">
        <f t="shared" si="197"/>
        <v>A3C3XX</v>
      </c>
      <c r="R101" s="67" t="str">
        <f t="shared" si="197"/>
        <v>A22</v>
      </c>
      <c r="S101" s="68">
        <f t="shared" ref="S101:X101" si="198">F101*(12/26)</f>
        <v>2512.1538461538462</v>
      </c>
      <c r="T101" s="68">
        <f t="shared" si="198"/>
        <v>2817.6923076923076</v>
      </c>
      <c r="U101" s="68">
        <f t="shared" si="198"/>
        <v>3123.2307692307695</v>
      </c>
      <c r="V101" s="68">
        <f t="shared" si="198"/>
        <v>3428.3076923076924</v>
      </c>
      <c r="W101" s="68">
        <f t="shared" si="198"/>
        <v>3733.8461538461543</v>
      </c>
      <c r="X101" s="68">
        <f t="shared" si="198"/>
        <v>8300.7692307692305</v>
      </c>
      <c r="Y101" s="67">
        <f t="shared" si="2"/>
        <v>0</v>
      </c>
      <c r="Z101" s="58"/>
    </row>
    <row r="102" spans="1:26" ht="12.75" customHeight="1" x14ac:dyDescent="0.25">
      <c r="A102" s="59" t="s">
        <v>413</v>
      </c>
      <c r="B102" s="60" t="s">
        <v>192</v>
      </c>
      <c r="C102" s="60" t="s">
        <v>414</v>
      </c>
      <c r="D102" s="60" t="s">
        <v>415</v>
      </c>
      <c r="E102" s="60" t="s">
        <v>416</v>
      </c>
      <c r="F102" s="61">
        <v>4938</v>
      </c>
      <c r="G102" s="61">
        <v>5537</v>
      </c>
      <c r="H102" s="61">
        <v>6137</v>
      </c>
      <c r="I102" s="61">
        <v>6736</v>
      </c>
      <c r="J102" s="61">
        <v>7335</v>
      </c>
      <c r="K102" s="62">
        <v>17985</v>
      </c>
      <c r="L102" s="60">
        <v>0</v>
      </c>
      <c r="M102" s="58"/>
      <c r="N102" s="66" t="str">
        <f t="shared" ref="N102:R102" si="199">A102</f>
        <v>COMMUNITY PAROLE TEAM LDR</v>
      </c>
      <c r="O102" s="67" t="str">
        <f t="shared" si="199"/>
        <v>A</v>
      </c>
      <c r="P102" s="67" t="str">
        <f t="shared" si="199"/>
        <v>A3C2</v>
      </c>
      <c r="Q102" s="67" t="str">
        <f t="shared" si="199"/>
        <v>A3C2XX</v>
      </c>
      <c r="R102" s="67" t="str">
        <f t="shared" si="199"/>
        <v>A16</v>
      </c>
      <c r="S102" s="68">
        <f t="shared" ref="S102:X102" si="200">F102*(12/26)</f>
        <v>2279.0769230769233</v>
      </c>
      <c r="T102" s="68">
        <f t="shared" si="200"/>
        <v>2555.5384615384619</v>
      </c>
      <c r="U102" s="68">
        <f t="shared" si="200"/>
        <v>2832.4615384615386</v>
      </c>
      <c r="V102" s="68">
        <f t="shared" si="200"/>
        <v>3108.9230769230771</v>
      </c>
      <c r="W102" s="68">
        <f t="shared" si="200"/>
        <v>3385.3846153846157</v>
      </c>
      <c r="X102" s="68">
        <f t="shared" si="200"/>
        <v>8300.7692307692305</v>
      </c>
      <c r="Y102" s="67">
        <f t="shared" si="2"/>
        <v>0</v>
      </c>
      <c r="Z102" s="58"/>
    </row>
    <row r="103" spans="1:26" ht="12.75" customHeight="1" x14ac:dyDescent="0.25">
      <c r="A103" s="59" t="s">
        <v>417</v>
      </c>
      <c r="B103" s="60" t="s">
        <v>53</v>
      </c>
      <c r="C103" s="60" t="s">
        <v>418</v>
      </c>
      <c r="D103" s="60" t="s">
        <v>419</v>
      </c>
      <c r="E103" s="60" t="s">
        <v>134</v>
      </c>
      <c r="F103" s="61">
        <v>3450</v>
      </c>
      <c r="G103" s="61">
        <v>3850</v>
      </c>
      <c r="H103" s="61">
        <v>4249</v>
      </c>
      <c r="I103" s="61">
        <v>4649</v>
      </c>
      <c r="J103" s="61">
        <v>5048</v>
      </c>
      <c r="K103" s="62">
        <v>17985</v>
      </c>
      <c r="L103" s="60">
        <v>0</v>
      </c>
      <c r="M103" s="58"/>
      <c r="N103" s="66" t="str">
        <f t="shared" ref="N103:R103" si="201">A103</f>
        <v>COMMUNITY PROG SPEC I</v>
      </c>
      <c r="O103" s="67" t="str">
        <f t="shared" si="201"/>
        <v>H</v>
      </c>
      <c r="P103" s="67" t="str">
        <f t="shared" si="201"/>
        <v>H1O1</v>
      </c>
      <c r="Q103" s="67" t="str">
        <f t="shared" si="201"/>
        <v>H1O1XX</v>
      </c>
      <c r="R103" s="67" t="str">
        <f t="shared" si="201"/>
        <v>H12</v>
      </c>
      <c r="S103" s="68">
        <f t="shared" ref="S103:X103" si="202">F103*(12/26)</f>
        <v>1592.3076923076924</v>
      </c>
      <c r="T103" s="68">
        <f t="shared" si="202"/>
        <v>1776.9230769230771</v>
      </c>
      <c r="U103" s="68">
        <f t="shared" si="202"/>
        <v>1961.0769230769231</v>
      </c>
      <c r="V103" s="68">
        <f t="shared" si="202"/>
        <v>2145.6923076923076</v>
      </c>
      <c r="W103" s="68">
        <f t="shared" si="202"/>
        <v>2329.8461538461538</v>
      </c>
      <c r="X103" s="68">
        <f t="shared" si="202"/>
        <v>8300.7692307692305</v>
      </c>
      <c r="Y103" s="67">
        <f t="shared" si="2"/>
        <v>0</v>
      </c>
      <c r="Z103" s="58"/>
    </row>
    <row r="104" spans="1:26" ht="12.75" customHeight="1" x14ac:dyDescent="0.25">
      <c r="A104" s="59" t="s">
        <v>420</v>
      </c>
      <c r="B104" s="60" t="s">
        <v>53</v>
      </c>
      <c r="C104" s="60" t="s">
        <v>421</v>
      </c>
      <c r="D104" s="60" t="s">
        <v>422</v>
      </c>
      <c r="E104" s="60" t="s">
        <v>56</v>
      </c>
      <c r="F104" s="61">
        <v>3708</v>
      </c>
      <c r="G104" s="61">
        <v>4137</v>
      </c>
      <c r="H104" s="61">
        <v>4567</v>
      </c>
      <c r="I104" s="61">
        <v>4996</v>
      </c>
      <c r="J104" s="61">
        <v>5425</v>
      </c>
      <c r="K104" s="62">
        <v>17985</v>
      </c>
      <c r="L104" s="60">
        <v>0</v>
      </c>
      <c r="M104" s="58"/>
      <c r="N104" s="66" t="str">
        <f t="shared" ref="N104:R104" si="203">A104</f>
        <v>COMMUNITY PROG SPEC II</v>
      </c>
      <c r="O104" s="67" t="str">
        <f t="shared" si="203"/>
        <v>H</v>
      </c>
      <c r="P104" s="67" t="str">
        <f t="shared" si="203"/>
        <v>H1O2</v>
      </c>
      <c r="Q104" s="67" t="str">
        <f t="shared" si="203"/>
        <v>H1O2XX</v>
      </c>
      <c r="R104" s="67" t="str">
        <f t="shared" si="203"/>
        <v>H14</v>
      </c>
      <c r="S104" s="68">
        <f t="shared" ref="S104:X104" si="204">F104*(12/26)</f>
        <v>1711.3846153846155</v>
      </c>
      <c r="T104" s="68">
        <f t="shared" si="204"/>
        <v>1909.3846153846155</v>
      </c>
      <c r="U104" s="68">
        <f t="shared" si="204"/>
        <v>2107.8461538461538</v>
      </c>
      <c r="V104" s="68">
        <f t="shared" si="204"/>
        <v>2305.8461538461538</v>
      </c>
      <c r="W104" s="68">
        <f t="shared" si="204"/>
        <v>2503.8461538461538</v>
      </c>
      <c r="X104" s="68">
        <f t="shared" si="204"/>
        <v>8300.7692307692305</v>
      </c>
      <c r="Y104" s="67">
        <f t="shared" si="2"/>
        <v>0</v>
      </c>
      <c r="Z104" s="58"/>
    </row>
    <row r="105" spans="1:26" ht="12.75" customHeight="1" x14ac:dyDescent="0.25">
      <c r="A105" s="59" t="s">
        <v>423</v>
      </c>
      <c r="B105" s="60" t="s">
        <v>53</v>
      </c>
      <c r="C105" s="60" t="s">
        <v>424</v>
      </c>
      <c r="D105" s="60" t="s">
        <v>425</v>
      </c>
      <c r="E105" s="60" t="s">
        <v>60</v>
      </c>
      <c r="F105" s="61">
        <v>4284</v>
      </c>
      <c r="G105" s="61">
        <v>4781</v>
      </c>
      <c r="H105" s="61">
        <v>5277</v>
      </c>
      <c r="I105" s="61">
        <v>5774</v>
      </c>
      <c r="J105" s="61">
        <v>6270</v>
      </c>
      <c r="K105" s="62">
        <v>17985</v>
      </c>
      <c r="L105" s="60">
        <v>0</v>
      </c>
      <c r="M105" s="58"/>
      <c r="N105" s="66" t="str">
        <f t="shared" ref="N105:R105" si="205">A105</f>
        <v>COMMUNITY PROG SPEC III</v>
      </c>
      <c r="O105" s="67" t="str">
        <f t="shared" si="205"/>
        <v>H</v>
      </c>
      <c r="P105" s="67" t="str">
        <f t="shared" si="205"/>
        <v>H1O3</v>
      </c>
      <c r="Q105" s="67" t="str">
        <f t="shared" si="205"/>
        <v>H1O3XX</v>
      </c>
      <c r="R105" s="67" t="str">
        <f t="shared" si="205"/>
        <v>H19</v>
      </c>
      <c r="S105" s="68">
        <f t="shared" ref="S105:X105" si="206">F105*(12/26)</f>
        <v>1977.2307692307693</v>
      </c>
      <c r="T105" s="68">
        <f t="shared" si="206"/>
        <v>2206.6153846153848</v>
      </c>
      <c r="U105" s="68">
        <f t="shared" si="206"/>
        <v>2435.5384615384619</v>
      </c>
      <c r="V105" s="68">
        <f t="shared" si="206"/>
        <v>2664.9230769230771</v>
      </c>
      <c r="W105" s="68">
        <f t="shared" si="206"/>
        <v>2893.8461538461538</v>
      </c>
      <c r="X105" s="68">
        <f t="shared" si="206"/>
        <v>8300.7692307692305</v>
      </c>
      <c r="Y105" s="67">
        <f t="shared" si="2"/>
        <v>0</v>
      </c>
      <c r="Z105" s="58"/>
    </row>
    <row r="106" spans="1:26" ht="12.75" customHeight="1" x14ac:dyDescent="0.25">
      <c r="A106" s="59" t="s">
        <v>426</v>
      </c>
      <c r="B106" s="60" t="s">
        <v>53</v>
      </c>
      <c r="C106" s="60" t="s">
        <v>427</v>
      </c>
      <c r="D106" s="60" t="s">
        <v>428</v>
      </c>
      <c r="E106" s="60" t="s">
        <v>144</v>
      </c>
      <c r="F106" s="61">
        <v>5322</v>
      </c>
      <c r="G106" s="61">
        <v>5939</v>
      </c>
      <c r="H106" s="61">
        <v>6556</v>
      </c>
      <c r="I106" s="61">
        <v>7173</v>
      </c>
      <c r="J106" s="61">
        <v>7790</v>
      </c>
      <c r="K106" s="62">
        <v>17985</v>
      </c>
      <c r="L106" s="60">
        <v>0</v>
      </c>
      <c r="M106" s="58"/>
      <c r="N106" s="66" t="str">
        <f t="shared" ref="N106:R106" si="207">A106</f>
        <v>COMMUNITY PROG SPEC IV</v>
      </c>
      <c r="O106" s="67" t="str">
        <f t="shared" si="207"/>
        <v>H</v>
      </c>
      <c r="P106" s="67" t="str">
        <f t="shared" si="207"/>
        <v>H1O4</v>
      </c>
      <c r="Q106" s="67" t="str">
        <f t="shared" si="207"/>
        <v>H1O4XX</v>
      </c>
      <c r="R106" s="67" t="str">
        <f t="shared" si="207"/>
        <v>H28</v>
      </c>
      <c r="S106" s="68">
        <f t="shared" ref="S106:X106" si="208">F106*(12/26)</f>
        <v>2456.3076923076924</v>
      </c>
      <c r="T106" s="68">
        <f t="shared" si="208"/>
        <v>2741.0769230769233</v>
      </c>
      <c r="U106" s="68">
        <f t="shared" si="208"/>
        <v>3025.8461538461538</v>
      </c>
      <c r="V106" s="68">
        <f t="shared" si="208"/>
        <v>3310.6153846153848</v>
      </c>
      <c r="W106" s="68">
        <f t="shared" si="208"/>
        <v>3595.3846153846157</v>
      </c>
      <c r="X106" s="68">
        <f t="shared" si="208"/>
        <v>8300.7692307692305</v>
      </c>
      <c r="Y106" s="67">
        <f t="shared" si="2"/>
        <v>0</v>
      </c>
      <c r="Z106" s="58"/>
    </row>
    <row r="107" spans="1:26" ht="12.75" customHeight="1" x14ac:dyDescent="0.25">
      <c r="A107" s="59" t="s">
        <v>429</v>
      </c>
      <c r="B107" s="60" t="s">
        <v>53</v>
      </c>
      <c r="C107" s="60" t="s">
        <v>430</v>
      </c>
      <c r="D107" s="60" t="s">
        <v>431</v>
      </c>
      <c r="E107" s="60" t="s">
        <v>122</v>
      </c>
      <c r="F107" s="61">
        <v>6659</v>
      </c>
      <c r="G107" s="61">
        <v>7518</v>
      </c>
      <c r="H107" s="61">
        <v>8377</v>
      </c>
      <c r="I107" s="61">
        <v>9235</v>
      </c>
      <c r="J107" s="61">
        <v>10094</v>
      </c>
      <c r="K107" s="62">
        <v>17985</v>
      </c>
      <c r="L107" s="60">
        <v>0</v>
      </c>
      <c r="M107" s="58"/>
      <c r="N107" s="66" t="str">
        <f t="shared" ref="N107:R107" si="209">A107</f>
        <v>COMMUNITY PROG SPEC V</v>
      </c>
      <c r="O107" s="67" t="str">
        <f t="shared" si="209"/>
        <v>H</v>
      </c>
      <c r="P107" s="67" t="str">
        <f t="shared" si="209"/>
        <v>H1O5</v>
      </c>
      <c r="Q107" s="67" t="str">
        <f t="shared" si="209"/>
        <v>H1O5XX</v>
      </c>
      <c r="R107" s="67" t="str">
        <f t="shared" si="209"/>
        <v>H33</v>
      </c>
      <c r="S107" s="68">
        <f t="shared" ref="S107:X107" si="210">F107*(12/26)</f>
        <v>3073.3846153846157</v>
      </c>
      <c r="T107" s="68">
        <f t="shared" si="210"/>
        <v>3469.8461538461543</v>
      </c>
      <c r="U107" s="68">
        <f t="shared" si="210"/>
        <v>3866.3076923076924</v>
      </c>
      <c r="V107" s="68">
        <f t="shared" si="210"/>
        <v>4262.3076923076924</v>
      </c>
      <c r="W107" s="68">
        <f t="shared" si="210"/>
        <v>4658.7692307692314</v>
      </c>
      <c r="X107" s="68">
        <f t="shared" si="210"/>
        <v>8300.7692307692305</v>
      </c>
      <c r="Y107" s="67">
        <f t="shared" si="2"/>
        <v>0</v>
      </c>
      <c r="Z107" s="58"/>
    </row>
    <row r="108" spans="1:26" ht="12.75" customHeight="1" x14ac:dyDescent="0.25">
      <c r="A108" s="59" t="s">
        <v>432</v>
      </c>
      <c r="B108" s="60" t="s">
        <v>53</v>
      </c>
      <c r="C108" s="60" t="s">
        <v>433</v>
      </c>
      <c r="D108" s="60" t="s">
        <v>434</v>
      </c>
      <c r="E108" s="60" t="s">
        <v>126</v>
      </c>
      <c r="F108" s="61">
        <v>7224</v>
      </c>
      <c r="G108" s="61">
        <v>8156</v>
      </c>
      <c r="H108" s="61">
        <v>9089</v>
      </c>
      <c r="I108" s="61">
        <v>10021</v>
      </c>
      <c r="J108" s="61">
        <v>10953</v>
      </c>
      <c r="K108" s="62">
        <v>17985</v>
      </c>
      <c r="L108" s="60">
        <v>0</v>
      </c>
      <c r="M108" s="58"/>
      <c r="N108" s="66" t="str">
        <f t="shared" ref="N108:R108" si="211">A108</f>
        <v>COMMUNITY PROG SPEC VI</v>
      </c>
      <c r="O108" s="67" t="str">
        <f t="shared" si="211"/>
        <v>H</v>
      </c>
      <c r="P108" s="67" t="str">
        <f t="shared" si="211"/>
        <v>H1O6</v>
      </c>
      <c r="Q108" s="67" t="str">
        <f t="shared" si="211"/>
        <v>H1O6XX</v>
      </c>
      <c r="R108" s="67" t="str">
        <f t="shared" si="211"/>
        <v>H35</v>
      </c>
      <c r="S108" s="68">
        <f t="shared" ref="S108:X108" si="212">F108*(12/26)</f>
        <v>3334.1538461538462</v>
      </c>
      <c r="T108" s="68">
        <f t="shared" si="212"/>
        <v>3764.3076923076924</v>
      </c>
      <c r="U108" s="68">
        <f t="shared" si="212"/>
        <v>4194.9230769230771</v>
      </c>
      <c r="V108" s="68">
        <f t="shared" si="212"/>
        <v>4625.0769230769238</v>
      </c>
      <c r="W108" s="68">
        <f t="shared" si="212"/>
        <v>5055.2307692307695</v>
      </c>
      <c r="X108" s="68">
        <f t="shared" si="212"/>
        <v>8300.7692307692305</v>
      </c>
      <c r="Y108" s="67">
        <f t="shared" si="2"/>
        <v>0</v>
      </c>
      <c r="Z108" s="58"/>
    </row>
    <row r="109" spans="1:26" ht="12.75" customHeight="1" x14ac:dyDescent="0.25">
      <c r="A109" s="59" t="s">
        <v>435</v>
      </c>
      <c r="B109" s="60" t="s">
        <v>205</v>
      </c>
      <c r="C109" s="60" t="s">
        <v>436</v>
      </c>
      <c r="D109" s="60" t="s">
        <v>437</v>
      </c>
      <c r="E109" s="60" t="s">
        <v>438</v>
      </c>
      <c r="F109" s="61">
        <v>2570</v>
      </c>
      <c r="G109" s="61">
        <v>2835</v>
      </c>
      <c r="H109" s="61">
        <v>3099</v>
      </c>
      <c r="I109" s="61">
        <v>3364</v>
      </c>
      <c r="J109" s="61">
        <v>3628</v>
      </c>
      <c r="K109" s="62">
        <v>17985</v>
      </c>
      <c r="L109" s="60">
        <v>1</v>
      </c>
      <c r="M109" s="58"/>
      <c r="N109" s="66" t="str">
        <f t="shared" ref="N109:R109" si="213">A109</f>
        <v>COMMUNITY WORKER I</v>
      </c>
      <c r="O109" s="67" t="str">
        <f t="shared" si="213"/>
        <v>C</v>
      </c>
      <c r="P109" s="67" t="str">
        <f t="shared" si="213"/>
        <v>C7B1</v>
      </c>
      <c r="Q109" s="67" t="str">
        <f t="shared" si="213"/>
        <v>C7B1XX</v>
      </c>
      <c r="R109" s="67" t="str">
        <f t="shared" si="213"/>
        <v>C05</v>
      </c>
      <c r="S109" s="68">
        <f t="shared" ref="S109:X109" si="214">F109*(12/26)</f>
        <v>1186.1538461538462</v>
      </c>
      <c r="T109" s="68">
        <f t="shared" si="214"/>
        <v>1308.4615384615386</v>
      </c>
      <c r="U109" s="68">
        <f t="shared" si="214"/>
        <v>1430.3076923076924</v>
      </c>
      <c r="V109" s="68">
        <f t="shared" si="214"/>
        <v>1552.6153846153848</v>
      </c>
      <c r="W109" s="68">
        <f t="shared" si="214"/>
        <v>1674.4615384615386</v>
      </c>
      <c r="X109" s="68">
        <f t="shared" si="214"/>
        <v>8300.7692307692305</v>
      </c>
      <c r="Y109" s="67">
        <f t="shared" si="2"/>
        <v>1</v>
      </c>
      <c r="Z109" s="58"/>
    </row>
    <row r="110" spans="1:26" ht="12.75" customHeight="1" x14ac:dyDescent="0.25">
      <c r="A110" s="59" t="s">
        <v>439</v>
      </c>
      <c r="B110" s="60" t="s">
        <v>205</v>
      </c>
      <c r="C110" s="60" t="s">
        <v>440</v>
      </c>
      <c r="D110" s="60" t="s">
        <v>441</v>
      </c>
      <c r="E110" s="60" t="s">
        <v>442</v>
      </c>
      <c r="F110" s="61">
        <v>2764</v>
      </c>
      <c r="G110" s="61">
        <v>3048</v>
      </c>
      <c r="H110" s="61">
        <v>3332</v>
      </c>
      <c r="I110" s="61">
        <v>3616</v>
      </c>
      <c r="J110" s="61">
        <v>3900</v>
      </c>
      <c r="K110" s="62">
        <v>17985</v>
      </c>
      <c r="L110" s="60">
        <v>1</v>
      </c>
      <c r="M110" s="58"/>
      <c r="N110" s="66" t="str">
        <f t="shared" ref="N110:R110" si="215">A110</f>
        <v>COMMUNITY WORKER II</v>
      </c>
      <c r="O110" s="67" t="str">
        <f t="shared" si="215"/>
        <v>C</v>
      </c>
      <c r="P110" s="67" t="str">
        <f t="shared" si="215"/>
        <v>C7B2</v>
      </c>
      <c r="Q110" s="67" t="str">
        <f t="shared" si="215"/>
        <v>C7B2XX</v>
      </c>
      <c r="R110" s="67" t="str">
        <f t="shared" si="215"/>
        <v>C06</v>
      </c>
      <c r="S110" s="68">
        <f t="shared" ref="S110:X110" si="216">F110*(12/26)</f>
        <v>1275.6923076923078</v>
      </c>
      <c r="T110" s="68">
        <f t="shared" si="216"/>
        <v>1406.7692307692309</v>
      </c>
      <c r="U110" s="68">
        <f t="shared" si="216"/>
        <v>1537.846153846154</v>
      </c>
      <c r="V110" s="68">
        <f t="shared" si="216"/>
        <v>1668.9230769230769</v>
      </c>
      <c r="W110" s="68">
        <f t="shared" si="216"/>
        <v>1800</v>
      </c>
      <c r="X110" s="68">
        <f t="shared" si="216"/>
        <v>8300.7692307692305</v>
      </c>
      <c r="Y110" s="67">
        <f t="shared" si="2"/>
        <v>1</v>
      </c>
      <c r="Z110" s="58"/>
    </row>
    <row r="111" spans="1:26" ht="12.75" customHeight="1" x14ac:dyDescent="0.25">
      <c r="A111" s="59" t="s">
        <v>443</v>
      </c>
      <c r="B111" s="60" t="s">
        <v>53</v>
      </c>
      <c r="C111" s="60" t="s">
        <v>444</v>
      </c>
      <c r="D111" s="60" t="s">
        <v>445</v>
      </c>
      <c r="E111" s="60" t="s">
        <v>134</v>
      </c>
      <c r="F111" s="61">
        <v>3450</v>
      </c>
      <c r="G111" s="61">
        <v>3850</v>
      </c>
      <c r="H111" s="61">
        <v>4249</v>
      </c>
      <c r="I111" s="61">
        <v>4649</v>
      </c>
      <c r="J111" s="61">
        <v>5048</v>
      </c>
      <c r="K111" s="62">
        <v>17985</v>
      </c>
      <c r="L111" s="60">
        <v>0</v>
      </c>
      <c r="M111" s="58"/>
      <c r="N111" s="66" t="str">
        <f t="shared" ref="N111:R111" si="217">A111</f>
        <v>COMP INSURANCE INTERN</v>
      </c>
      <c r="O111" s="67" t="str">
        <f t="shared" si="217"/>
        <v>H</v>
      </c>
      <c r="P111" s="67" t="str">
        <f t="shared" si="217"/>
        <v>H6J1</v>
      </c>
      <c r="Q111" s="67" t="str">
        <f t="shared" si="217"/>
        <v>H6J1IX</v>
      </c>
      <c r="R111" s="67" t="str">
        <f t="shared" si="217"/>
        <v>H12</v>
      </c>
      <c r="S111" s="68">
        <f t="shared" ref="S111:X111" si="218">F111*(12/26)</f>
        <v>1592.3076923076924</v>
      </c>
      <c r="T111" s="68">
        <f t="shared" si="218"/>
        <v>1776.9230769230771</v>
      </c>
      <c r="U111" s="68">
        <f t="shared" si="218"/>
        <v>1961.0769230769231</v>
      </c>
      <c r="V111" s="68">
        <f t="shared" si="218"/>
        <v>2145.6923076923076</v>
      </c>
      <c r="W111" s="68">
        <f t="shared" si="218"/>
        <v>2329.8461538461538</v>
      </c>
      <c r="X111" s="68">
        <f t="shared" si="218"/>
        <v>8300.7692307692305</v>
      </c>
      <c r="Y111" s="67">
        <f t="shared" si="2"/>
        <v>0</v>
      </c>
      <c r="Z111" s="58"/>
    </row>
    <row r="112" spans="1:26" ht="12.75" customHeight="1" x14ac:dyDescent="0.25">
      <c r="A112" s="59" t="s">
        <v>446</v>
      </c>
      <c r="B112" s="60" t="s">
        <v>53</v>
      </c>
      <c r="C112" s="60" t="s">
        <v>447</v>
      </c>
      <c r="D112" s="60" t="s">
        <v>448</v>
      </c>
      <c r="E112" s="60" t="s">
        <v>56</v>
      </c>
      <c r="F112" s="61">
        <v>3708</v>
      </c>
      <c r="G112" s="61">
        <v>4137</v>
      </c>
      <c r="H112" s="61">
        <v>4567</v>
      </c>
      <c r="I112" s="61">
        <v>4996</v>
      </c>
      <c r="J112" s="61">
        <v>5425</v>
      </c>
      <c r="K112" s="62">
        <v>17985</v>
      </c>
      <c r="L112" s="60">
        <v>0</v>
      </c>
      <c r="M112" s="58"/>
      <c r="N112" s="66" t="str">
        <f t="shared" ref="N112:R112" si="219">A112</f>
        <v>COMP INSURANCE SPEC I</v>
      </c>
      <c r="O112" s="67" t="str">
        <f t="shared" si="219"/>
        <v>H</v>
      </c>
      <c r="P112" s="67" t="str">
        <f t="shared" si="219"/>
        <v>H6J2</v>
      </c>
      <c r="Q112" s="67" t="str">
        <f t="shared" si="219"/>
        <v>H6J2TX</v>
      </c>
      <c r="R112" s="67" t="str">
        <f t="shared" si="219"/>
        <v>H14</v>
      </c>
      <c r="S112" s="68">
        <f t="shared" ref="S112:X112" si="220">F112*(12/26)</f>
        <v>1711.3846153846155</v>
      </c>
      <c r="T112" s="68">
        <f t="shared" si="220"/>
        <v>1909.3846153846155</v>
      </c>
      <c r="U112" s="68">
        <f t="shared" si="220"/>
        <v>2107.8461538461538</v>
      </c>
      <c r="V112" s="68">
        <f t="shared" si="220"/>
        <v>2305.8461538461538</v>
      </c>
      <c r="W112" s="68">
        <f t="shared" si="220"/>
        <v>2503.8461538461538</v>
      </c>
      <c r="X112" s="68">
        <f t="shared" si="220"/>
        <v>8300.7692307692305</v>
      </c>
      <c r="Y112" s="67">
        <f t="shared" si="2"/>
        <v>0</v>
      </c>
      <c r="Z112" s="58"/>
    </row>
    <row r="113" spans="1:26" ht="12.75" customHeight="1" x14ac:dyDescent="0.25">
      <c r="A113" s="59" t="s">
        <v>449</v>
      </c>
      <c r="B113" s="60" t="s">
        <v>53</v>
      </c>
      <c r="C113" s="60" t="s">
        <v>450</v>
      </c>
      <c r="D113" s="60" t="s">
        <v>451</v>
      </c>
      <c r="E113" s="60" t="s">
        <v>60</v>
      </c>
      <c r="F113" s="61">
        <v>4284</v>
      </c>
      <c r="G113" s="61">
        <v>4781</v>
      </c>
      <c r="H113" s="61">
        <v>5277</v>
      </c>
      <c r="I113" s="61">
        <v>5774</v>
      </c>
      <c r="J113" s="61">
        <v>6270</v>
      </c>
      <c r="K113" s="62">
        <v>17985</v>
      </c>
      <c r="L113" s="60">
        <v>0</v>
      </c>
      <c r="M113" s="58"/>
      <c r="N113" s="66" t="str">
        <f t="shared" ref="N113:R113" si="221">A113</f>
        <v>COMP INSURANCE SPEC II</v>
      </c>
      <c r="O113" s="67" t="str">
        <f t="shared" si="221"/>
        <v>H</v>
      </c>
      <c r="P113" s="67" t="str">
        <f t="shared" si="221"/>
        <v>H6J3</v>
      </c>
      <c r="Q113" s="67" t="str">
        <f t="shared" si="221"/>
        <v>H6J3XX</v>
      </c>
      <c r="R113" s="67" t="str">
        <f t="shared" si="221"/>
        <v>H19</v>
      </c>
      <c r="S113" s="68">
        <f t="shared" ref="S113:X113" si="222">F113*(12/26)</f>
        <v>1977.2307692307693</v>
      </c>
      <c r="T113" s="68">
        <f t="shared" si="222"/>
        <v>2206.6153846153848</v>
      </c>
      <c r="U113" s="68">
        <f t="shared" si="222"/>
        <v>2435.5384615384619</v>
      </c>
      <c r="V113" s="68">
        <f t="shared" si="222"/>
        <v>2664.9230769230771</v>
      </c>
      <c r="W113" s="68">
        <f t="shared" si="222"/>
        <v>2893.8461538461538</v>
      </c>
      <c r="X113" s="68">
        <f t="shared" si="222"/>
        <v>8300.7692307692305</v>
      </c>
      <c r="Y113" s="67">
        <f t="shared" si="2"/>
        <v>0</v>
      </c>
      <c r="Z113" s="58"/>
    </row>
    <row r="114" spans="1:26" ht="12.75" customHeight="1" x14ac:dyDescent="0.25">
      <c r="A114" s="59" t="s">
        <v>452</v>
      </c>
      <c r="B114" s="60" t="s">
        <v>53</v>
      </c>
      <c r="C114" s="60" t="s">
        <v>453</v>
      </c>
      <c r="D114" s="60" t="s">
        <v>454</v>
      </c>
      <c r="E114" s="60" t="s">
        <v>144</v>
      </c>
      <c r="F114" s="61">
        <v>5322</v>
      </c>
      <c r="G114" s="61">
        <v>5939</v>
      </c>
      <c r="H114" s="61">
        <v>6556</v>
      </c>
      <c r="I114" s="61">
        <v>7173</v>
      </c>
      <c r="J114" s="61">
        <v>7790</v>
      </c>
      <c r="K114" s="62">
        <v>17985</v>
      </c>
      <c r="L114" s="60">
        <v>0</v>
      </c>
      <c r="M114" s="58"/>
      <c r="N114" s="66" t="str">
        <f t="shared" ref="N114:R114" si="223">A114</f>
        <v>COMP INSURANCE SPEC III</v>
      </c>
      <c r="O114" s="67" t="str">
        <f t="shared" si="223"/>
        <v>H</v>
      </c>
      <c r="P114" s="67" t="str">
        <f t="shared" si="223"/>
        <v>H6J4</v>
      </c>
      <c r="Q114" s="67" t="str">
        <f t="shared" si="223"/>
        <v>H6J4XX</v>
      </c>
      <c r="R114" s="67" t="str">
        <f t="shared" si="223"/>
        <v>H28</v>
      </c>
      <c r="S114" s="68">
        <f t="shared" ref="S114:X114" si="224">F114*(12/26)</f>
        <v>2456.3076923076924</v>
      </c>
      <c r="T114" s="68">
        <f t="shared" si="224"/>
        <v>2741.0769230769233</v>
      </c>
      <c r="U114" s="68">
        <f t="shared" si="224"/>
        <v>3025.8461538461538</v>
      </c>
      <c r="V114" s="68">
        <f t="shared" si="224"/>
        <v>3310.6153846153848</v>
      </c>
      <c r="W114" s="68">
        <f t="shared" si="224"/>
        <v>3595.3846153846157</v>
      </c>
      <c r="X114" s="68">
        <f t="shared" si="224"/>
        <v>8300.7692307692305</v>
      </c>
      <c r="Y114" s="67">
        <f t="shared" si="2"/>
        <v>0</v>
      </c>
      <c r="Z114" s="58"/>
    </row>
    <row r="115" spans="1:26" ht="12.75" customHeight="1" x14ac:dyDescent="0.25">
      <c r="A115" s="59" t="s">
        <v>455</v>
      </c>
      <c r="B115" s="60" t="s">
        <v>53</v>
      </c>
      <c r="C115" s="60" t="s">
        <v>456</v>
      </c>
      <c r="D115" s="60" t="s">
        <v>457</v>
      </c>
      <c r="E115" s="60" t="s">
        <v>64</v>
      </c>
      <c r="F115" s="61">
        <v>6136</v>
      </c>
      <c r="G115" s="61">
        <v>6928</v>
      </c>
      <c r="H115" s="61">
        <v>7719</v>
      </c>
      <c r="I115" s="61">
        <v>8511</v>
      </c>
      <c r="J115" s="61">
        <v>9302</v>
      </c>
      <c r="K115" s="62">
        <v>17985</v>
      </c>
      <c r="L115" s="60">
        <v>0</v>
      </c>
      <c r="M115" s="58"/>
      <c r="N115" s="66" t="str">
        <f t="shared" ref="N115:R115" si="225">A115</f>
        <v>COMP INSURANCE SPEC IV</v>
      </c>
      <c r="O115" s="67" t="str">
        <f t="shared" si="225"/>
        <v>H</v>
      </c>
      <c r="P115" s="67" t="str">
        <f t="shared" si="225"/>
        <v>H6J5</v>
      </c>
      <c r="Q115" s="67" t="str">
        <f t="shared" si="225"/>
        <v>H6J5XX</v>
      </c>
      <c r="R115" s="67" t="str">
        <f t="shared" si="225"/>
        <v>H32</v>
      </c>
      <c r="S115" s="68">
        <f t="shared" ref="S115:X115" si="226">F115*(12/26)</f>
        <v>2832</v>
      </c>
      <c r="T115" s="68">
        <f t="shared" si="226"/>
        <v>3197.5384615384619</v>
      </c>
      <c r="U115" s="68">
        <f t="shared" si="226"/>
        <v>3562.6153846153848</v>
      </c>
      <c r="V115" s="68">
        <f t="shared" si="226"/>
        <v>3928.1538461538462</v>
      </c>
      <c r="W115" s="68">
        <f t="shared" si="226"/>
        <v>4293.2307692307695</v>
      </c>
      <c r="X115" s="68">
        <f t="shared" si="226"/>
        <v>8300.7692307692305</v>
      </c>
      <c r="Y115" s="67">
        <f t="shared" si="2"/>
        <v>0</v>
      </c>
      <c r="Z115" s="58"/>
    </row>
    <row r="116" spans="1:26" ht="12.75" customHeight="1" x14ac:dyDescent="0.25">
      <c r="A116" s="59" t="s">
        <v>458</v>
      </c>
      <c r="B116" s="60" t="s">
        <v>53</v>
      </c>
      <c r="C116" s="60" t="s">
        <v>459</v>
      </c>
      <c r="D116" s="60" t="s">
        <v>460</v>
      </c>
      <c r="E116" s="60" t="s">
        <v>122</v>
      </c>
      <c r="F116" s="61">
        <v>6659</v>
      </c>
      <c r="G116" s="61">
        <v>7518</v>
      </c>
      <c r="H116" s="61">
        <v>8377</v>
      </c>
      <c r="I116" s="61">
        <v>9235</v>
      </c>
      <c r="J116" s="61">
        <v>10094</v>
      </c>
      <c r="K116" s="62">
        <v>17985</v>
      </c>
      <c r="L116" s="60">
        <v>0</v>
      </c>
      <c r="M116" s="58"/>
      <c r="N116" s="66" t="str">
        <f t="shared" ref="N116:R116" si="227">A116</f>
        <v>COMP INSURANCE SPEC V</v>
      </c>
      <c r="O116" s="67" t="str">
        <f t="shared" si="227"/>
        <v>H</v>
      </c>
      <c r="P116" s="67" t="str">
        <f t="shared" si="227"/>
        <v>H6J6</v>
      </c>
      <c r="Q116" s="67" t="str">
        <f t="shared" si="227"/>
        <v>H6J6XX</v>
      </c>
      <c r="R116" s="67" t="str">
        <f t="shared" si="227"/>
        <v>H33</v>
      </c>
      <c r="S116" s="68">
        <f t="shared" ref="S116:X116" si="228">F116*(12/26)</f>
        <v>3073.3846153846157</v>
      </c>
      <c r="T116" s="68">
        <f t="shared" si="228"/>
        <v>3469.8461538461543</v>
      </c>
      <c r="U116" s="68">
        <f t="shared" si="228"/>
        <v>3866.3076923076924</v>
      </c>
      <c r="V116" s="68">
        <f t="shared" si="228"/>
        <v>4262.3076923076924</v>
      </c>
      <c r="W116" s="68">
        <f t="shared" si="228"/>
        <v>4658.7692307692314</v>
      </c>
      <c r="X116" s="68">
        <f t="shared" si="228"/>
        <v>8300.7692307692305</v>
      </c>
      <c r="Y116" s="67">
        <f t="shared" si="2"/>
        <v>0</v>
      </c>
      <c r="Z116" s="58"/>
    </row>
    <row r="117" spans="1:26" ht="12.75" customHeight="1" x14ac:dyDescent="0.25">
      <c r="A117" s="59" t="s">
        <v>461</v>
      </c>
      <c r="B117" s="60" t="s">
        <v>53</v>
      </c>
      <c r="C117" s="60" t="s">
        <v>462</v>
      </c>
      <c r="D117" s="60" t="s">
        <v>463</v>
      </c>
      <c r="E117" s="60" t="s">
        <v>68</v>
      </c>
      <c r="F117" s="61">
        <v>6765</v>
      </c>
      <c r="G117" s="61">
        <v>7814</v>
      </c>
      <c r="H117" s="61">
        <v>8862</v>
      </c>
      <c r="I117" s="61">
        <v>9911</v>
      </c>
      <c r="J117" s="61">
        <v>10959</v>
      </c>
      <c r="K117" s="62">
        <v>17985</v>
      </c>
      <c r="L117" s="60">
        <v>0</v>
      </c>
      <c r="M117" s="58"/>
      <c r="N117" s="66" t="str">
        <f t="shared" ref="N117:R117" si="229">A117</f>
        <v>COMP INSURANCE SPEC VI</v>
      </c>
      <c r="O117" s="67" t="str">
        <f t="shared" si="229"/>
        <v>H</v>
      </c>
      <c r="P117" s="67" t="str">
        <f t="shared" si="229"/>
        <v>H6J7</v>
      </c>
      <c r="Q117" s="67" t="str">
        <f t="shared" si="229"/>
        <v>H6J7XX</v>
      </c>
      <c r="R117" s="67" t="str">
        <f t="shared" si="229"/>
        <v>H34</v>
      </c>
      <c r="S117" s="68">
        <f t="shared" ref="S117:X117" si="230">F117*(12/26)</f>
        <v>3122.3076923076924</v>
      </c>
      <c r="T117" s="68">
        <f t="shared" si="230"/>
        <v>3606.4615384615386</v>
      </c>
      <c r="U117" s="68">
        <f t="shared" si="230"/>
        <v>4090.1538461538462</v>
      </c>
      <c r="V117" s="68">
        <f t="shared" si="230"/>
        <v>4574.3076923076924</v>
      </c>
      <c r="W117" s="68">
        <f t="shared" si="230"/>
        <v>5058</v>
      </c>
      <c r="X117" s="68">
        <f t="shared" si="230"/>
        <v>8300.7692307692305</v>
      </c>
      <c r="Y117" s="67">
        <f t="shared" si="2"/>
        <v>0</v>
      </c>
      <c r="Z117" s="58"/>
    </row>
    <row r="118" spans="1:26" ht="12.75" customHeight="1" x14ac:dyDescent="0.25">
      <c r="A118" s="59" t="s">
        <v>464</v>
      </c>
      <c r="B118" s="60" t="s">
        <v>53</v>
      </c>
      <c r="C118" s="60" t="s">
        <v>465</v>
      </c>
      <c r="D118" s="60" t="s">
        <v>466</v>
      </c>
      <c r="E118" s="60" t="s">
        <v>60</v>
      </c>
      <c r="F118" s="61">
        <v>4284</v>
      </c>
      <c r="G118" s="61">
        <v>4781</v>
      </c>
      <c r="H118" s="61">
        <v>5277</v>
      </c>
      <c r="I118" s="61">
        <v>5774</v>
      </c>
      <c r="J118" s="61">
        <v>6270</v>
      </c>
      <c r="K118" s="62">
        <v>17985</v>
      </c>
      <c r="L118" s="60">
        <v>0</v>
      </c>
      <c r="M118" s="58"/>
      <c r="N118" s="66" t="str">
        <f t="shared" ref="N118:R118" si="231">A118</f>
        <v>COMPL INVESTIGATOR I</v>
      </c>
      <c r="O118" s="67" t="str">
        <f t="shared" si="231"/>
        <v>H</v>
      </c>
      <c r="P118" s="67" t="str">
        <f t="shared" si="231"/>
        <v>H6K2</v>
      </c>
      <c r="Q118" s="67" t="str">
        <f t="shared" si="231"/>
        <v>H6K2TX</v>
      </c>
      <c r="R118" s="67" t="str">
        <f t="shared" si="231"/>
        <v>H19</v>
      </c>
      <c r="S118" s="68">
        <f t="shared" ref="S118:X118" si="232">F118*(12/26)</f>
        <v>1977.2307692307693</v>
      </c>
      <c r="T118" s="68">
        <f t="shared" si="232"/>
        <v>2206.6153846153848</v>
      </c>
      <c r="U118" s="68">
        <f t="shared" si="232"/>
        <v>2435.5384615384619</v>
      </c>
      <c r="V118" s="68">
        <f t="shared" si="232"/>
        <v>2664.9230769230771</v>
      </c>
      <c r="W118" s="68">
        <f t="shared" si="232"/>
        <v>2893.8461538461538</v>
      </c>
      <c r="X118" s="68">
        <f t="shared" si="232"/>
        <v>8300.7692307692305</v>
      </c>
      <c r="Y118" s="67">
        <f t="shared" si="2"/>
        <v>0</v>
      </c>
      <c r="Z118" s="58"/>
    </row>
    <row r="119" spans="1:26" ht="12.75" customHeight="1" x14ac:dyDescent="0.25">
      <c r="A119" s="59" t="s">
        <v>467</v>
      </c>
      <c r="B119" s="60" t="s">
        <v>53</v>
      </c>
      <c r="C119" s="60" t="s">
        <v>468</v>
      </c>
      <c r="D119" s="60" t="s">
        <v>469</v>
      </c>
      <c r="E119" s="60" t="s">
        <v>144</v>
      </c>
      <c r="F119" s="61">
        <v>5322</v>
      </c>
      <c r="G119" s="61">
        <v>5939</v>
      </c>
      <c r="H119" s="61">
        <v>6556</v>
      </c>
      <c r="I119" s="61">
        <v>7173</v>
      </c>
      <c r="J119" s="61">
        <v>7790</v>
      </c>
      <c r="K119" s="62">
        <v>17985</v>
      </c>
      <c r="L119" s="60">
        <v>0</v>
      </c>
      <c r="M119" s="58"/>
      <c r="N119" s="66" t="str">
        <f t="shared" ref="N119:R119" si="233">A119</f>
        <v>COMPL INVESTIGATOR II</v>
      </c>
      <c r="O119" s="67" t="str">
        <f t="shared" si="233"/>
        <v>H</v>
      </c>
      <c r="P119" s="67" t="str">
        <f t="shared" si="233"/>
        <v>H6K3</v>
      </c>
      <c r="Q119" s="67" t="str">
        <f t="shared" si="233"/>
        <v>H6K3XX</v>
      </c>
      <c r="R119" s="67" t="str">
        <f t="shared" si="233"/>
        <v>H28</v>
      </c>
      <c r="S119" s="68">
        <f t="shared" ref="S119:X119" si="234">F119*(12/26)</f>
        <v>2456.3076923076924</v>
      </c>
      <c r="T119" s="68">
        <f t="shared" si="234"/>
        <v>2741.0769230769233</v>
      </c>
      <c r="U119" s="68">
        <f t="shared" si="234"/>
        <v>3025.8461538461538</v>
      </c>
      <c r="V119" s="68">
        <f t="shared" si="234"/>
        <v>3310.6153846153848</v>
      </c>
      <c r="W119" s="68">
        <f t="shared" si="234"/>
        <v>3595.3846153846157</v>
      </c>
      <c r="X119" s="68">
        <f t="shared" si="234"/>
        <v>8300.7692307692305</v>
      </c>
      <c r="Y119" s="67">
        <f t="shared" si="2"/>
        <v>0</v>
      </c>
      <c r="Z119" s="58"/>
    </row>
    <row r="120" spans="1:26" ht="12.75" customHeight="1" x14ac:dyDescent="0.25">
      <c r="A120" s="59" t="s">
        <v>470</v>
      </c>
      <c r="B120" s="60" t="s">
        <v>53</v>
      </c>
      <c r="C120" s="60" t="s">
        <v>471</v>
      </c>
      <c r="D120" s="60" t="s">
        <v>472</v>
      </c>
      <c r="E120" s="60" t="s">
        <v>64</v>
      </c>
      <c r="F120" s="61">
        <v>6136</v>
      </c>
      <c r="G120" s="61">
        <v>6928</v>
      </c>
      <c r="H120" s="61">
        <v>7719</v>
      </c>
      <c r="I120" s="61">
        <v>8511</v>
      </c>
      <c r="J120" s="61">
        <v>9302</v>
      </c>
      <c r="K120" s="62">
        <v>17985</v>
      </c>
      <c r="L120" s="60">
        <v>0</v>
      </c>
      <c r="M120" s="58"/>
      <c r="N120" s="66" t="str">
        <f t="shared" ref="N120:R120" si="235">A120</f>
        <v>COMPL INVESTIGATOR III</v>
      </c>
      <c r="O120" s="67" t="str">
        <f t="shared" si="235"/>
        <v>H</v>
      </c>
      <c r="P120" s="67" t="str">
        <f t="shared" si="235"/>
        <v>H6K4</v>
      </c>
      <c r="Q120" s="67" t="str">
        <f t="shared" si="235"/>
        <v>H6K4XX</v>
      </c>
      <c r="R120" s="67" t="str">
        <f t="shared" si="235"/>
        <v>H32</v>
      </c>
      <c r="S120" s="68">
        <f t="shared" ref="S120:X120" si="236">F120*(12/26)</f>
        <v>2832</v>
      </c>
      <c r="T120" s="68">
        <f t="shared" si="236"/>
        <v>3197.5384615384619</v>
      </c>
      <c r="U120" s="68">
        <f t="shared" si="236"/>
        <v>3562.6153846153848</v>
      </c>
      <c r="V120" s="68">
        <f t="shared" si="236"/>
        <v>3928.1538461538462</v>
      </c>
      <c r="W120" s="68">
        <f t="shared" si="236"/>
        <v>4293.2307692307695</v>
      </c>
      <c r="X120" s="68">
        <f t="shared" si="236"/>
        <v>8300.7692307692305</v>
      </c>
      <c r="Y120" s="67">
        <f t="shared" si="2"/>
        <v>0</v>
      </c>
      <c r="Z120" s="58"/>
    </row>
    <row r="121" spans="1:26" ht="12.75" customHeight="1" x14ac:dyDescent="0.25">
      <c r="A121" s="59" t="s">
        <v>473</v>
      </c>
      <c r="B121" s="60" t="s">
        <v>53</v>
      </c>
      <c r="C121" s="60" t="s">
        <v>474</v>
      </c>
      <c r="D121" s="60" t="s">
        <v>475</v>
      </c>
      <c r="E121" s="60" t="s">
        <v>56</v>
      </c>
      <c r="F121" s="61">
        <v>3708</v>
      </c>
      <c r="G121" s="61">
        <v>4137</v>
      </c>
      <c r="H121" s="61">
        <v>4567</v>
      </c>
      <c r="I121" s="61">
        <v>4996</v>
      </c>
      <c r="J121" s="61">
        <v>5425</v>
      </c>
      <c r="K121" s="62">
        <v>17985</v>
      </c>
      <c r="L121" s="60">
        <v>0</v>
      </c>
      <c r="M121" s="58"/>
      <c r="N121" s="66" t="str">
        <f t="shared" ref="N121:R121" si="237">A121</f>
        <v>COMPL INVESTIGATOR INT</v>
      </c>
      <c r="O121" s="67" t="str">
        <f t="shared" si="237"/>
        <v>H</v>
      </c>
      <c r="P121" s="67" t="str">
        <f t="shared" si="237"/>
        <v>H6K1</v>
      </c>
      <c r="Q121" s="67" t="str">
        <f t="shared" si="237"/>
        <v>H6K1IX</v>
      </c>
      <c r="R121" s="67" t="str">
        <f t="shared" si="237"/>
        <v>H14</v>
      </c>
      <c r="S121" s="68">
        <f t="shared" ref="S121:X121" si="238">F121*(12/26)</f>
        <v>1711.3846153846155</v>
      </c>
      <c r="T121" s="68">
        <f t="shared" si="238"/>
        <v>1909.3846153846155</v>
      </c>
      <c r="U121" s="68">
        <f t="shared" si="238"/>
        <v>2107.8461538461538</v>
      </c>
      <c r="V121" s="68">
        <f t="shared" si="238"/>
        <v>2305.8461538461538</v>
      </c>
      <c r="W121" s="68">
        <f t="shared" si="238"/>
        <v>2503.8461538461538</v>
      </c>
      <c r="X121" s="68">
        <f t="shared" si="238"/>
        <v>8300.7692307692305</v>
      </c>
      <c r="Y121" s="67">
        <f t="shared" si="2"/>
        <v>0</v>
      </c>
      <c r="Z121" s="58"/>
    </row>
    <row r="122" spans="1:26" ht="12.75" customHeight="1" x14ac:dyDescent="0.25">
      <c r="A122" s="59" t="s">
        <v>476</v>
      </c>
      <c r="B122" s="60" t="s">
        <v>53</v>
      </c>
      <c r="C122" s="60" t="s">
        <v>477</v>
      </c>
      <c r="D122" s="60" t="s">
        <v>478</v>
      </c>
      <c r="E122" s="60" t="s">
        <v>134</v>
      </c>
      <c r="F122" s="61">
        <v>3450</v>
      </c>
      <c r="G122" s="61">
        <v>3850</v>
      </c>
      <c r="H122" s="61">
        <v>4249</v>
      </c>
      <c r="I122" s="61">
        <v>4649</v>
      </c>
      <c r="J122" s="61">
        <v>5048</v>
      </c>
      <c r="K122" s="62">
        <v>17985</v>
      </c>
      <c r="L122" s="60">
        <v>0</v>
      </c>
      <c r="M122" s="58"/>
      <c r="N122" s="66" t="str">
        <f t="shared" ref="N122:R122" si="239">A122</f>
        <v>COMPLIANCE SPECIALIST I</v>
      </c>
      <c r="O122" s="67" t="str">
        <f t="shared" si="239"/>
        <v>H</v>
      </c>
      <c r="P122" s="67" t="str">
        <f t="shared" si="239"/>
        <v>H1G1</v>
      </c>
      <c r="Q122" s="67" t="str">
        <f t="shared" si="239"/>
        <v>H1G1XX</v>
      </c>
      <c r="R122" s="67" t="str">
        <f t="shared" si="239"/>
        <v>H12</v>
      </c>
      <c r="S122" s="68">
        <f t="shared" ref="S122:X122" si="240">F122*(12/26)</f>
        <v>1592.3076923076924</v>
      </c>
      <c r="T122" s="68">
        <f t="shared" si="240"/>
        <v>1776.9230769230771</v>
      </c>
      <c r="U122" s="68">
        <f t="shared" si="240"/>
        <v>1961.0769230769231</v>
      </c>
      <c r="V122" s="68">
        <f t="shared" si="240"/>
        <v>2145.6923076923076</v>
      </c>
      <c r="W122" s="68">
        <f t="shared" si="240"/>
        <v>2329.8461538461538</v>
      </c>
      <c r="X122" s="68">
        <f t="shared" si="240"/>
        <v>8300.7692307692305</v>
      </c>
      <c r="Y122" s="67">
        <f t="shared" si="2"/>
        <v>0</v>
      </c>
      <c r="Z122" s="58"/>
    </row>
    <row r="123" spans="1:26" ht="12.75" customHeight="1" x14ac:dyDescent="0.25">
      <c r="A123" s="59" t="s">
        <v>479</v>
      </c>
      <c r="B123" s="60" t="s">
        <v>53</v>
      </c>
      <c r="C123" s="60" t="s">
        <v>480</v>
      </c>
      <c r="D123" s="60" t="s">
        <v>481</v>
      </c>
      <c r="E123" s="60" t="s">
        <v>56</v>
      </c>
      <c r="F123" s="61">
        <v>3708</v>
      </c>
      <c r="G123" s="61">
        <v>4137</v>
      </c>
      <c r="H123" s="61">
        <v>4567</v>
      </c>
      <c r="I123" s="61">
        <v>4996</v>
      </c>
      <c r="J123" s="61">
        <v>5425</v>
      </c>
      <c r="K123" s="62">
        <v>17985</v>
      </c>
      <c r="L123" s="60">
        <v>0</v>
      </c>
      <c r="M123" s="58"/>
      <c r="N123" s="66" t="str">
        <f t="shared" ref="N123:R123" si="241">A123</f>
        <v>COMPLIANCE SPECIALIST II</v>
      </c>
      <c r="O123" s="67" t="str">
        <f t="shared" si="241"/>
        <v>H</v>
      </c>
      <c r="P123" s="67" t="str">
        <f t="shared" si="241"/>
        <v>H1G2</v>
      </c>
      <c r="Q123" s="67" t="str">
        <f t="shared" si="241"/>
        <v>H1G2XX</v>
      </c>
      <c r="R123" s="67" t="str">
        <f t="shared" si="241"/>
        <v>H14</v>
      </c>
      <c r="S123" s="68">
        <f t="shared" ref="S123:X123" si="242">F123*(12/26)</f>
        <v>1711.3846153846155</v>
      </c>
      <c r="T123" s="68">
        <f t="shared" si="242"/>
        <v>1909.3846153846155</v>
      </c>
      <c r="U123" s="68">
        <f t="shared" si="242"/>
        <v>2107.8461538461538</v>
      </c>
      <c r="V123" s="68">
        <f t="shared" si="242"/>
        <v>2305.8461538461538</v>
      </c>
      <c r="W123" s="68">
        <f t="shared" si="242"/>
        <v>2503.8461538461538</v>
      </c>
      <c r="X123" s="68">
        <f t="shared" si="242"/>
        <v>8300.7692307692305</v>
      </c>
      <c r="Y123" s="67">
        <f t="shared" si="2"/>
        <v>0</v>
      </c>
      <c r="Z123" s="58"/>
    </row>
    <row r="124" spans="1:26" ht="12.75" customHeight="1" x14ac:dyDescent="0.25">
      <c r="A124" s="59" t="s">
        <v>482</v>
      </c>
      <c r="B124" s="60" t="s">
        <v>53</v>
      </c>
      <c r="C124" s="60" t="s">
        <v>483</v>
      </c>
      <c r="D124" s="60" t="s">
        <v>484</v>
      </c>
      <c r="E124" s="60" t="s">
        <v>60</v>
      </c>
      <c r="F124" s="61">
        <v>4284</v>
      </c>
      <c r="G124" s="61">
        <v>4781</v>
      </c>
      <c r="H124" s="61">
        <v>5277</v>
      </c>
      <c r="I124" s="61">
        <v>5774</v>
      </c>
      <c r="J124" s="61">
        <v>6270</v>
      </c>
      <c r="K124" s="62">
        <v>17985</v>
      </c>
      <c r="L124" s="60">
        <v>0</v>
      </c>
      <c r="M124" s="58"/>
      <c r="N124" s="66" t="str">
        <f t="shared" ref="N124:R124" si="243">A124</f>
        <v>COMPLIANCE SPECIALIST III</v>
      </c>
      <c r="O124" s="67" t="str">
        <f t="shared" si="243"/>
        <v>H</v>
      </c>
      <c r="P124" s="67" t="str">
        <f t="shared" si="243"/>
        <v>H1G3</v>
      </c>
      <c r="Q124" s="67" t="str">
        <f t="shared" si="243"/>
        <v>H1G3XX</v>
      </c>
      <c r="R124" s="67" t="str">
        <f t="shared" si="243"/>
        <v>H19</v>
      </c>
      <c r="S124" s="68">
        <f t="shared" ref="S124:X124" si="244">F124*(12/26)</f>
        <v>1977.2307692307693</v>
      </c>
      <c r="T124" s="68">
        <f t="shared" si="244"/>
        <v>2206.6153846153848</v>
      </c>
      <c r="U124" s="68">
        <f t="shared" si="244"/>
        <v>2435.5384615384619</v>
      </c>
      <c r="V124" s="68">
        <f t="shared" si="244"/>
        <v>2664.9230769230771</v>
      </c>
      <c r="W124" s="68">
        <f t="shared" si="244"/>
        <v>2893.8461538461538</v>
      </c>
      <c r="X124" s="68">
        <f t="shared" si="244"/>
        <v>8300.7692307692305</v>
      </c>
      <c r="Y124" s="67">
        <f t="shared" si="2"/>
        <v>0</v>
      </c>
      <c r="Z124" s="58"/>
    </row>
    <row r="125" spans="1:26" ht="12.75" customHeight="1" x14ac:dyDescent="0.25">
      <c r="A125" s="59" t="s">
        <v>485</v>
      </c>
      <c r="B125" s="60" t="s">
        <v>53</v>
      </c>
      <c r="C125" s="60" t="s">
        <v>486</v>
      </c>
      <c r="D125" s="60" t="s">
        <v>487</v>
      </c>
      <c r="E125" s="60" t="s">
        <v>144</v>
      </c>
      <c r="F125" s="61">
        <v>5322</v>
      </c>
      <c r="G125" s="61">
        <v>5939</v>
      </c>
      <c r="H125" s="61">
        <v>6556</v>
      </c>
      <c r="I125" s="61">
        <v>7173</v>
      </c>
      <c r="J125" s="61">
        <v>7790</v>
      </c>
      <c r="K125" s="62">
        <v>17985</v>
      </c>
      <c r="L125" s="60">
        <v>0</v>
      </c>
      <c r="M125" s="58"/>
      <c r="N125" s="66" t="str">
        <f t="shared" ref="N125:R125" si="245">A125</f>
        <v>COMPLIANCE SPECIALIST IV</v>
      </c>
      <c r="O125" s="67" t="str">
        <f t="shared" si="245"/>
        <v>H</v>
      </c>
      <c r="P125" s="67" t="str">
        <f t="shared" si="245"/>
        <v>H1G4</v>
      </c>
      <c r="Q125" s="67" t="str">
        <f t="shared" si="245"/>
        <v>H1G4XX</v>
      </c>
      <c r="R125" s="67" t="str">
        <f t="shared" si="245"/>
        <v>H28</v>
      </c>
      <c r="S125" s="68">
        <f t="shared" ref="S125:X125" si="246">F125*(12/26)</f>
        <v>2456.3076923076924</v>
      </c>
      <c r="T125" s="68">
        <f t="shared" si="246"/>
        <v>2741.0769230769233</v>
      </c>
      <c r="U125" s="68">
        <f t="shared" si="246"/>
        <v>3025.8461538461538</v>
      </c>
      <c r="V125" s="68">
        <f t="shared" si="246"/>
        <v>3310.6153846153848</v>
      </c>
      <c r="W125" s="68">
        <f t="shared" si="246"/>
        <v>3595.3846153846157</v>
      </c>
      <c r="X125" s="68">
        <f t="shared" si="246"/>
        <v>8300.7692307692305</v>
      </c>
      <c r="Y125" s="67">
        <f t="shared" si="2"/>
        <v>0</v>
      </c>
      <c r="Z125" s="58"/>
    </row>
    <row r="126" spans="1:26" ht="12.75" customHeight="1" x14ac:dyDescent="0.25">
      <c r="A126" s="59" t="s">
        <v>488</v>
      </c>
      <c r="B126" s="60" t="s">
        <v>53</v>
      </c>
      <c r="C126" s="60" t="s">
        <v>489</v>
      </c>
      <c r="D126" s="60" t="s">
        <v>490</v>
      </c>
      <c r="E126" s="60" t="s">
        <v>122</v>
      </c>
      <c r="F126" s="61">
        <v>6659</v>
      </c>
      <c r="G126" s="61">
        <v>7518</v>
      </c>
      <c r="H126" s="61">
        <v>8377</v>
      </c>
      <c r="I126" s="61">
        <v>9235</v>
      </c>
      <c r="J126" s="61">
        <v>10094</v>
      </c>
      <c r="K126" s="62">
        <v>17985</v>
      </c>
      <c r="L126" s="60">
        <v>0</v>
      </c>
      <c r="M126" s="58"/>
      <c r="N126" s="66" t="str">
        <f t="shared" ref="N126:R126" si="247">A126</f>
        <v>COMPLIANCE SPECIALIST V</v>
      </c>
      <c r="O126" s="67" t="str">
        <f t="shared" si="247"/>
        <v>H</v>
      </c>
      <c r="P126" s="67" t="str">
        <f t="shared" si="247"/>
        <v>H1G5</v>
      </c>
      <c r="Q126" s="67" t="str">
        <f t="shared" si="247"/>
        <v>H1G5XX</v>
      </c>
      <c r="R126" s="67" t="str">
        <f t="shared" si="247"/>
        <v>H33</v>
      </c>
      <c r="S126" s="68">
        <f t="shared" ref="S126:X126" si="248">F126*(12/26)</f>
        <v>3073.3846153846157</v>
      </c>
      <c r="T126" s="68">
        <f t="shared" si="248"/>
        <v>3469.8461538461543</v>
      </c>
      <c r="U126" s="68">
        <f t="shared" si="248"/>
        <v>3866.3076923076924</v>
      </c>
      <c r="V126" s="68">
        <f t="shared" si="248"/>
        <v>4262.3076923076924</v>
      </c>
      <c r="W126" s="68">
        <f t="shared" si="248"/>
        <v>4658.7692307692314</v>
      </c>
      <c r="X126" s="68">
        <f t="shared" si="248"/>
        <v>8300.7692307692305</v>
      </c>
      <c r="Y126" s="67">
        <f t="shared" si="2"/>
        <v>0</v>
      </c>
      <c r="Z126" s="58"/>
    </row>
    <row r="127" spans="1:26" ht="12.75" customHeight="1" x14ac:dyDescent="0.25">
      <c r="A127" s="59" t="s">
        <v>491</v>
      </c>
      <c r="B127" s="60" t="s">
        <v>53</v>
      </c>
      <c r="C127" s="60" t="s">
        <v>492</v>
      </c>
      <c r="D127" s="60" t="s">
        <v>493</v>
      </c>
      <c r="E127" s="60" t="s">
        <v>126</v>
      </c>
      <c r="F127" s="61">
        <v>7224</v>
      </c>
      <c r="G127" s="61">
        <v>8156</v>
      </c>
      <c r="H127" s="61">
        <v>9089</v>
      </c>
      <c r="I127" s="61">
        <v>10021</v>
      </c>
      <c r="J127" s="61">
        <v>10953</v>
      </c>
      <c r="K127" s="62">
        <v>17985</v>
      </c>
      <c r="L127" s="60">
        <v>0</v>
      </c>
      <c r="M127" s="58"/>
      <c r="N127" s="66" t="str">
        <f t="shared" ref="N127:R127" si="249">A127</f>
        <v>COMPLIANCE SPECIALIST VI</v>
      </c>
      <c r="O127" s="67" t="str">
        <f t="shared" si="249"/>
        <v>H</v>
      </c>
      <c r="P127" s="67" t="str">
        <f t="shared" si="249"/>
        <v>H1G6</v>
      </c>
      <c r="Q127" s="67" t="str">
        <f t="shared" si="249"/>
        <v>H1G6XX</v>
      </c>
      <c r="R127" s="67" t="str">
        <f t="shared" si="249"/>
        <v>H35</v>
      </c>
      <c r="S127" s="68">
        <f t="shared" ref="S127:X127" si="250">F127*(12/26)</f>
        <v>3334.1538461538462</v>
      </c>
      <c r="T127" s="68">
        <f t="shared" si="250"/>
        <v>3764.3076923076924</v>
      </c>
      <c r="U127" s="68">
        <f t="shared" si="250"/>
        <v>4194.9230769230771</v>
      </c>
      <c r="V127" s="68">
        <f t="shared" si="250"/>
        <v>4625.0769230769238</v>
      </c>
      <c r="W127" s="68">
        <f t="shared" si="250"/>
        <v>5055.2307692307695</v>
      </c>
      <c r="X127" s="68">
        <f t="shared" si="250"/>
        <v>8300.7692307692305</v>
      </c>
      <c r="Y127" s="67">
        <f t="shared" si="2"/>
        <v>0</v>
      </c>
      <c r="Z127" s="58"/>
    </row>
    <row r="128" spans="1:26" ht="12.75" customHeight="1" x14ac:dyDescent="0.25">
      <c r="A128" s="59" t="s">
        <v>494</v>
      </c>
      <c r="B128" s="60" t="s">
        <v>103</v>
      </c>
      <c r="C128" s="60" t="s">
        <v>495</v>
      </c>
      <c r="D128" s="60" t="s">
        <v>496</v>
      </c>
      <c r="E128" s="60" t="s">
        <v>497</v>
      </c>
      <c r="F128" s="61">
        <v>4498</v>
      </c>
      <c r="G128" s="61">
        <v>5019</v>
      </c>
      <c r="H128" s="61">
        <v>5541</v>
      </c>
      <c r="I128" s="61">
        <v>6062</v>
      </c>
      <c r="J128" s="61">
        <v>6583</v>
      </c>
      <c r="K128" s="62">
        <v>17985</v>
      </c>
      <c r="L128" s="60">
        <v>1</v>
      </c>
      <c r="M128" s="58"/>
      <c r="N128" s="66" t="str">
        <f t="shared" ref="N128:R128" si="251">A128</f>
        <v>COMPUTER OPER SUPV I</v>
      </c>
      <c r="O128" s="67" t="str">
        <f t="shared" si="251"/>
        <v>G</v>
      </c>
      <c r="P128" s="67" t="str">
        <f t="shared" si="251"/>
        <v>G2A4</v>
      </c>
      <c r="Q128" s="67" t="str">
        <f t="shared" si="251"/>
        <v>G2A4XX</v>
      </c>
      <c r="R128" s="67" t="str">
        <f t="shared" si="251"/>
        <v>G22</v>
      </c>
      <c r="S128" s="68">
        <f t="shared" ref="S128:X128" si="252">F128*(12/26)</f>
        <v>2076</v>
      </c>
      <c r="T128" s="68">
        <f t="shared" si="252"/>
        <v>2316.4615384615386</v>
      </c>
      <c r="U128" s="68">
        <f t="shared" si="252"/>
        <v>2557.3846153846157</v>
      </c>
      <c r="V128" s="68">
        <f t="shared" si="252"/>
        <v>2797.8461538461538</v>
      </c>
      <c r="W128" s="68">
        <f t="shared" si="252"/>
        <v>3038.3076923076924</v>
      </c>
      <c r="X128" s="68">
        <f t="shared" si="252"/>
        <v>8300.7692307692305</v>
      </c>
      <c r="Y128" s="67">
        <f t="shared" si="2"/>
        <v>1</v>
      </c>
      <c r="Z128" s="58"/>
    </row>
    <row r="129" spans="1:26" ht="12.75" customHeight="1" x14ac:dyDescent="0.25">
      <c r="A129" s="59" t="s">
        <v>498</v>
      </c>
      <c r="B129" s="60" t="s">
        <v>103</v>
      </c>
      <c r="C129" s="60" t="s">
        <v>499</v>
      </c>
      <c r="D129" s="60" t="s">
        <v>500</v>
      </c>
      <c r="E129" s="60" t="s">
        <v>501</v>
      </c>
      <c r="F129" s="61">
        <v>5443</v>
      </c>
      <c r="G129" s="61">
        <v>6074</v>
      </c>
      <c r="H129" s="61">
        <v>6705</v>
      </c>
      <c r="I129" s="61">
        <v>7335</v>
      </c>
      <c r="J129" s="61">
        <v>7966</v>
      </c>
      <c r="K129" s="62">
        <v>17985</v>
      </c>
      <c r="L129" s="60">
        <v>0</v>
      </c>
      <c r="M129" s="58"/>
      <c r="N129" s="66" t="str">
        <f t="shared" ref="N129:R129" si="253">A129</f>
        <v>COMPUTER OPER SUPV II</v>
      </c>
      <c r="O129" s="67" t="str">
        <f t="shared" si="253"/>
        <v>G</v>
      </c>
      <c r="P129" s="67" t="str">
        <f t="shared" si="253"/>
        <v>G2A5</v>
      </c>
      <c r="Q129" s="67" t="str">
        <f t="shared" si="253"/>
        <v>G2A5XX</v>
      </c>
      <c r="R129" s="67" t="str">
        <f t="shared" si="253"/>
        <v>G25</v>
      </c>
      <c r="S129" s="68">
        <f t="shared" ref="S129:X129" si="254">F129*(12/26)</f>
        <v>2512.1538461538462</v>
      </c>
      <c r="T129" s="68">
        <f t="shared" si="254"/>
        <v>2803.3846153846157</v>
      </c>
      <c r="U129" s="68">
        <f t="shared" si="254"/>
        <v>3094.6153846153848</v>
      </c>
      <c r="V129" s="68">
        <f t="shared" si="254"/>
        <v>3385.3846153846157</v>
      </c>
      <c r="W129" s="68">
        <f t="shared" si="254"/>
        <v>3676.6153846153848</v>
      </c>
      <c r="X129" s="68">
        <f t="shared" si="254"/>
        <v>8300.7692307692305</v>
      </c>
      <c r="Y129" s="67">
        <f t="shared" si="2"/>
        <v>0</v>
      </c>
      <c r="Z129" s="58"/>
    </row>
    <row r="130" spans="1:26" ht="12.75" customHeight="1" x14ac:dyDescent="0.25">
      <c r="A130" s="59" t="s">
        <v>502</v>
      </c>
      <c r="B130" s="60" t="s">
        <v>53</v>
      </c>
      <c r="C130" s="60" t="s">
        <v>503</v>
      </c>
      <c r="D130" s="60" t="s">
        <v>504</v>
      </c>
      <c r="E130" s="60" t="s">
        <v>68</v>
      </c>
      <c r="F130" s="61">
        <v>6765</v>
      </c>
      <c r="G130" s="61">
        <v>7814</v>
      </c>
      <c r="H130" s="61">
        <v>8862</v>
      </c>
      <c r="I130" s="61">
        <v>9911</v>
      </c>
      <c r="J130" s="61">
        <v>10959</v>
      </c>
      <c r="K130" s="62">
        <v>17985</v>
      </c>
      <c r="L130" s="60">
        <v>0</v>
      </c>
      <c r="M130" s="58"/>
      <c r="N130" s="66" t="str">
        <f t="shared" ref="N130:R130" si="255">A130</f>
        <v>COMPUTER OPERATIONS MGR</v>
      </c>
      <c r="O130" s="67" t="str">
        <f t="shared" si="255"/>
        <v>H</v>
      </c>
      <c r="P130" s="67" t="str">
        <f t="shared" si="255"/>
        <v>H2B1</v>
      </c>
      <c r="Q130" s="67" t="str">
        <f t="shared" si="255"/>
        <v>H2B1XX</v>
      </c>
      <c r="R130" s="67" t="str">
        <f t="shared" si="255"/>
        <v>H34</v>
      </c>
      <c r="S130" s="68">
        <f t="shared" ref="S130:X130" si="256">F130*(12/26)</f>
        <v>3122.3076923076924</v>
      </c>
      <c r="T130" s="68">
        <f t="shared" si="256"/>
        <v>3606.4615384615386</v>
      </c>
      <c r="U130" s="68">
        <f t="shared" si="256"/>
        <v>4090.1538461538462</v>
      </c>
      <c r="V130" s="68">
        <f t="shared" si="256"/>
        <v>4574.3076923076924</v>
      </c>
      <c r="W130" s="68">
        <f t="shared" si="256"/>
        <v>5058</v>
      </c>
      <c r="X130" s="68">
        <f t="shared" si="256"/>
        <v>8300.7692307692305</v>
      </c>
      <c r="Y130" s="67">
        <f t="shared" si="2"/>
        <v>0</v>
      </c>
      <c r="Z130" s="58"/>
    </row>
    <row r="131" spans="1:26" ht="12.75" customHeight="1" x14ac:dyDescent="0.25">
      <c r="A131" s="59" t="s">
        <v>505</v>
      </c>
      <c r="B131" s="60" t="s">
        <v>103</v>
      </c>
      <c r="C131" s="60" t="s">
        <v>506</v>
      </c>
      <c r="D131" s="60" t="s">
        <v>507</v>
      </c>
      <c r="E131" s="60" t="s">
        <v>508</v>
      </c>
      <c r="F131" s="61">
        <v>2696</v>
      </c>
      <c r="G131" s="61">
        <v>2980</v>
      </c>
      <c r="H131" s="61">
        <v>3264</v>
      </c>
      <c r="I131" s="61">
        <v>3548</v>
      </c>
      <c r="J131" s="61">
        <v>3832</v>
      </c>
      <c r="K131" s="62">
        <v>17985</v>
      </c>
      <c r="L131" s="60">
        <v>1</v>
      </c>
      <c r="M131" s="58"/>
      <c r="N131" s="66" t="str">
        <f t="shared" ref="N131:R131" si="257">A131</f>
        <v>COMPUTER OPERATOR I</v>
      </c>
      <c r="O131" s="67" t="str">
        <f t="shared" si="257"/>
        <v>G</v>
      </c>
      <c r="P131" s="67" t="str">
        <f t="shared" si="257"/>
        <v>G2A2</v>
      </c>
      <c r="Q131" s="67" t="str">
        <f t="shared" si="257"/>
        <v>G2A2TX</v>
      </c>
      <c r="R131" s="67" t="str">
        <f t="shared" si="257"/>
        <v>G08</v>
      </c>
      <c r="S131" s="68">
        <f t="shared" ref="S131:X131" si="258">F131*(12/26)</f>
        <v>1244.3076923076924</v>
      </c>
      <c r="T131" s="68">
        <f t="shared" si="258"/>
        <v>1375.3846153846155</v>
      </c>
      <c r="U131" s="68">
        <f t="shared" si="258"/>
        <v>1506.4615384615386</v>
      </c>
      <c r="V131" s="68">
        <f t="shared" si="258"/>
        <v>1637.5384615384617</v>
      </c>
      <c r="W131" s="68">
        <f t="shared" si="258"/>
        <v>1768.6153846153848</v>
      </c>
      <c r="X131" s="68">
        <f t="shared" si="258"/>
        <v>8300.7692307692305</v>
      </c>
      <c r="Y131" s="67">
        <f t="shared" si="2"/>
        <v>1</v>
      </c>
      <c r="Z131" s="58"/>
    </row>
    <row r="132" spans="1:26" ht="12.75" customHeight="1" x14ac:dyDescent="0.25">
      <c r="A132" s="59" t="s">
        <v>509</v>
      </c>
      <c r="B132" s="60" t="s">
        <v>103</v>
      </c>
      <c r="C132" s="60" t="s">
        <v>510</v>
      </c>
      <c r="D132" s="60" t="s">
        <v>511</v>
      </c>
      <c r="E132" s="60" t="s">
        <v>512</v>
      </c>
      <c r="F132" s="61">
        <v>3349</v>
      </c>
      <c r="G132" s="61">
        <v>3702</v>
      </c>
      <c r="H132" s="61">
        <v>4054</v>
      </c>
      <c r="I132" s="61">
        <v>4407</v>
      </c>
      <c r="J132" s="61">
        <v>4759</v>
      </c>
      <c r="K132" s="62">
        <v>17985</v>
      </c>
      <c r="L132" s="60">
        <v>1</v>
      </c>
      <c r="M132" s="58"/>
      <c r="N132" s="66" t="str">
        <f t="shared" ref="N132:R132" si="259">A132</f>
        <v>COMPUTER OPERATOR II</v>
      </c>
      <c r="O132" s="67" t="str">
        <f t="shared" si="259"/>
        <v>G</v>
      </c>
      <c r="P132" s="67" t="str">
        <f t="shared" si="259"/>
        <v>G2A3</v>
      </c>
      <c r="Q132" s="67" t="str">
        <f t="shared" si="259"/>
        <v>G2A3XX</v>
      </c>
      <c r="R132" s="67" t="str">
        <f t="shared" si="259"/>
        <v>G14</v>
      </c>
      <c r="S132" s="68">
        <f t="shared" ref="S132:X132" si="260">F132*(12/26)</f>
        <v>1545.6923076923078</v>
      </c>
      <c r="T132" s="68">
        <f t="shared" si="260"/>
        <v>1708.6153846153848</v>
      </c>
      <c r="U132" s="68">
        <f t="shared" si="260"/>
        <v>1871.0769230769231</v>
      </c>
      <c r="V132" s="68">
        <f t="shared" si="260"/>
        <v>2034</v>
      </c>
      <c r="W132" s="68">
        <f t="shared" si="260"/>
        <v>2196.4615384615386</v>
      </c>
      <c r="X132" s="68">
        <f t="shared" si="260"/>
        <v>8300.7692307692305</v>
      </c>
      <c r="Y132" s="67">
        <f t="shared" si="2"/>
        <v>1</v>
      </c>
      <c r="Z132" s="58"/>
    </row>
    <row r="133" spans="1:26" ht="12.75" customHeight="1" x14ac:dyDescent="0.25">
      <c r="A133" s="59" t="s">
        <v>513</v>
      </c>
      <c r="B133" s="60" t="s">
        <v>103</v>
      </c>
      <c r="C133" s="60" t="s">
        <v>514</v>
      </c>
      <c r="D133" s="60" t="s">
        <v>515</v>
      </c>
      <c r="E133" s="60" t="s">
        <v>118</v>
      </c>
      <c r="F133" s="61">
        <v>2080</v>
      </c>
      <c r="G133" s="61">
        <v>2160</v>
      </c>
      <c r="H133" s="61">
        <v>2357</v>
      </c>
      <c r="I133" s="61">
        <v>2555</v>
      </c>
      <c r="J133" s="61">
        <v>2752</v>
      </c>
      <c r="K133" s="62">
        <v>17985</v>
      </c>
      <c r="L133" s="60">
        <v>1</v>
      </c>
      <c r="M133" s="58"/>
      <c r="N133" s="66" t="str">
        <f t="shared" ref="N133:R133" si="261">A133</f>
        <v>COMPUTER OPERATOR INTERN</v>
      </c>
      <c r="O133" s="67" t="str">
        <f t="shared" si="261"/>
        <v>G</v>
      </c>
      <c r="P133" s="67" t="str">
        <f t="shared" si="261"/>
        <v>G2A1</v>
      </c>
      <c r="Q133" s="67" t="str">
        <f t="shared" si="261"/>
        <v>G2A1IX</v>
      </c>
      <c r="R133" s="67" t="str">
        <f t="shared" si="261"/>
        <v>G02</v>
      </c>
      <c r="S133" s="68">
        <f t="shared" ref="S133:X133" si="262">F133*(12/26)</f>
        <v>960</v>
      </c>
      <c r="T133" s="68">
        <f t="shared" si="262"/>
        <v>996.92307692307702</v>
      </c>
      <c r="U133" s="68">
        <f t="shared" si="262"/>
        <v>1087.8461538461538</v>
      </c>
      <c r="V133" s="68">
        <f t="shared" si="262"/>
        <v>1179.2307692307693</v>
      </c>
      <c r="W133" s="68">
        <f t="shared" si="262"/>
        <v>1270.1538461538462</v>
      </c>
      <c r="X133" s="68">
        <f t="shared" si="262"/>
        <v>8300.7692307692305</v>
      </c>
      <c r="Y133" s="67">
        <f t="shared" si="2"/>
        <v>1</v>
      </c>
      <c r="Z133" s="58"/>
    </row>
    <row r="134" spans="1:26" ht="12.75" customHeight="1" x14ac:dyDescent="0.25">
      <c r="A134" s="59" t="s">
        <v>516</v>
      </c>
      <c r="B134" s="60" t="s">
        <v>103</v>
      </c>
      <c r="C134" s="60" t="s">
        <v>517</v>
      </c>
      <c r="D134" s="60" t="s">
        <v>518</v>
      </c>
      <c r="E134" s="60" t="s">
        <v>106</v>
      </c>
      <c r="F134" s="61">
        <v>2507</v>
      </c>
      <c r="G134" s="61">
        <v>2772</v>
      </c>
      <c r="H134" s="61">
        <v>3036</v>
      </c>
      <c r="I134" s="61">
        <v>3301</v>
      </c>
      <c r="J134" s="61">
        <v>3565</v>
      </c>
      <c r="K134" s="62">
        <v>17985</v>
      </c>
      <c r="L134" s="60">
        <v>1</v>
      </c>
      <c r="M134" s="58"/>
      <c r="N134" s="66" t="str">
        <f t="shared" ref="N134:R134" si="263">A134</f>
        <v>COMPUTER PROD COORD I</v>
      </c>
      <c r="O134" s="67" t="str">
        <f t="shared" si="263"/>
        <v>G</v>
      </c>
      <c r="P134" s="67" t="str">
        <f t="shared" si="263"/>
        <v>G2B2</v>
      </c>
      <c r="Q134" s="67" t="str">
        <f t="shared" si="263"/>
        <v>G2B2TX</v>
      </c>
      <c r="R134" s="67" t="str">
        <f t="shared" si="263"/>
        <v>G06</v>
      </c>
      <c r="S134" s="68">
        <f t="shared" ref="S134:X134" si="264">F134*(12/26)</f>
        <v>1157.0769230769231</v>
      </c>
      <c r="T134" s="68">
        <f t="shared" si="264"/>
        <v>1279.3846153846155</v>
      </c>
      <c r="U134" s="68">
        <f t="shared" si="264"/>
        <v>1401.2307692307693</v>
      </c>
      <c r="V134" s="68">
        <f t="shared" si="264"/>
        <v>1523.5384615384617</v>
      </c>
      <c r="W134" s="68">
        <f t="shared" si="264"/>
        <v>1645.3846153846155</v>
      </c>
      <c r="X134" s="68">
        <f t="shared" si="264"/>
        <v>8300.7692307692305</v>
      </c>
      <c r="Y134" s="67">
        <f t="shared" si="2"/>
        <v>1</v>
      </c>
      <c r="Z134" s="58"/>
    </row>
    <row r="135" spans="1:26" ht="12.75" customHeight="1" x14ac:dyDescent="0.25">
      <c r="A135" s="59" t="s">
        <v>519</v>
      </c>
      <c r="B135" s="60" t="s">
        <v>103</v>
      </c>
      <c r="C135" s="60" t="s">
        <v>520</v>
      </c>
      <c r="D135" s="60" t="s">
        <v>521</v>
      </c>
      <c r="E135" s="60" t="s">
        <v>118</v>
      </c>
      <c r="F135" s="61">
        <v>2080</v>
      </c>
      <c r="G135" s="61">
        <v>2160</v>
      </c>
      <c r="H135" s="61">
        <v>2357</v>
      </c>
      <c r="I135" s="61">
        <v>2555</v>
      </c>
      <c r="J135" s="61">
        <v>2752</v>
      </c>
      <c r="K135" s="62">
        <v>17985</v>
      </c>
      <c r="L135" s="60">
        <v>1</v>
      </c>
      <c r="M135" s="58"/>
      <c r="N135" s="66" t="str">
        <f t="shared" ref="N135:R135" si="265">A135</f>
        <v>COMPUTER PROD COORD INT</v>
      </c>
      <c r="O135" s="67" t="str">
        <f t="shared" si="265"/>
        <v>G</v>
      </c>
      <c r="P135" s="67" t="str">
        <f t="shared" si="265"/>
        <v>G2B1</v>
      </c>
      <c r="Q135" s="67" t="str">
        <f t="shared" si="265"/>
        <v>G2B1IX</v>
      </c>
      <c r="R135" s="67" t="str">
        <f t="shared" si="265"/>
        <v>G02</v>
      </c>
      <c r="S135" s="68">
        <f t="shared" ref="S135:X135" si="266">F135*(12/26)</f>
        <v>960</v>
      </c>
      <c r="T135" s="68">
        <f t="shared" si="266"/>
        <v>996.92307692307702</v>
      </c>
      <c r="U135" s="68">
        <f t="shared" si="266"/>
        <v>1087.8461538461538</v>
      </c>
      <c r="V135" s="68">
        <f t="shared" si="266"/>
        <v>1179.2307692307693</v>
      </c>
      <c r="W135" s="68">
        <f t="shared" si="266"/>
        <v>1270.1538461538462</v>
      </c>
      <c r="X135" s="68">
        <f t="shared" si="266"/>
        <v>8300.7692307692305</v>
      </c>
      <c r="Y135" s="67">
        <f t="shared" si="2"/>
        <v>1</v>
      </c>
      <c r="Z135" s="58"/>
    </row>
    <row r="136" spans="1:26" ht="12.75" customHeight="1" x14ac:dyDescent="0.25">
      <c r="A136" s="59" t="s">
        <v>522</v>
      </c>
      <c r="B136" s="60" t="s">
        <v>53</v>
      </c>
      <c r="C136" s="60" t="s">
        <v>523</v>
      </c>
      <c r="D136" s="60" t="s">
        <v>524</v>
      </c>
      <c r="E136" s="60" t="s">
        <v>134</v>
      </c>
      <c r="F136" s="61">
        <v>3450</v>
      </c>
      <c r="G136" s="61">
        <v>3850</v>
      </c>
      <c r="H136" s="61">
        <v>4249</v>
      </c>
      <c r="I136" s="61">
        <v>4649</v>
      </c>
      <c r="J136" s="61">
        <v>5048</v>
      </c>
      <c r="K136" s="62">
        <v>17985</v>
      </c>
      <c r="L136" s="60">
        <v>0</v>
      </c>
      <c r="M136" s="58"/>
      <c r="N136" s="66" t="str">
        <f t="shared" ref="N136:R136" si="267">A136</f>
        <v>CONTRACT ADMINISTRATOR I</v>
      </c>
      <c r="O136" s="67" t="str">
        <f t="shared" si="267"/>
        <v>H</v>
      </c>
      <c r="P136" s="67" t="str">
        <f t="shared" si="267"/>
        <v>H1H1</v>
      </c>
      <c r="Q136" s="67" t="str">
        <f t="shared" si="267"/>
        <v>H1H1XX</v>
      </c>
      <c r="R136" s="67" t="str">
        <f t="shared" si="267"/>
        <v>H12</v>
      </c>
      <c r="S136" s="68">
        <f t="shared" ref="S136:X136" si="268">F136*(12/26)</f>
        <v>1592.3076923076924</v>
      </c>
      <c r="T136" s="68">
        <f t="shared" si="268"/>
        <v>1776.9230769230771</v>
      </c>
      <c r="U136" s="68">
        <f t="shared" si="268"/>
        <v>1961.0769230769231</v>
      </c>
      <c r="V136" s="68">
        <f t="shared" si="268"/>
        <v>2145.6923076923076</v>
      </c>
      <c r="W136" s="68">
        <f t="shared" si="268"/>
        <v>2329.8461538461538</v>
      </c>
      <c r="X136" s="68">
        <f t="shared" si="268"/>
        <v>8300.7692307692305</v>
      </c>
      <c r="Y136" s="67">
        <f t="shared" si="2"/>
        <v>0</v>
      </c>
      <c r="Z136" s="58"/>
    </row>
    <row r="137" spans="1:26" ht="12.75" customHeight="1" x14ac:dyDescent="0.25">
      <c r="A137" s="59" t="s">
        <v>525</v>
      </c>
      <c r="B137" s="60" t="s">
        <v>53</v>
      </c>
      <c r="C137" s="60" t="s">
        <v>526</v>
      </c>
      <c r="D137" s="60" t="s">
        <v>527</v>
      </c>
      <c r="E137" s="60" t="s">
        <v>56</v>
      </c>
      <c r="F137" s="61">
        <v>3708</v>
      </c>
      <c r="G137" s="61">
        <v>4137</v>
      </c>
      <c r="H137" s="61">
        <v>4567</v>
      </c>
      <c r="I137" s="61">
        <v>4996</v>
      </c>
      <c r="J137" s="61">
        <v>5425</v>
      </c>
      <c r="K137" s="62">
        <v>17985</v>
      </c>
      <c r="L137" s="60">
        <v>0</v>
      </c>
      <c r="M137" s="58"/>
      <c r="N137" s="66" t="str">
        <f t="shared" ref="N137:R137" si="269">A137</f>
        <v>CONTRACT ADMINISTRATOR II</v>
      </c>
      <c r="O137" s="67" t="str">
        <f t="shared" si="269"/>
        <v>H</v>
      </c>
      <c r="P137" s="67" t="str">
        <f t="shared" si="269"/>
        <v>H1H2</v>
      </c>
      <c r="Q137" s="67" t="str">
        <f t="shared" si="269"/>
        <v>H1H2XX</v>
      </c>
      <c r="R137" s="67" t="str">
        <f t="shared" si="269"/>
        <v>H14</v>
      </c>
      <c r="S137" s="68">
        <f t="shared" ref="S137:X137" si="270">F137*(12/26)</f>
        <v>1711.3846153846155</v>
      </c>
      <c r="T137" s="68">
        <f t="shared" si="270"/>
        <v>1909.3846153846155</v>
      </c>
      <c r="U137" s="68">
        <f t="shared" si="270"/>
        <v>2107.8461538461538</v>
      </c>
      <c r="V137" s="68">
        <f t="shared" si="270"/>
        <v>2305.8461538461538</v>
      </c>
      <c r="W137" s="68">
        <f t="shared" si="270"/>
        <v>2503.8461538461538</v>
      </c>
      <c r="X137" s="68">
        <f t="shared" si="270"/>
        <v>8300.7692307692305</v>
      </c>
      <c r="Y137" s="67">
        <f t="shared" si="2"/>
        <v>0</v>
      </c>
      <c r="Z137" s="58"/>
    </row>
    <row r="138" spans="1:26" ht="12.75" customHeight="1" x14ac:dyDescent="0.25">
      <c r="A138" s="59" t="s">
        <v>528</v>
      </c>
      <c r="B138" s="60" t="s">
        <v>53</v>
      </c>
      <c r="C138" s="60" t="s">
        <v>529</v>
      </c>
      <c r="D138" s="60" t="s">
        <v>530</v>
      </c>
      <c r="E138" s="60" t="s">
        <v>60</v>
      </c>
      <c r="F138" s="61">
        <v>4284</v>
      </c>
      <c r="G138" s="61">
        <v>4781</v>
      </c>
      <c r="H138" s="61">
        <v>5277</v>
      </c>
      <c r="I138" s="61">
        <v>5774</v>
      </c>
      <c r="J138" s="61">
        <v>6270</v>
      </c>
      <c r="K138" s="62">
        <v>17985</v>
      </c>
      <c r="L138" s="60">
        <v>0</v>
      </c>
      <c r="M138" s="58"/>
      <c r="N138" s="66" t="str">
        <f t="shared" ref="N138:R138" si="271">A138</f>
        <v>CONTRACT ADMINISTRATOR III</v>
      </c>
      <c r="O138" s="67" t="str">
        <f t="shared" si="271"/>
        <v>H</v>
      </c>
      <c r="P138" s="67" t="str">
        <f t="shared" si="271"/>
        <v>H1H3</v>
      </c>
      <c r="Q138" s="67" t="str">
        <f t="shared" si="271"/>
        <v>H1H3XX</v>
      </c>
      <c r="R138" s="67" t="str">
        <f t="shared" si="271"/>
        <v>H19</v>
      </c>
      <c r="S138" s="68">
        <f t="shared" ref="S138:X138" si="272">F138*(12/26)</f>
        <v>1977.2307692307693</v>
      </c>
      <c r="T138" s="68">
        <f t="shared" si="272"/>
        <v>2206.6153846153848</v>
      </c>
      <c r="U138" s="68">
        <f t="shared" si="272"/>
        <v>2435.5384615384619</v>
      </c>
      <c r="V138" s="68">
        <f t="shared" si="272"/>
        <v>2664.9230769230771</v>
      </c>
      <c r="W138" s="68">
        <f t="shared" si="272"/>
        <v>2893.8461538461538</v>
      </c>
      <c r="X138" s="68">
        <f t="shared" si="272"/>
        <v>8300.7692307692305</v>
      </c>
      <c r="Y138" s="67">
        <f t="shared" si="2"/>
        <v>0</v>
      </c>
      <c r="Z138" s="58"/>
    </row>
    <row r="139" spans="1:26" ht="12.75" customHeight="1" x14ac:dyDescent="0.25">
      <c r="A139" s="59" t="s">
        <v>531</v>
      </c>
      <c r="B139" s="60" t="s">
        <v>53</v>
      </c>
      <c r="C139" s="60" t="s">
        <v>532</v>
      </c>
      <c r="D139" s="60" t="s">
        <v>533</v>
      </c>
      <c r="E139" s="60" t="s">
        <v>144</v>
      </c>
      <c r="F139" s="61">
        <v>5322</v>
      </c>
      <c r="G139" s="61">
        <v>5939</v>
      </c>
      <c r="H139" s="61">
        <v>6556</v>
      </c>
      <c r="I139" s="61">
        <v>7173</v>
      </c>
      <c r="J139" s="61">
        <v>7790</v>
      </c>
      <c r="K139" s="62">
        <v>17985</v>
      </c>
      <c r="L139" s="60">
        <v>0</v>
      </c>
      <c r="M139" s="58"/>
      <c r="N139" s="66" t="str">
        <f t="shared" ref="N139:R139" si="273">A139</f>
        <v>CONTRACT ADMINISTRATOR IV</v>
      </c>
      <c r="O139" s="67" t="str">
        <f t="shared" si="273"/>
        <v>H</v>
      </c>
      <c r="P139" s="67" t="str">
        <f t="shared" si="273"/>
        <v>H1H4</v>
      </c>
      <c r="Q139" s="67" t="str">
        <f t="shared" si="273"/>
        <v>H1H4XX</v>
      </c>
      <c r="R139" s="67" t="str">
        <f t="shared" si="273"/>
        <v>H28</v>
      </c>
      <c r="S139" s="68">
        <f t="shared" ref="S139:X139" si="274">F139*(12/26)</f>
        <v>2456.3076923076924</v>
      </c>
      <c r="T139" s="68">
        <f t="shared" si="274"/>
        <v>2741.0769230769233</v>
      </c>
      <c r="U139" s="68">
        <f t="shared" si="274"/>
        <v>3025.8461538461538</v>
      </c>
      <c r="V139" s="68">
        <f t="shared" si="274"/>
        <v>3310.6153846153848</v>
      </c>
      <c r="W139" s="68">
        <f t="shared" si="274"/>
        <v>3595.3846153846157</v>
      </c>
      <c r="X139" s="68">
        <f t="shared" si="274"/>
        <v>8300.7692307692305</v>
      </c>
      <c r="Y139" s="67">
        <f t="shared" si="2"/>
        <v>0</v>
      </c>
      <c r="Z139" s="58"/>
    </row>
    <row r="140" spans="1:26" ht="12.75" customHeight="1" x14ac:dyDescent="0.25">
      <c r="A140" s="59" t="s">
        <v>534</v>
      </c>
      <c r="B140" s="60" t="s">
        <v>53</v>
      </c>
      <c r="C140" s="60" t="s">
        <v>535</v>
      </c>
      <c r="D140" s="60" t="s">
        <v>536</v>
      </c>
      <c r="E140" s="60" t="s">
        <v>122</v>
      </c>
      <c r="F140" s="61">
        <v>6659</v>
      </c>
      <c r="G140" s="61">
        <v>7518</v>
      </c>
      <c r="H140" s="61">
        <v>8377</v>
      </c>
      <c r="I140" s="61">
        <v>9235</v>
      </c>
      <c r="J140" s="61">
        <v>10094</v>
      </c>
      <c r="K140" s="62">
        <v>17985</v>
      </c>
      <c r="L140" s="60">
        <v>0</v>
      </c>
      <c r="M140" s="58"/>
      <c r="N140" s="66" t="str">
        <f t="shared" ref="N140:R140" si="275">A140</f>
        <v>CONTRACT ADMINISTRATOR V</v>
      </c>
      <c r="O140" s="67" t="str">
        <f t="shared" si="275"/>
        <v>H</v>
      </c>
      <c r="P140" s="67" t="str">
        <f t="shared" si="275"/>
        <v>H1H5</v>
      </c>
      <c r="Q140" s="67" t="str">
        <f t="shared" si="275"/>
        <v>H1H5XX</v>
      </c>
      <c r="R140" s="67" t="str">
        <f t="shared" si="275"/>
        <v>H33</v>
      </c>
      <c r="S140" s="68">
        <f t="shared" ref="S140:X140" si="276">F140*(12/26)</f>
        <v>3073.3846153846157</v>
      </c>
      <c r="T140" s="68">
        <f t="shared" si="276"/>
        <v>3469.8461538461543</v>
      </c>
      <c r="U140" s="68">
        <f t="shared" si="276"/>
        <v>3866.3076923076924</v>
      </c>
      <c r="V140" s="68">
        <f t="shared" si="276"/>
        <v>4262.3076923076924</v>
      </c>
      <c r="W140" s="68">
        <f t="shared" si="276"/>
        <v>4658.7692307692314</v>
      </c>
      <c r="X140" s="68">
        <f t="shared" si="276"/>
        <v>8300.7692307692305</v>
      </c>
      <c r="Y140" s="67">
        <f t="shared" si="2"/>
        <v>0</v>
      </c>
      <c r="Z140" s="58"/>
    </row>
    <row r="141" spans="1:26" ht="12.75" customHeight="1" x14ac:dyDescent="0.25">
      <c r="A141" s="59" t="s">
        <v>537</v>
      </c>
      <c r="B141" s="60" t="s">
        <v>53</v>
      </c>
      <c r="C141" s="60" t="s">
        <v>538</v>
      </c>
      <c r="D141" s="60" t="s">
        <v>539</v>
      </c>
      <c r="E141" s="60" t="s">
        <v>126</v>
      </c>
      <c r="F141" s="61">
        <v>7224</v>
      </c>
      <c r="G141" s="61">
        <v>8156</v>
      </c>
      <c r="H141" s="61">
        <v>9089</v>
      </c>
      <c r="I141" s="61">
        <v>10021</v>
      </c>
      <c r="J141" s="61">
        <v>10953</v>
      </c>
      <c r="K141" s="62">
        <v>17985</v>
      </c>
      <c r="L141" s="60">
        <v>0</v>
      </c>
      <c r="M141" s="58"/>
      <c r="N141" s="66" t="str">
        <f t="shared" ref="N141:R141" si="277">A141</f>
        <v>CONTRACT ADMINISTRATOR VI</v>
      </c>
      <c r="O141" s="67" t="str">
        <f t="shared" si="277"/>
        <v>H</v>
      </c>
      <c r="P141" s="67" t="str">
        <f t="shared" si="277"/>
        <v>H1H6</v>
      </c>
      <c r="Q141" s="67" t="str">
        <f t="shared" si="277"/>
        <v>H1H6XX</v>
      </c>
      <c r="R141" s="67" t="str">
        <f t="shared" si="277"/>
        <v>H35</v>
      </c>
      <c r="S141" s="68">
        <f t="shared" ref="S141:X141" si="278">F141*(12/26)</f>
        <v>3334.1538461538462</v>
      </c>
      <c r="T141" s="68">
        <f t="shared" si="278"/>
        <v>3764.3076923076924</v>
      </c>
      <c r="U141" s="68">
        <f t="shared" si="278"/>
        <v>4194.9230769230771</v>
      </c>
      <c r="V141" s="68">
        <f t="shared" si="278"/>
        <v>4625.0769230769238</v>
      </c>
      <c r="W141" s="68">
        <f t="shared" si="278"/>
        <v>5055.2307692307695</v>
      </c>
      <c r="X141" s="68">
        <f t="shared" si="278"/>
        <v>8300.7692307692305</v>
      </c>
      <c r="Y141" s="67">
        <f t="shared" si="2"/>
        <v>0</v>
      </c>
      <c r="Z141" s="58"/>
    </row>
    <row r="142" spans="1:26" ht="12.75" customHeight="1" x14ac:dyDescent="0.25">
      <c r="A142" s="59" t="s">
        <v>540</v>
      </c>
      <c r="B142" s="60" t="s">
        <v>53</v>
      </c>
      <c r="C142" s="60" t="s">
        <v>541</v>
      </c>
      <c r="D142" s="60" t="s">
        <v>542</v>
      </c>
      <c r="E142" s="60" t="s">
        <v>126</v>
      </c>
      <c r="F142" s="61">
        <v>7224</v>
      </c>
      <c r="G142" s="61">
        <v>8156</v>
      </c>
      <c r="H142" s="61">
        <v>9089</v>
      </c>
      <c r="I142" s="61">
        <v>10021</v>
      </c>
      <c r="J142" s="61">
        <v>10953</v>
      </c>
      <c r="K142" s="62">
        <v>17985</v>
      </c>
      <c r="L142" s="60">
        <v>0</v>
      </c>
      <c r="M142" s="58"/>
      <c r="N142" s="66" t="str">
        <f t="shared" ref="N142:R142" si="279">A142</f>
        <v>CONTROLLER I</v>
      </c>
      <c r="O142" s="67" t="str">
        <f t="shared" si="279"/>
        <v>H</v>
      </c>
      <c r="P142" s="67" t="str">
        <f t="shared" si="279"/>
        <v>H8C1</v>
      </c>
      <c r="Q142" s="67" t="str">
        <f t="shared" si="279"/>
        <v>H8C1XX</v>
      </c>
      <c r="R142" s="67" t="str">
        <f t="shared" si="279"/>
        <v>H35</v>
      </c>
      <c r="S142" s="68">
        <f t="shared" ref="S142:X142" si="280">F142*(12/26)</f>
        <v>3334.1538461538462</v>
      </c>
      <c r="T142" s="68">
        <f t="shared" si="280"/>
        <v>3764.3076923076924</v>
      </c>
      <c r="U142" s="68">
        <f t="shared" si="280"/>
        <v>4194.9230769230771</v>
      </c>
      <c r="V142" s="68">
        <f t="shared" si="280"/>
        <v>4625.0769230769238</v>
      </c>
      <c r="W142" s="68">
        <f t="shared" si="280"/>
        <v>5055.2307692307695</v>
      </c>
      <c r="X142" s="68">
        <f t="shared" si="280"/>
        <v>8300.7692307692305</v>
      </c>
      <c r="Y142" s="67">
        <f t="shared" si="2"/>
        <v>0</v>
      </c>
      <c r="Z142" s="58"/>
    </row>
    <row r="143" spans="1:26" ht="12.75" customHeight="1" x14ac:dyDescent="0.25">
      <c r="A143" s="59" t="s">
        <v>543</v>
      </c>
      <c r="B143" s="60" t="s">
        <v>53</v>
      </c>
      <c r="C143" s="60" t="s">
        <v>544</v>
      </c>
      <c r="D143" s="60" t="s">
        <v>545</v>
      </c>
      <c r="E143" s="60" t="s">
        <v>130</v>
      </c>
      <c r="F143" s="61">
        <v>7840</v>
      </c>
      <c r="G143" s="61">
        <v>8851</v>
      </c>
      <c r="H143" s="61">
        <v>9862</v>
      </c>
      <c r="I143" s="61">
        <v>10872</v>
      </c>
      <c r="J143" s="61">
        <v>11883</v>
      </c>
      <c r="K143" s="62">
        <v>17985</v>
      </c>
      <c r="L143" s="60">
        <v>0</v>
      </c>
      <c r="M143" s="58"/>
      <c r="N143" s="66" t="str">
        <f t="shared" ref="N143:R143" si="281">A143</f>
        <v>CONTROLLER II</v>
      </c>
      <c r="O143" s="67" t="str">
        <f t="shared" si="281"/>
        <v>H</v>
      </c>
      <c r="P143" s="67" t="str">
        <f t="shared" si="281"/>
        <v>H8C2</v>
      </c>
      <c r="Q143" s="67" t="str">
        <f t="shared" si="281"/>
        <v>H8C2XX</v>
      </c>
      <c r="R143" s="67" t="str">
        <f t="shared" si="281"/>
        <v>H36</v>
      </c>
      <c r="S143" s="68">
        <f t="shared" ref="S143:X143" si="282">F143*(12/26)</f>
        <v>3618.4615384615386</v>
      </c>
      <c r="T143" s="68">
        <f t="shared" si="282"/>
        <v>4085.0769230769233</v>
      </c>
      <c r="U143" s="68">
        <f t="shared" si="282"/>
        <v>4551.6923076923076</v>
      </c>
      <c r="V143" s="68">
        <f t="shared" si="282"/>
        <v>5017.8461538461543</v>
      </c>
      <c r="W143" s="68">
        <f t="shared" si="282"/>
        <v>5484.461538461539</v>
      </c>
      <c r="X143" s="68">
        <f t="shared" si="282"/>
        <v>8300.7692307692305</v>
      </c>
      <c r="Y143" s="67">
        <f t="shared" si="2"/>
        <v>0</v>
      </c>
      <c r="Z143" s="58"/>
    </row>
    <row r="144" spans="1:26" ht="12.75" customHeight="1" x14ac:dyDescent="0.25">
      <c r="A144" s="59" t="s">
        <v>546</v>
      </c>
      <c r="B144" s="60" t="s">
        <v>53</v>
      </c>
      <c r="C144" s="60" t="s">
        <v>547</v>
      </c>
      <c r="D144" s="60" t="s">
        <v>548</v>
      </c>
      <c r="E144" s="60" t="s">
        <v>190</v>
      </c>
      <c r="F144" s="61">
        <v>7642</v>
      </c>
      <c r="G144" s="61">
        <v>8828</v>
      </c>
      <c r="H144" s="61">
        <v>10014</v>
      </c>
      <c r="I144" s="61">
        <v>11199</v>
      </c>
      <c r="J144" s="61">
        <v>12385</v>
      </c>
      <c r="K144" s="62">
        <v>17985</v>
      </c>
      <c r="L144" s="60">
        <v>0</v>
      </c>
      <c r="M144" s="58"/>
      <c r="N144" s="66" t="str">
        <f t="shared" ref="N144:R144" si="283">A144</f>
        <v>CONTROLLER III</v>
      </c>
      <c r="O144" s="67" t="str">
        <f t="shared" si="283"/>
        <v>H</v>
      </c>
      <c r="P144" s="67" t="str">
        <f t="shared" si="283"/>
        <v>H8C3</v>
      </c>
      <c r="Q144" s="67" t="str">
        <f t="shared" si="283"/>
        <v>H8C3XX</v>
      </c>
      <c r="R144" s="67" t="str">
        <f t="shared" si="283"/>
        <v>H37</v>
      </c>
      <c r="S144" s="68">
        <f t="shared" ref="S144:X144" si="284">F144*(12/26)</f>
        <v>3527.0769230769233</v>
      </c>
      <c r="T144" s="68">
        <f t="shared" si="284"/>
        <v>4074.4615384615386</v>
      </c>
      <c r="U144" s="68">
        <f t="shared" si="284"/>
        <v>4621.8461538461543</v>
      </c>
      <c r="V144" s="68">
        <f t="shared" si="284"/>
        <v>5168.7692307692314</v>
      </c>
      <c r="W144" s="68">
        <f t="shared" si="284"/>
        <v>5716.1538461538466</v>
      </c>
      <c r="X144" s="68">
        <f t="shared" si="284"/>
        <v>8300.7692307692305</v>
      </c>
      <c r="Y144" s="67">
        <f t="shared" si="2"/>
        <v>0</v>
      </c>
      <c r="Z144" s="58"/>
    </row>
    <row r="145" spans="1:26" ht="12.75" customHeight="1" x14ac:dyDescent="0.25">
      <c r="A145" s="59" t="s">
        <v>549</v>
      </c>
      <c r="B145" s="60" t="s">
        <v>192</v>
      </c>
      <c r="C145" s="60" t="s">
        <v>550</v>
      </c>
      <c r="D145" s="60" t="s">
        <v>551</v>
      </c>
      <c r="E145" s="60" t="s">
        <v>552</v>
      </c>
      <c r="F145" s="61">
        <v>4064</v>
      </c>
      <c r="G145" s="61">
        <v>4558</v>
      </c>
      <c r="H145" s="61">
        <v>5051</v>
      </c>
      <c r="I145" s="61">
        <v>5545</v>
      </c>
      <c r="J145" s="61">
        <v>6038</v>
      </c>
      <c r="K145" s="62">
        <v>17985</v>
      </c>
      <c r="L145" s="60">
        <v>1</v>
      </c>
      <c r="M145" s="58"/>
      <c r="N145" s="66" t="str">
        <f t="shared" ref="N145:R145" si="285">A145</f>
        <v>CORR SUP LIC TRDE SUP I</v>
      </c>
      <c r="O145" s="67" t="str">
        <f t="shared" si="285"/>
        <v>A</v>
      </c>
      <c r="P145" s="67" t="str">
        <f t="shared" si="285"/>
        <v>A1K1</v>
      </c>
      <c r="Q145" s="67" t="str">
        <f t="shared" si="285"/>
        <v>A1K1XX</v>
      </c>
      <c r="R145" s="67" t="str">
        <f t="shared" si="285"/>
        <v>A10</v>
      </c>
      <c r="S145" s="68">
        <f t="shared" ref="S145:X145" si="286">F145*(12/26)</f>
        <v>1875.6923076923078</v>
      </c>
      <c r="T145" s="68">
        <f t="shared" si="286"/>
        <v>2103.6923076923076</v>
      </c>
      <c r="U145" s="68">
        <f t="shared" si="286"/>
        <v>2331.2307692307695</v>
      </c>
      <c r="V145" s="68">
        <f t="shared" si="286"/>
        <v>2559.2307692307695</v>
      </c>
      <c r="W145" s="68">
        <f t="shared" si="286"/>
        <v>2786.7692307692309</v>
      </c>
      <c r="X145" s="68">
        <f t="shared" si="286"/>
        <v>8300.7692307692305</v>
      </c>
      <c r="Y145" s="67">
        <f t="shared" si="2"/>
        <v>1</v>
      </c>
      <c r="Z145" s="58"/>
    </row>
    <row r="146" spans="1:26" ht="12.75" customHeight="1" x14ac:dyDescent="0.25">
      <c r="A146" s="59" t="s">
        <v>553</v>
      </c>
      <c r="B146" s="60" t="s">
        <v>192</v>
      </c>
      <c r="C146" s="60" t="s">
        <v>554</v>
      </c>
      <c r="D146" s="60" t="s">
        <v>555</v>
      </c>
      <c r="E146" s="60" t="s">
        <v>556</v>
      </c>
      <c r="F146" s="61">
        <v>4479</v>
      </c>
      <c r="G146" s="61">
        <v>5023</v>
      </c>
      <c r="H146" s="61">
        <v>5566</v>
      </c>
      <c r="I146" s="61">
        <v>6110</v>
      </c>
      <c r="J146" s="61">
        <v>6653</v>
      </c>
      <c r="K146" s="62">
        <v>17985</v>
      </c>
      <c r="L146" s="60">
        <v>1</v>
      </c>
      <c r="M146" s="58"/>
      <c r="N146" s="66" t="str">
        <f t="shared" ref="N146:R146" si="287">A146</f>
        <v>CORR SUP LIC TRDE SUP II</v>
      </c>
      <c r="O146" s="67" t="str">
        <f t="shared" si="287"/>
        <v>A</v>
      </c>
      <c r="P146" s="67" t="str">
        <f t="shared" si="287"/>
        <v>A1K2</v>
      </c>
      <c r="Q146" s="67" t="str">
        <f t="shared" si="287"/>
        <v>A1K2XX</v>
      </c>
      <c r="R146" s="67" t="str">
        <f t="shared" si="287"/>
        <v>A13</v>
      </c>
      <c r="S146" s="68">
        <f t="shared" ref="S146:X146" si="288">F146*(12/26)</f>
        <v>2067.2307692307695</v>
      </c>
      <c r="T146" s="68">
        <f t="shared" si="288"/>
        <v>2318.3076923076924</v>
      </c>
      <c r="U146" s="68">
        <f t="shared" si="288"/>
        <v>2568.9230769230771</v>
      </c>
      <c r="V146" s="68">
        <f t="shared" si="288"/>
        <v>2820</v>
      </c>
      <c r="W146" s="68">
        <f t="shared" si="288"/>
        <v>3070.6153846153848</v>
      </c>
      <c r="X146" s="68">
        <f t="shared" si="288"/>
        <v>8300.7692307692305</v>
      </c>
      <c r="Y146" s="67">
        <f t="shared" si="2"/>
        <v>1</v>
      </c>
      <c r="Z146" s="58"/>
    </row>
    <row r="147" spans="1:26" ht="12.75" customHeight="1" x14ac:dyDescent="0.25">
      <c r="A147" s="59" t="s">
        <v>557</v>
      </c>
      <c r="B147" s="60" t="s">
        <v>192</v>
      </c>
      <c r="C147" s="60" t="s">
        <v>558</v>
      </c>
      <c r="D147" s="60" t="s">
        <v>559</v>
      </c>
      <c r="E147" s="60" t="s">
        <v>560</v>
      </c>
      <c r="F147" s="61">
        <v>5048</v>
      </c>
      <c r="G147" s="61">
        <v>5661</v>
      </c>
      <c r="H147" s="61">
        <v>6275</v>
      </c>
      <c r="I147" s="61">
        <v>6888</v>
      </c>
      <c r="J147" s="61">
        <v>7501</v>
      </c>
      <c r="K147" s="62">
        <v>17985</v>
      </c>
      <c r="L147" s="60">
        <v>0</v>
      </c>
      <c r="M147" s="58"/>
      <c r="N147" s="66" t="str">
        <f t="shared" ref="N147:R147" si="289">A147</f>
        <v>CORR SUP LIC TRDE SUP III</v>
      </c>
      <c r="O147" s="67" t="str">
        <f t="shared" si="289"/>
        <v>A</v>
      </c>
      <c r="P147" s="67" t="str">
        <f t="shared" si="289"/>
        <v>A1K3</v>
      </c>
      <c r="Q147" s="67" t="str">
        <f t="shared" si="289"/>
        <v>A1K3XX</v>
      </c>
      <c r="R147" s="67" t="str">
        <f t="shared" si="289"/>
        <v>A17</v>
      </c>
      <c r="S147" s="68">
        <f t="shared" ref="S147:X147" si="290">F147*(12/26)</f>
        <v>2329.8461538461538</v>
      </c>
      <c r="T147" s="68">
        <f t="shared" si="290"/>
        <v>2612.7692307692309</v>
      </c>
      <c r="U147" s="68">
        <f t="shared" si="290"/>
        <v>2896.1538461538462</v>
      </c>
      <c r="V147" s="68">
        <f t="shared" si="290"/>
        <v>3179.0769230769233</v>
      </c>
      <c r="W147" s="68">
        <f t="shared" si="290"/>
        <v>3462</v>
      </c>
      <c r="X147" s="68">
        <f t="shared" si="290"/>
        <v>8300.7692307692305</v>
      </c>
      <c r="Y147" s="67">
        <f t="shared" si="2"/>
        <v>0</v>
      </c>
      <c r="Z147" s="58"/>
    </row>
    <row r="148" spans="1:26" ht="12.75" customHeight="1" x14ac:dyDescent="0.25">
      <c r="A148" s="59" t="s">
        <v>561</v>
      </c>
      <c r="B148" s="60" t="s">
        <v>192</v>
      </c>
      <c r="C148" s="60" t="s">
        <v>562</v>
      </c>
      <c r="D148" s="60" t="s">
        <v>563</v>
      </c>
      <c r="E148" s="60" t="s">
        <v>564</v>
      </c>
      <c r="F148" s="61">
        <v>3954</v>
      </c>
      <c r="G148" s="61">
        <v>4435</v>
      </c>
      <c r="H148" s="61">
        <v>4916</v>
      </c>
      <c r="I148" s="61">
        <v>5396</v>
      </c>
      <c r="J148" s="61">
        <v>5877</v>
      </c>
      <c r="K148" s="62">
        <v>17985</v>
      </c>
      <c r="L148" s="60">
        <v>1</v>
      </c>
      <c r="M148" s="58"/>
      <c r="N148" s="66" t="str">
        <f t="shared" ref="N148:R148" si="291">A148</f>
        <v>CORR SUPP TRADES SUPV I</v>
      </c>
      <c r="O148" s="67" t="str">
        <f t="shared" si="291"/>
        <v>A</v>
      </c>
      <c r="P148" s="67" t="str">
        <f t="shared" si="291"/>
        <v>A1L1</v>
      </c>
      <c r="Q148" s="67" t="str">
        <f t="shared" si="291"/>
        <v>A1L1XX</v>
      </c>
      <c r="R148" s="67" t="str">
        <f t="shared" si="291"/>
        <v>A09</v>
      </c>
      <c r="S148" s="68">
        <f t="shared" ref="S148:X148" si="292">F148*(12/26)</f>
        <v>1824.9230769230771</v>
      </c>
      <c r="T148" s="68">
        <f t="shared" si="292"/>
        <v>2046.9230769230771</v>
      </c>
      <c r="U148" s="68">
        <f t="shared" si="292"/>
        <v>2268.9230769230771</v>
      </c>
      <c r="V148" s="68">
        <f t="shared" si="292"/>
        <v>2490.4615384615386</v>
      </c>
      <c r="W148" s="68">
        <f t="shared" si="292"/>
        <v>2712.4615384615386</v>
      </c>
      <c r="X148" s="68">
        <f t="shared" si="292"/>
        <v>8300.7692307692305</v>
      </c>
      <c r="Y148" s="67">
        <f t="shared" si="2"/>
        <v>1</v>
      </c>
      <c r="Z148" s="58"/>
    </row>
    <row r="149" spans="1:26" ht="12.75" customHeight="1" x14ac:dyDescent="0.25">
      <c r="A149" s="59" t="s">
        <v>565</v>
      </c>
      <c r="B149" s="60" t="s">
        <v>192</v>
      </c>
      <c r="C149" s="60" t="s">
        <v>566</v>
      </c>
      <c r="D149" s="60" t="s">
        <v>567</v>
      </c>
      <c r="E149" s="60" t="s">
        <v>568</v>
      </c>
      <c r="F149" s="61">
        <v>4358</v>
      </c>
      <c r="G149" s="61">
        <v>4888</v>
      </c>
      <c r="H149" s="61">
        <v>5418</v>
      </c>
      <c r="I149" s="61">
        <v>5948</v>
      </c>
      <c r="J149" s="61">
        <v>6478</v>
      </c>
      <c r="K149" s="62">
        <v>17985</v>
      </c>
      <c r="L149" s="60">
        <v>1</v>
      </c>
      <c r="M149" s="58"/>
      <c r="N149" s="66" t="str">
        <f t="shared" ref="N149:R149" si="293">A149</f>
        <v>CORR SUPP TRADES SUPV II</v>
      </c>
      <c r="O149" s="67" t="str">
        <f t="shared" si="293"/>
        <v>A</v>
      </c>
      <c r="P149" s="67" t="str">
        <f t="shared" si="293"/>
        <v>A1L2</v>
      </c>
      <c r="Q149" s="67" t="str">
        <f t="shared" si="293"/>
        <v>A1L2XX</v>
      </c>
      <c r="R149" s="67" t="str">
        <f t="shared" si="293"/>
        <v>A12</v>
      </c>
      <c r="S149" s="68">
        <f t="shared" ref="S149:X149" si="294">F149*(12/26)</f>
        <v>2011.3846153846155</v>
      </c>
      <c r="T149" s="68">
        <f t="shared" si="294"/>
        <v>2256</v>
      </c>
      <c r="U149" s="68">
        <f t="shared" si="294"/>
        <v>2500.6153846153848</v>
      </c>
      <c r="V149" s="68">
        <f t="shared" si="294"/>
        <v>2745.2307692307695</v>
      </c>
      <c r="W149" s="68">
        <f t="shared" si="294"/>
        <v>2989.8461538461538</v>
      </c>
      <c r="X149" s="68">
        <f t="shared" si="294"/>
        <v>8300.7692307692305</v>
      </c>
      <c r="Y149" s="67">
        <f t="shared" si="2"/>
        <v>1</v>
      </c>
      <c r="Z149" s="58"/>
    </row>
    <row r="150" spans="1:26" ht="12.75" customHeight="1" x14ac:dyDescent="0.25">
      <c r="A150" s="59" t="s">
        <v>569</v>
      </c>
      <c r="B150" s="60" t="s">
        <v>192</v>
      </c>
      <c r="C150" s="60" t="s">
        <v>570</v>
      </c>
      <c r="D150" s="60" t="s">
        <v>571</v>
      </c>
      <c r="E150" s="60" t="s">
        <v>560</v>
      </c>
      <c r="F150" s="61">
        <v>5048</v>
      </c>
      <c r="G150" s="61">
        <v>5661</v>
      </c>
      <c r="H150" s="61">
        <v>6275</v>
      </c>
      <c r="I150" s="61">
        <v>6888</v>
      </c>
      <c r="J150" s="61">
        <v>7501</v>
      </c>
      <c r="K150" s="62">
        <v>17985</v>
      </c>
      <c r="L150" s="60">
        <v>0</v>
      </c>
      <c r="M150" s="58"/>
      <c r="N150" s="66" t="str">
        <f t="shared" ref="N150:R150" si="295">A150</f>
        <v>CORR SUPP TRADES SUPV III</v>
      </c>
      <c r="O150" s="67" t="str">
        <f t="shared" si="295"/>
        <v>A</v>
      </c>
      <c r="P150" s="67" t="str">
        <f t="shared" si="295"/>
        <v>A1L3</v>
      </c>
      <c r="Q150" s="67" t="str">
        <f t="shared" si="295"/>
        <v>A1L3XX</v>
      </c>
      <c r="R150" s="67" t="str">
        <f t="shared" si="295"/>
        <v>A17</v>
      </c>
      <c r="S150" s="68">
        <f t="shared" ref="S150:X150" si="296">F150*(12/26)</f>
        <v>2329.8461538461538</v>
      </c>
      <c r="T150" s="68">
        <f t="shared" si="296"/>
        <v>2612.7692307692309</v>
      </c>
      <c r="U150" s="68">
        <f t="shared" si="296"/>
        <v>2896.1538461538462</v>
      </c>
      <c r="V150" s="68">
        <f t="shared" si="296"/>
        <v>3179.0769230769233</v>
      </c>
      <c r="W150" s="68">
        <f t="shared" si="296"/>
        <v>3462</v>
      </c>
      <c r="X150" s="68">
        <f t="shared" si="296"/>
        <v>8300.7692307692305</v>
      </c>
      <c r="Y150" s="67">
        <f t="shared" si="2"/>
        <v>0</v>
      </c>
      <c r="Z150" s="58"/>
    </row>
    <row r="151" spans="1:26" ht="12.75" customHeight="1" x14ac:dyDescent="0.25">
      <c r="A151" s="59" t="s">
        <v>572</v>
      </c>
      <c r="B151" s="60" t="s">
        <v>192</v>
      </c>
      <c r="C151" s="60" t="s">
        <v>573</v>
      </c>
      <c r="D151" s="60" t="s">
        <v>574</v>
      </c>
      <c r="E151" s="60" t="s">
        <v>575</v>
      </c>
      <c r="F151" s="61">
        <v>5197</v>
      </c>
      <c r="G151" s="61">
        <v>6003</v>
      </c>
      <c r="H151" s="61">
        <v>6809</v>
      </c>
      <c r="I151" s="61">
        <v>7614</v>
      </c>
      <c r="J151" s="61">
        <v>8420</v>
      </c>
      <c r="K151" s="62">
        <v>17985</v>
      </c>
      <c r="L151" s="60">
        <v>0</v>
      </c>
      <c r="M151" s="58"/>
      <c r="N151" s="66" t="str">
        <f t="shared" ref="N151:R151" si="297">A151</f>
        <v>CORR SUPP TRADES SUPV IV</v>
      </c>
      <c r="O151" s="67" t="str">
        <f t="shared" si="297"/>
        <v>A</v>
      </c>
      <c r="P151" s="67" t="str">
        <f t="shared" si="297"/>
        <v>A1L4</v>
      </c>
      <c r="Q151" s="67" t="str">
        <f t="shared" si="297"/>
        <v>A1L4XX</v>
      </c>
      <c r="R151" s="67" t="str">
        <f t="shared" si="297"/>
        <v>A19</v>
      </c>
      <c r="S151" s="68">
        <f t="shared" ref="S151:X151" si="298">F151*(12/26)</f>
        <v>2398.6153846153848</v>
      </c>
      <c r="T151" s="68">
        <f t="shared" si="298"/>
        <v>2770.6153846153848</v>
      </c>
      <c r="U151" s="68">
        <f t="shared" si="298"/>
        <v>3142.6153846153848</v>
      </c>
      <c r="V151" s="68">
        <f t="shared" si="298"/>
        <v>3514.1538461538462</v>
      </c>
      <c r="W151" s="68">
        <f t="shared" si="298"/>
        <v>3886.1538461538462</v>
      </c>
      <c r="X151" s="68">
        <f t="shared" si="298"/>
        <v>8300.7692307692305</v>
      </c>
      <c r="Y151" s="67">
        <f t="shared" si="2"/>
        <v>0</v>
      </c>
      <c r="Z151" s="58"/>
    </row>
    <row r="152" spans="1:26" ht="12.75" customHeight="1" x14ac:dyDescent="0.25">
      <c r="A152" s="59" t="s">
        <v>576</v>
      </c>
      <c r="B152" s="60" t="s">
        <v>192</v>
      </c>
      <c r="C152" s="60" t="s">
        <v>577</v>
      </c>
      <c r="D152" s="60" t="s">
        <v>578</v>
      </c>
      <c r="E152" s="60" t="s">
        <v>560</v>
      </c>
      <c r="F152" s="61">
        <v>5048</v>
      </c>
      <c r="G152" s="61">
        <v>5661</v>
      </c>
      <c r="H152" s="61">
        <v>6275</v>
      </c>
      <c r="I152" s="61">
        <v>6888</v>
      </c>
      <c r="J152" s="61">
        <v>7501</v>
      </c>
      <c r="K152" s="62">
        <v>17985</v>
      </c>
      <c r="L152" s="60">
        <v>1</v>
      </c>
      <c r="M152" s="58"/>
      <c r="N152" s="66" t="str">
        <f t="shared" ref="N152:R152" si="299">A152</f>
        <v>CORR/YTH SEC OFF IV</v>
      </c>
      <c r="O152" s="67" t="str">
        <f t="shared" si="299"/>
        <v>A</v>
      </c>
      <c r="P152" s="67" t="str">
        <f t="shared" si="299"/>
        <v>A1D6</v>
      </c>
      <c r="Q152" s="67" t="str">
        <f t="shared" si="299"/>
        <v>A1D6XX</v>
      </c>
      <c r="R152" s="67" t="str">
        <f t="shared" si="299"/>
        <v>A17</v>
      </c>
      <c r="S152" s="68">
        <f t="shared" ref="S152:X152" si="300">F152*(12/26)</f>
        <v>2329.8461538461538</v>
      </c>
      <c r="T152" s="68">
        <f t="shared" si="300"/>
        <v>2612.7692307692309</v>
      </c>
      <c r="U152" s="68">
        <f t="shared" si="300"/>
        <v>2896.1538461538462</v>
      </c>
      <c r="V152" s="68">
        <f t="shared" si="300"/>
        <v>3179.0769230769233</v>
      </c>
      <c r="W152" s="68">
        <f t="shared" si="300"/>
        <v>3462</v>
      </c>
      <c r="X152" s="68">
        <f t="shared" si="300"/>
        <v>8300.7692307692305</v>
      </c>
      <c r="Y152" s="67">
        <f t="shared" si="2"/>
        <v>1</v>
      </c>
      <c r="Z152" s="58"/>
    </row>
    <row r="153" spans="1:26" ht="12.75" customHeight="1" x14ac:dyDescent="0.25">
      <c r="A153" s="59" t="s">
        <v>579</v>
      </c>
      <c r="B153" s="60" t="s">
        <v>192</v>
      </c>
      <c r="C153" s="60" t="s">
        <v>580</v>
      </c>
      <c r="D153" s="60" t="s">
        <v>581</v>
      </c>
      <c r="E153" s="60" t="s">
        <v>575</v>
      </c>
      <c r="F153" s="61">
        <v>5197</v>
      </c>
      <c r="G153" s="61">
        <v>6003</v>
      </c>
      <c r="H153" s="61">
        <v>6809</v>
      </c>
      <c r="I153" s="61">
        <v>7614</v>
      </c>
      <c r="J153" s="61">
        <v>8420</v>
      </c>
      <c r="K153" s="62">
        <v>17985</v>
      </c>
      <c r="L153" s="60">
        <v>0</v>
      </c>
      <c r="M153" s="58"/>
      <c r="N153" s="66" t="str">
        <f t="shared" ref="N153:R153" si="301">A153</f>
        <v>CORR/YTH SEC OFF V</v>
      </c>
      <c r="O153" s="67" t="str">
        <f t="shared" si="301"/>
        <v>A</v>
      </c>
      <c r="P153" s="67" t="str">
        <f t="shared" si="301"/>
        <v>A1D7</v>
      </c>
      <c r="Q153" s="67" t="str">
        <f t="shared" si="301"/>
        <v>A1D7XX</v>
      </c>
      <c r="R153" s="67" t="str">
        <f t="shared" si="301"/>
        <v>A19</v>
      </c>
      <c r="S153" s="68">
        <f t="shared" ref="S153:X153" si="302">F153*(12/26)</f>
        <v>2398.6153846153848</v>
      </c>
      <c r="T153" s="68">
        <f t="shared" si="302"/>
        <v>2770.6153846153848</v>
      </c>
      <c r="U153" s="68">
        <f t="shared" si="302"/>
        <v>3142.6153846153848</v>
      </c>
      <c r="V153" s="68">
        <f t="shared" si="302"/>
        <v>3514.1538461538462</v>
      </c>
      <c r="W153" s="68">
        <f t="shared" si="302"/>
        <v>3886.1538461538462</v>
      </c>
      <c r="X153" s="68">
        <f t="shared" si="302"/>
        <v>8300.7692307692305</v>
      </c>
      <c r="Y153" s="67">
        <f t="shared" si="2"/>
        <v>0</v>
      </c>
      <c r="Z153" s="58"/>
    </row>
    <row r="154" spans="1:26" ht="12.75" customHeight="1" x14ac:dyDescent="0.25">
      <c r="A154" s="59" t="s">
        <v>582</v>
      </c>
      <c r="B154" s="60" t="s">
        <v>192</v>
      </c>
      <c r="C154" s="60" t="s">
        <v>583</v>
      </c>
      <c r="D154" s="60" t="s">
        <v>584</v>
      </c>
      <c r="E154" s="60" t="s">
        <v>585</v>
      </c>
      <c r="F154" s="61">
        <v>2888</v>
      </c>
      <c r="G154" s="61">
        <v>3240</v>
      </c>
      <c r="H154" s="61">
        <v>3592</v>
      </c>
      <c r="I154" s="61">
        <v>3944</v>
      </c>
      <c r="J154" s="61">
        <v>4296</v>
      </c>
      <c r="K154" s="62">
        <v>17985</v>
      </c>
      <c r="L154" s="60">
        <v>1</v>
      </c>
      <c r="M154" s="58"/>
      <c r="N154" s="66" t="str">
        <f t="shared" ref="N154:R154" si="303">A154</f>
        <v>CORR/YTH/CLIN SEC INTERN</v>
      </c>
      <c r="O154" s="67" t="str">
        <f t="shared" si="303"/>
        <v>A</v>
      </c>
      <c r="P154" s="67" t="str">
        <f t="shared" si="303"/>
        <v>A1D1</v>
      </c>
      <c r="Q154" s="67" t="str">
        <f t="shared" si="303"/>
        <v>A1D1IX</v>
      </c>
      <c r="R154" s="67" t="str">
        <f t="shared" si="303"/>
        <v>A02</v>
      </c>
      <c r="S154" s="68">
        <f t="shared" ref="S154:X154" si="304">F154*(12/26)</f>
        <v>1332.9230769230769</v>
      </c>
      <c r="T154" s="68">
        <f t="shared" si="304"/>
        <v>1495.3846153846155</v>
      </c>
      <c r="U154" s="68">
        <f t="shared" si="304"/>
        <v>1657.846153846154</v>
      </c>
      <c r="V154" s="68">
        <f t="shared" si="304"/>
        <v>1820.3076923076924</v>
      </c>
      <c r="W154" s="68">
        <f t="shared" si="304"/>
        <v>1982.7692307692309</v>
      </c>
      <c r="X154" s="68">
        <f t="shared" si="304"/>
        <v>8300.7692307692305</v>
      </c>
      <c r="Y154" s="67">
        <f t="shared" si="2"/>
        <v>1</v>
      </c>
      <c r="Z154" s="58"/>
    </row>
    <row r="155" spans="1:26" ht="12.75" customHeight="1" x14ac:dyDescent="0.25">
      <c r="A155" s="59" t="s">
        <v>586</v>
      </c>
      <c r="B155" s="60" t="s">
        <v>192</v>
      </c>
      <c r="C155" s="60" t="s">
        <v>587</v>
      </c>
      <c r="D155" s="60" t="s">
        <v>588</v>
      </c>
      <c r="E155" s="60" t="s">
        <v>203</v>
      </c>
      <c r="F155" s="61">
        <v>3587</v>
      </c>
      <c r="G155" s="61">
        <v>4023</v>
      </c>
      <c r="H155" s="61">
        <v>4459</v>
      </c>
      <c r="I155" s="61">
        <v>4895</v>
      </c>
      <c r="J155" s="61">
        <v>5331</v>
      </c>
      <c r="K155" s="62">
        <v>17985</v>
      </c>
      <c r="L155" s="60">
        <v>1</v>
      </c>
      <c r="M155" s="58"/>
      <c r="N155" s="66" t="str">
        <f t="shared" ref="N155:R155" si="305">A155</f>
        <v>CORR/YTH/CLIN SEC OFF I</v>
      </c>
      <c r="O155" s="67" t="str">
        <f t="shared" si="305"/>
        <v>A</v>
      </c>
      <c r="P155" s="67" t="str">
        <f t="shared" si="305"/>
        <v>A1D2</v>
      </c>
      <c r="Q155" s="67" t="str">
        <f t="shared" si="305"/>
        <v>A1D2TX</v>
      </c>
      <c r="R155" s="67" t="str">
        <f t="shared" si="305"/>
        <v>A05</v>
      </c>
      <c r="S155" s="68">
        <f t="shared" ref="S155:X155" si="306">F155*(12/26)</f>
        <v>1655.5384615384617</v>
      </c>
      <c r="T155" s="68">
        <f t="shared" si="306"/>
        <v>1856.7692307692309</v>
      </c>
      <c r="U155" s="68">
        <f t="shared" si="306"/>
        <v>2058</v>
      </c>
      <c r="V155" s="68">
        <f t="shared" si="306"/>
        <v>2259.2307692307695</v>
      </c>
      <c r="W155" s="68">
        <f t="shared" si="306"/>
        <v>2460.4615384615386</v>
      </c>
      <c r="X155" s="68">
        <f t="shared" si="306"/>
        <v>8300.7692307692305</v>
      </c>
      <c r="Y155" s="67">
        <f t="shared" si="2"/>
        <v>1</v>
      </c>
      <c r="Z155" s="58"/>
    </row>
    <row r="156" spans="1:26" ht="12.75" customHeight="1" x14ac:dyDescent="0.25">
      <c r="A156" s="59" t="s">
        <v>589</v>
      </c>
      <c r="B156" s="60" t="s">
        <v>192</v>
      </c>
      <c r="C156" s="60" t="s">
        <v>590</v>
      </c>
      <c r="D156" s="60" t="s">
        <v>591</v>
      </c>
      <c r="E156" s="60" t="s">
        <v>564</v>
      </c>
      <c r="F156" s="61">
        <v>3954</v>
      </c>
      <c r="G156" s="61">
        <v>4435</v>
      </c>
      <c r="H156" s="61">
        <v>4916</v>
      </c>
      <c r="I156" s="61">
        <v>5396</v>
      </c>
      <c r="J156" s="61">
        <v>5877</v>
      </c>
      <c r="K156" s="62">
        <v>17985</v>
      </c>
      <c r="L156" s="60">
        <v>1</v>
      </c>
      <c r="M156" s="58"/>
      <c r="N156" s="66" t="str">
        <f t="shared" ref="N156:R156" si="307">A156</f>
        <v>CORR/YTH/CLIN SEC OFF II</v>
      </c>
      <c r="O156" s="67" t="str">
        <f t="shared" si="307"/>
        <v>A</v>
      </c>
      <c r="P156" s="67" t="str">
        <f t="shared" si="307"/>
        <v>A1D3</v>
      </c>
      <c r="Q156" s="67" t="str">
        <f t="shared" si="307"/>
        <v>A1D3XX</v>
      </c>
      <c r="R156" s="67" t="str">
        <f t="shared" si="307"/>
        <v>A09</v>
      </c>
      <c r="S156" s="68">
        <f t="shared" ref="S156:X156" si="308">F156*(12/26)</f>
        <v>1824.9230769230771</v>
      </c>
      <c r="T156" s="68">
        <f t="shared" si="308"/>
        <v>2046.9230769230771</v>
      </c>
      <c r="U156" s="68">
        <f t="shared" si="308"/>
        <v>2268.9230769230771</v>
      </c>
      <c r="V156" s="68">
        <f t="shared" si="308"/>
        <v>2490.4615384615386</v>
      </c>
      <c r="W156" s="68">
        <f t="shared" si="308"/>
        <v>2712.4615384615386</v>
      </c>
      <c r="X156" s="68">
        <f t="shared" si="308"/>
        <v>8300.7692307692305</v>
      </c>
      <c r="Y156" s="67">
        <f t="shared" si="2"/>
        <v>1</v>
      </c>
      <c r="Z156" s="58"/>
    </row>
    <row r="157" spans="1:26" ht="12.75" customHeight="1" x14ac:dyDescent="0.25">
      <c r="A157" s="59" t="s">
        <v>592</v>
      </c>
      <c r="B157" s="60" t="s">
        <v>192</v>
      </c>
      <c r="C157" s="60" t="s">
        <v>593</v>
      </c>
      <c r="D157" s="60" t="s">
        <v>594</v>
      </c>
      <c r="E157" s="60" t="s">
        <v>568</v>
      </c>
      <c r="F157" s="61">
        <v>4358</v>
      </c>
      <c r="G157" s="61">
        <v>4888</v>
      </c>
      <c r="H157" s="61">
        <v>5418</v>
      </c>
      <c r="I157" s="61">
        <v>5948</v>
      </c>
      <c r="J157" s="61">
        <v>6478</v>
      </c>
      <c r="K157" s="62">
        <v>17985</v>
      </c>
      <c r="L157" s="60">
        <v>1</v>
      </c>
      <c r="M157" s="58"/>
      <c r="N157" s="66" t="str">
        <f t="shared" ref="N157:R157" si="309">A157</f>
        <v>CORR/YTH/CLN SEC SPEC III</v>
      </c>
      <c r="O157" s="67" t="str">
        <f t="shared" si="309"/>
        <v>A</v>
      </c>
      <c r="P157" s="67" t="str">
        <f t="shared" si="309"/>
        <v>A1D4</v>
      </c>
      <c r="Q157" s="67" t="str">
        <f t="shared" si="309"/>
        <v>A1D4XX</v>
      </c>
      <c r="R157" s="67" t="str">
        <f t="shared" si="309"/>
        <v>A12</v>
      </c>
      <c r="S157" s="68">
        <f t="shared" ref="S157:X157" si="310">F157*(12/26)</f>
        <v>2011.3846153846155</v>
      </c>
      <c r="T157" s="68">
        <f t="shared" si="310"/>
        <v>2256</v>
      </c>
      <c r="U157" s="68">
        <f t="shared" si="310"/>
        <v>2500.6153846153848</v>
      </c>
      <c r="V157" s="68">
        <f t="shared" si="310"/>
        <v>2745.2307692307695</v>
      </c>
      <c r="W157" s="68">
        <f t="shared" si="310"/>
        <v>2989.8461538461538</v>
      </c>
      <c r="X157" s="68">
        <f t="shared" si="310"/>
        <v>8300.7692307692305</v>
      </c>
      <c r="Y157" s="67">
        <f t="shared" si="2"/>
        <v>1</v>
      </c>
      <c r="Z157" s="58"/>
    </row>
    <row r="158" spans="1:26" ht="12.75" customHeight="1" x14ac:dyDescent="0.25">
      <c r="A158" s="59" t="s">
        <v>595</v>
      </c>
      <c r="B158" s="60" t="s">
        <v>192</v>
      </c>
      <c r="C158" s="60" t="s">
        <v>596</v>
      </c>
      <c r="D158" s="60" t="s">
        <v>597</v>
      </c>
      <c r="E158" s="60" t="s">
        <v>568</v>
      </c>
      <c r="F158" s="61">
        <v>4358</v>
      </c>
      <c r="G158" s="61">
        <v>4888</v>
      </c>
      <c r="H158" s="61">
        <v>5418</v>
      </c>
      <c r="I158" s="61">
        <v>5948</v>
      </c>
      <c r="J158" s="61">
        <v>6478</v>
      </c>
      <c r="K158" s="62">
        <v>17985</v>
      </c>
      <c r="L158" s="60">
        <v>1</v>
      </c>
      <c r="M158" s="58"/>
      <c r="N158" s="66" t="str">
        <f t="shared" ref="N158:R158" si="311">A158</f>
        <v>CORR/YTH/CLN SEC SUPV III</v>
      </c>
      <c r="O158" s="67" t="str">
        <f t="shared" si="311"/>
        <v>A</v>
      </c>
      <c r="P158" s="67" t="str">
        <f t="shared" si="311"/>
        <v>A1D5</v>
      </c>
      <c r="Q158" s="67" t="str">
        <f t="shared" si="311"/>
        <v>A1D5XX</v>
      </c>
      <c r="R158" s="67" t="str">
        <f t="shared" si="311"/>
        <v>A12</v>
      </c>
      <c r="S158" s="68">
        <f t="shared" ref="S158:X158" si="312">F158*(12/26)</f>
        <v>2011.3846153846155</v>
      </c>
      <c r="T158" s="68">
        <f t="shared" si="312"/>
        <v>2256</v>
      </c>
      <c r="U158" s="68">
        <f t="shared" si="312"/>
        <v>2500.6153846153848</v>
      </c>
      <c r="V158" s="68">
        <f t="shared" si="312"/>
        <v>2745.2307692307695</v>
      </c>
      <c r="W158" s="68">
        <f t="shared" si="312"/>
        <v>2989.8461538461538</v>
      </c>
      <c r="X158" s="68">
        <f t="shared" si="312"/>
        <v>8300.7692307692305</v>
      </c>
      <c r="Y158" s="67">
        <f t="shared" si="2"/>
        <v>1</v>
      </c>
      <c r="Z158" s="58"/>
    </row>
    <row r="159" spans="1:26" ht="12.75" customHeight="1" x14ac:dyDescent="0.25">
      <c r="A159" s="59" t="s">
        <v>598</v>
      </c>
      <c r="B159" s="60" t="s">
        <v>192</v>
      </c>
      <c r="C159" s="60" t="s">
        <v>599</v>
      </c>
      <c r="D159" s="60" t="s">
        <v>600</v>
      </c>
      <c r="E159" s="60" t="s">
        <v>568</v>
      </c>
      <c r="F159" s="61">
        <v>4358</v>
      </c>
      <c r="G159" s="61">
        <v>4888</v>
      </c>
      <c r="H159" s="61">
        <v>5418</v>
      </c>
      <c r="I159" s="61">
        <v>5948</v>
      </c>
      <c r="J159" s="61">
        <v>6478</v>
      </c>
      <c r="K159" s="62">
        <v>17985</v>
      </c>
      <c r="L159" s="60">
        <v>1</v>
      </c>
      <c r="M159" s="58"/>
      <c r="N159" s="66" t="str">
        <f t="shared" ref="N159:R159" si="313">A159</f>
        <v>CORRECTIONS CASE MGR I</v>
      </c>
      <c r="O159" s="67" t="str">
        <f t="shared" si="313"/>
        <v>A</v>
      </c>
      <c r="P159" s="67" t="str">
        <f t="shared" si="313"/>
        <v>A1A1</v>
      </c>
      <c r="Q159" s="67" t="str">
        <f t="shared" si="313"/>
        <v>A1A1XX</v>
      </c>
      <c r="R159" s="67" t="str">
        <f t="shared" si="313"/>
        <v>A12</v>
      </c>
      <c r="S159" s="68">
        <f t="shared" ref="S159:X159" si="314">F159*(12/26)</f>
        <v>2011.3846153846155</v>
      </c>
      <c r="T159" s="68">
        <f t="shared" si="314"/>
        <v>2256</v>
      </c>
      <c r="U159" s="68">
        <f t="shared" si="314"/>
        <v>2500.6153846153848</v>
      </c>
      <c r="V159" s="68">
        <f t="shared" si="314"/>
        <v>2745.2307692307695</v>
      </c>
      <c r="W159" s="68">
        <f t="shared" si="314"/>
        <v>2989.8461538461538</v>
      </c>
      <c r="X159" s="68">
        <f t="shared" si="314"/>
        <v>8300.7692307692305</v>
      </c>
      <c r="Y159" s="67">
        <f t="shared" si="2"/>
        <v>1</v>
      </c>
      <c r="Z159" s="58"/>
    </row>
    <row r="160" spans="1:26" ht="12.75" customHeight="1" x14ac:dyDescent="0.25">
      <c r="A160" s="59" t="s">
        <v>601</v>
      </c>
      <c r="B160" s="60" t="s">
        <v>192</v>
      </c>
      <c r="C160" s="60" t="s">
        <v>602</v>
      </c>
      <c r="D160" s="60" t="s">
        <v>603</v>
      </c>
      <c r="E160" s="60" t="s">
        <v>604</v>
      </c>
      <c r="F160" s="61">
        <v>4805</v>
      </c>
      <c r="G160" s="61">
        <v>5390</v>
      </c>
      <c r="H160" s="61">
        <v>5975</v>
      </c>
      <c r="I160" s="61">
        <v>6559</v>
      </c>
      <c r="J160" s="61">
        <v>7144</v>
      </c>
      <c r="K160" s="62">
        <v>17985</v>
      </c>
      <c r="L160" s="60">
        <v>1</v>
      </c>
      <c r="M160" s="58"/>
      <c r="N160" s="66" t="str">
        <f t="shared" ref="N160:R160" si="315">A160</f>
        <v>CORRECTIONS CASE MGR II</v>
      </c>
      <c r="O160" s="67" t="str">
        <f t="shared" si="315"/>
        <v>A</v>
      </c>
      <c r="P160" s="67" t="str">
        <f t="shared" si="315"/>
        <v>A1A2</v>
      </c>
      <c r="Q160" s="67" t="str">
        <f t="shared" si="315"/>
        <v>A1A2XX</v>
      </c>
      <c r="R160" s="67" t="str">
        <f t="shared" si="315"/>
        <v>A15</v>
      </c>
      <c r="S160" s="68">
        <f t="shared" ref="S160:X160" si="316">F160*(12/26)</f>
        <v>2217.6923076923076</v>
      </c>
      <c r="T160" s="68">
        <f t="shared" si="316"/>
        <v>2487.6923076923076</v>
      </c>
      <c r="U160" s="68">
        <f t="shared" si="316"/>
        <v>2757.6923076923076</v>
      </c>
      <c r="V160" s="68">
        <f t="shared" si="316"/>
        <v>3027.2307692307695</v>
      </c>
      <c r="W160" s="68">
        <f t="shared" si="316"/>
        <v>3297.2307692307695</v>
      </c>
      <c r="X160" s="68">
        <f t="shared" si="316"/>
        <v>8300.7692307692305</v>
      </c>
      <c r="Y160" s="67">
        <f t="shared" si="2"/>
        <v>1</v>
      </c>
      <c r="Z160" s="58"/>
    </row>
    <row r="161" spans="1:26" ht="12.75" customHeight="1" x14ac:dyDescent="0.25">
      <c r="A161" s="59" t="s">
        <v>605</v>
      </c>
      <c r="B161" s="60" t="s">
        <v>192</v>
      </c>
      <c r="C161" s="60" t="s">
        <v>606</v>
      </c>
      <c r="D161" s="60" t="s">
        <v>607</v>
      </c>
      <c r="E161" s="60" t="s">
        <v>560</v>
      </c>
      <c r="F161" s="61">
        <v>5048</v>
      </c>
      <c r="G161" s="61">
        <v>5661</v>
      </c>
      <c r="H161" s="61">
        <v>6275</v>
      </c>
      <c r="I161" s="61">
        <v>6888</v>
      </c>
      <c r="J161" s="61">
        <v>7501</v>
      </c>
      <c r="K161" s="62">
        <v>17985</v>
      </c>
      <c r="L161" s="60">
        <v>0</v>
      </c>
      <c r="M161" s="58"/>
      <c r="N161" s="66" t="str">
        <f t="shared" ref="N161:R161" si="317">A161</f>
        <v>CORRECTIONS CASE MGR III</v>
      </c>
      <c r="O161" s="67" t="str">
        <f t="shared" si="317"/>
        <v>A</v>
      </c>
      <c r="P161" s="67" t="str">
        <f t="shared" si="317"/>
        <v>A1A3</v>
      </c>
      <c r="Q161" s="67" t="str">
        <f t="shared" si="317"/>
        <v>A1A3XX</v>
      </c>
      <c r="R161" s="67" t="str">
        <f t="shared" si="317"/>
        <v>A17</v>
      </c>
      <c r="S161" s="68">
        <f t="shared" ref="S161:X161" si="318">F161*(12/26)</f>
        <v>2329.8461538461538</v>
      </c>
      <c r="T161" s="68">
        <f t="shared" si="318"/>
        <v>2612.7692307692309</v>
      </c>
      <c r="U161" s="68">
        <f t="shared" si="318"/>
        <v>2896.1538461538462</v>
      </c>
      <c r="V161" s="68">
        <f t="shared" si="318"/>
        <v>3179.0769230769233</v>
      </c>
      <c r="W161" s="68">
        <f t="shared" si="318"/>
        <v>3462</v>
      </c>
      <c r="X161" s="68">
        <f t="shared" si="318"/>
        <v>8300.7692307692305</v>
      </c>
      <c r="Y161" s="67">
        <f t="shared" si="2"/>
        <v>0</v>
      </c>
      <c r="Z161" s="58"/>
    </row>
    <row r="162" spans="1:26" ht="12.75" customHeight="1" x14ac:dyDescent="0.25">
      <c r="A162" s="59" t="s">
        <v>608</v>
      </c>
      <c r="B162" s="60" t="s">
        <v>609</v>
      </c>
      <c r="C162" s="60" t="s">
        <v>610</v>
      </c>
      <c r="D162" s="60" t="s">
        <v>611</v>
      </c>
      <c r="E162" s="60" t="s">
        <v>612</v>
      </c>
      <c r="F162" s="61">
        <v>3701</v>
      </c>
      <c r="G162" s="61">
        <v>4091</v>
      </c>
      <c r="H162" s="61">
        <v>4481</v>
      </c>
      <c r="I162" s="61">
        <v>4871</v>
      </c>
      <c r="J162" s="61">
        <v>5261</v>
      </c>
      <c r="K162" s="62">
        <v>17985</v>
      </c>
      <c r="L162" s="60">
        <v>1</v>
      </c>
      <c r="M162" s="58"/>
      <c r="N162" s="66" t="str">
        <f t="shared" ref="N162:R162" si="319">A162</f>
        <v>CORRECTL INDUS SUPV I</v>
      </c>
      <c r="O162" s="67" t="str">
        <f t="shared" si="319"/>
        <v>D</v>
      </c>
      <c r="P162" s="67" t="str">
        <f t="shared" si="319"/>
        <v>D9A1</v>
      </c>
      <c r="Q162" s="67" t="str">
        <f t="shared" si="319"/>
        <v>D9A1XX</v>
      </c>
      <c r="R162" s="67" t="str">
        <f t="shared" si="319"/>
        <v>D13</v>
      </c>
      <c r="S162" s="68">
        <f t="shared" ref="S162:X162" si="320">F162*(12/26)</f>
        <v>1708.1538461538462</v>
      </c>
      <c r="T162" s="68">
        <f t="shared" si="320"/>
        <v>1888.1538461538462</v>
      </c>
      <c r="U162" s="68">
        <f t="shared" si="320"/>
        <v>2068.1538461538462</v>
      </c>
      <c r="V162" s="68">
        <f t="shared" si="320"/>
        <v>2248.1538461538462</v>
      </c>
      <c r="W162" s="68">
        <f t="shared" si="320"/>
        <v>2428.1538461538462</v>
      </c>
      <c r="X162" s="68">
        <f t="shared" si="320"/>
        <v>8300.7692307692305</v>
      </c>
      <c r="Y162" s="67">
        <f t="shared" si="2"/>
        <v>1</v>
      </c>
      <c r="Z162" s="58"/>
    </row>
    <row r="163" spans="1:26" ht="12.75" customHeight="1" x14ac:dyDescent="0.25">
      <c r="A163" s="59" t="s">
        <v>613</v>
      </c>
      <c r="B163" s="60" t="s">
        <v>609</v>
      </c>
      <c r="C163" s="60" t="s">
        <v>614</v>
      </c>
      <c r="D163" s="60" t="s">
        <v>615</v>
      </c>
      <c r="E163" s="60" t="s">
        <v>616</v>
      </c>
      <c r="F163" s="61">
        <v>4277</v>
      </c>
      <c r="G163" s="61">
        <v>4728</v>
      </c>
      <c r="H163" s="61">
        <v>5179</v>
      </c>
      <c r="I163" s="61">
        <v>5629</v>
      </c>
      <c r="J163" s="61">
        <v>6080</v>
      </c>
      <c r="K163" s="62">
        <v>17985</v>
      </c>
      <c r="L163" s="60">
        <v>1</v>
      </c>
      <c r="M163" s="58"/>
      <c r="N163" s="66" t="str">
        <f t="shared" ref="N163:R163" si="321">A163</f>
        <v>CORRECTL INDUS SUPV II</v>
      </c>
      <c r="O163" s="67" t="str">
        <f t="shared" si="321"/>
        <v>D</v>
      </c>
      <c r="P163" s="67" t="str">
        <f t="shared" si="321"/>
        <v>D9A2</v>
      </c>
      <c r="Q163" s="67" t="str">
        <f t="shared" si="321"/>
        <v>D9A2XX</v>
      </c>
      <c r="R163" s="67" t="str">
        <f t="shared" si="321"/>
        <v>D15</v>
      </c>
      <c r="S163" s="68">
        <f t="shared" ref="S163:X163" si="322">F163*(12/26)</f>
        <v>1974</v>
      </c>
      <c r="T163" s="68">
        <f t="shared" si="322"/>
        <v>2182.1538461538462</v>
      </c>
      <c r="U163" s="68">
        <f t="shared" si="322"/>
        <v>2390.3076923076924</v>
      </c>
      <c r="V163" s="68">
        <f t="shared" si="322"/>
        <v>2598</v>
      </c>
      <c r="W163" s="68">
        <f t="shared" si="322"/>
        <v>2806.1538461538462</v>
      </c>
      <c r="X163" s="68">
        <f t="shared" si="322"/>
        <v>8300.7692307692305</v>
      </c>
      <c r="Y163" s="67">
        <f t="shared" si="2"/>
        <v>1</v>
      </c>
      <c r="Z163" s="58"/>
    </row>
    <row r="164" spans="1:26" ht="12.75" customHeight="1" x14ac:dyDescent="0.25">
      <c r="A164" s="59" t="s">
        <v>617</v>
      </c>
      <c r="B164" s="60" t="s">
        <v>609</v>
      </c>
      <c r="C164" s="60" t="s">
        <v>618</v>
      </c>
      <c r="D164" s="60" t="s">
        <v>619</v>
      </c>
      <c r="E164" s="60" t="s">
        <v>620</v>
      </c>
      <c r="F164" s="61">
        <v>5710</v>
      </c>
      <c r="G164" s="61">
        <v>6313</v>
      </c>
      <c r="H164" s="61">
        <v>6916</v>
      </c>
      <c r="I164" s="61">
        <v>7518</v>
      </c>
      <c r="J164" s="61">
        <v>8121</v>
      </c>
      <c r="K164" s="62">
        <v>17985</v>
      </c>
      <c r="L164" s="60">
        <v>1</v>
      </c>
      <c r="M164" s="58"/>
      <c r="N164" s="66" t="str">
        <f t="shared" ref="N164:R164" si="323">A164</f>
        <v>CORRECTL INDUS SUPV III</v>
      </c>
      <c r="O164" s="67" t="str">
        <f t="shared" si="323"/>
        <v>D</v>
      </c>
      <c r="P164" s="67" t="str">
        <f t="shared" si="323"/>
        <v>D9A3</v>
      </c>
      <c r="Q164" s="67" t="str">
        <f t="shared" si="323"/>
        <v>D9A3XX</v>
      </c>
      <c r="R164" s="67" t="str">
        <f t="shared" si="323"/>
        <v>D19</v>
      </c>
      <c r="S164" s="68">
        <f t="shared" ref="S164:X164" si="324">F164*(12/26)</f>
        <v>2635.3846153846157</v>
      </c>
      <c r="T164" s="68">
        <f t="shared" si="324"/>
        <v>2913.6923076923081</v>
      </c>
      <c r="U164" s="68">
        <f t="shared" si="324"/>
        <v>3192</v>
      </c>
      <c r="V164" s="68">
        <f t="shared" si="324"/>
        <v>3469.8461538461543</v>
      </c>
      <c r="W164" s="68">
        <f t="shared" si="324"/>
        <v>3748.1538461538462</v>
      </c>
      <c r="X164" s="68">
        <f t="shared" si="324"/>
        <v>8300.7692307692305</v>
      </c>
      <c r="Y164" s="67">
        <f t="shared" si="2"/>
        <v>1</v>
      </c>
      <c r="Z164" s="58"/>
    </row>
    <row r="165" spans="1:26" ht="12.75" customHeight="1" x14ac:dyDescent="0.25">
      <c r="A165" s="59" t="s">
        <v>621</v>
      </c>
      <c r="B165" s="60" t="s">
        <v>53</v>
      </c>
      <c r="C165" s="60" t="s">
        <v>622</v>
      </c>
      <c r="D165" s="60" t="s">
        <v>623</v>
      </c>
      <c r="E165" s="60" t="s">
        <v>60</v>
      </c>
      <c r="F165" s="61">
        <v>4284</v>
      </c>
      <c r="G165" s="61">
        <v>4781</v>
      </c>
      <c r="H165" s="61">
        <v>5277</v>
      </c>
      <c r="I165" s="61">
        <v>5774</v>
      </c>
      <c r="J165" s="61">
        <v>6270</v>
      </c>
      <c r="K165" s="62">
        <v>17985</v>
      </c>
      <c r="L165" s="60">
        <v>0</v>
      </c>
      <c r="M165" s="58"/>
      <c r="N165" s="66" t="str">
        <f t="shared" ref="N165:R165" si="325">A165</f>
        <v>CORRL ACCOUNT SALES REP</v>
      </c>
      <c r="O165" s="67" t="str">
        <f t="shared" si="325"/>
        <v>H</v>
      </c>
      <c r="P165" s="67" t="str">
        <f t="shared" si="325"/>
        <v>H6L1</v>
      </c>
      <c r="Q165" s="67" t="str">
        <f t="shared" si="325"/>
        <v>H6L1XX</v>
      </c>
      <c r="R165" s="67" t="str">
        <f t="shared" si="325"/>
        <v>H19</v>
      </c>
      <c r="S165" s="68">
        <f t="shared" ref="S165:X165" si="326">F165*(12/26)</f>
        <v>1977.2307692307693</v>
      </c>
      <c r="T165" s="68">
        <f t="shared" si="326"/>
        <v>2206.6153846153848</v>
      </c>
      <c r="U165" s="68">
        <f t="shared" si="326"/>
        <v>2435.5384615384619</v>
      </c>
      <c r="V165" s="68">
        <f t="shared" si="326"/>
        <v>2664.9230769230771</v>
      </c>
      <c r="W165" s="68">
        <f t="shared" si="326"/>
        <v>2893.8461538461538</v>
      </c>
      <c r="X165" s="68">
        <f t="shared" si="326"/>
        <v>8300.7692307692305</v>
      </c>
      <c r="Y165" s="67">
        <f t="shared" si="2"/>
        <v>0</v>
      </c>
      <c r="Z165" s="58"/>
    </row>
    <row r="166" spans="1:26" ht="12.75" customHeight="1" x14ac:dyDescent="0.25">
      <c r="A166" s="59" t="s">
        <v>624</v>
      </c>
      <c r="B166" s="60" t="s">
        <v>192</v>
      </c>
      <c r="C166" s="60" t="s">
        <v>625</v>
      </c>
      <c r="D166" s="60" t="s">
        <v>626</v>
      </c>
      <c r="E166" s="60" t="s">
        <v>560</v>
      </c>
      <c r="F166" s="61">
        <v>5048</v>
      </c>
      <c r="G166" s="61">
        <v>5661</v>
      </c>
      <c r="H166" s="61">
        <v>6275</v>
      </c>
      <c r="I166" s="61">
        <v>6888</v>
      </c>
      <c r="J166" s="61">
        <v>7501</v>
      </c>
      <c r="K166" s="62">
        <v>17985</v>
      </c>
      <c r="L166" s="60">
        <v>0</v>
      </c>
      <c r="M166" s="58"/>
      <c r="N166" s="66" t="str">
        <f t="shared" ref="N166:R166" si="327">A166</f>
        <v>CRIMINAL INVESTIGATOR I</v>
      </c>
      <c r="O166" s="67" t="str">
        <f t="shared" si="327"/>
        <v>A</v>
      </c>
      <c r="P166" s="67" t="str">
        <f t="shared" si="327"/>
        <v>A2A2</v>
      </c>
      <c r="Q166" s="67" t="str">
        <f t="shared" si="327"/>
        <v>A2A2TX</v>
      </c>
      <c r="R166" s="67" t="str">
        <f t="shared" si="327"/>
        <v>A17</v>
      </c>
      <c r="S166" s="68">
        <f t="shared" ref="S166:X166" si="328">F166*(12/26)</f>
        <v>2329.8461538461538</v>
      </c>
      <c r="T166" s="68">
        <f t="shared" si="328"/>
        <v>2612.7692307692309</v>
      </c>
      <c r="U166" s="68">
        <f t="shared" si="328"/>
        <v>2896.1538461538462</v>
      </c>
      <c r="V166" s="68">
        <f t="shared" si="328"/>
        <v>3179.0769230769233</v>
      </c>
      <c r="W166" s="68">
        <f t="shared" si="328"/>
        <v>3462</v>
      </c>
      <c r="X166" s="68">
        <f t="shared" si="328"/>
        <v>8300.7692307692305</v>
      </c>
      <c r="Y166" s="67">
        <f t="shared" si="2"/>
        <v>0</v>
      </c>
      <c r="Z166" s="58"/>
    </row>
    <row r="167" spans="1:26" ht="12.75" customHeight="1" x14ac:dyDescent="0.25">
      <c r="A167" s="59" t="s">
        <v>627</v>
      </c>
      <c r="B167" s="60" t="s">
        <v>192</v>
      </c>
      <c r="C167" s="60" t="s">
        <v>628</v>
      </c>
      <c r="D167" s="60" t="s">
        <v>629</v>
      </c>
      <c r="E167" s="60" t="s">
        <v>630</v>
      </c>
      <c r="F167" s="61">
        <v>6130</v>
      </c>
      <c r="G167" s="61">
        <v>6877</v>
      </c>
      <c r="H167" s="61">
        <v>7624</v>
      </c>
      <c r="I167" s="61">
        <v>8371</v>
      </c>
      <c r="J167" s="61">
        <v>9118</v>
      </c>
      <c r="K167" s="62">
        <v>17985</v>
      </c>
      <c r="L167" s="60">
        <v>0</v>
      </c>
      <c r="M167" s="58"/>
      <c r="N167" s="66" t="str">
        <f t="shared" ref="N167:R167" si="329">A167</f>
        <v>CRIMINAL INVESTIGATOR II</v>
      </c>
      <c r="O167" s="67" t="str">
        <f t="shared" si="329"/>
        <v>A</v>
      </c>
      <c r="P167" s="67" t="str">
        <f t="shared" si="329"/>
        <v>A2A3</v>
      </c>
      <c r="Q167" s="67" t="str">
        <f t="shared" si="329"/>
        <v>A2A3XX</v>
      </c>
      <c r="R167" s="67" t="str">
        <f t="shared" si="329"/>
        <v>A26</v>
      </c>
      <c r="S167" s="68">
        <f t="shared" ref="S167:X167" si="330">F167*(12/26)</f>
        <v>2829.2307692307695</v>
      </c>
      <c r="T167" s="68">
        <f t="shared" si="330"/>
        <v>3174</v>
      </c>
      <c r="U167" s="68">
        <f t="shared" si="330"/>
        <v>3518.7692307692309</v>
      </c>
      <c r="V167" s="68">
        <f t="shared" si="330"/>
        <v>3863.5384615384619</v>
      </c>
      <c r="W167" s="68">
        <f t="shared" si="330"/>
        <v>4208.3076923076924</v>
      </c>
      <c r="X167" s="68">
        <f t="shared" si="330"/>
        <v>8300.7692307692305</v>
      </c>
      <c r="Y167" s="67">
        <f t="shared" si="2"/>
        <v>0</v>
      </c>
      <c r="Z167" s="58"/>
    </row>
    <row r="168" spans="1:26" ht="12.75" customHeight="1" x14ac:dyDescent="0.25">
      <c r="A168" s="59" t="s">
        <v>631</v>
      </c>
      <c r="B168" s="60" t="s">
        <v>192</v>
      </c>
      <c r="C168" s="60" t="s">
        <v>632</v>
      </c>
      <c r="D168" s="60" t="s">
        <v>633</v>
      </c>
      <c r="E168" s="60" t="s">
        <v>634</v>
      </c>
      <c r="F168" s="61">
        <v>7101</v>
      </c>
      <c r="G168" s="61">
        <v>7964</v>
      </c>
      <c r="H168" s="61">
        <v>8827</v>
      </c>
      <c r="I168" s="61">
        <v>9690</v>
      </c>
      <c r="J168" s="61">
        <v>10553</v>
      </c>
      <c r="K168" s="62">
        <v>17985</v>
      </c>
      <c r="L168" s="60">
        <v>0</v>
      </c>
      <c r="M168" s="58"/>
      <c r="N168" s="66" t="str">
        <f t="shared" ref="N168:R168" si="331">A168</f>
        <v>CRIMINAL INVESTIGATOR III</v>
      </c>
      <c r="O168" s="67" t="str">
        <f t="shared" si="331"/>
        <v>A</v>
      </c>
      <c r="P168" s="67" t="str">
        <f t="shared" si="331"/>
        <v>A2A4</v>
      </c>
      <c r="Q168" s="67" t="str">
        <f t="shared" si="331"/>
        <v>A2A4XX</v>
      </c>
      <c r="R168" s="67" t="str">
        <f t="shared" si="331"/>
        <v>A30</v>
      </c>
      <c r="S168" s="68">
        <f t="shared" ref="S168:X168" si="332">F168*(12/26)</f>
        <v>3277.3846153846157</v>
      </c>
      <c r="T168" s="68">
        <f t="shared" si="332"/>
        <v>3675.6923076923081</v>
      </c>
      <c r="U168" s="68">
        <f t="shared" si="332"/>
        <v>4074</v>
      </c>
      <c r="V168" s="68">
        <f t="shared" si="332"/>
        <v>4472.3076923076924</v>
      </c>
      <c r="W168" s="68">
        <f t="shared" si="332"/>
        <v>4870.6153846153848</v>
      </c>
      <c r="X168" s="68">
        <f t="shared" si="332"/>
        <v>8300.7692307692305</v>
      </c>
      <c r="Y168" s="67">
        <f t="shared" si="2"/>
        <v>0</v>
      </c>
      <c r="Z168" s="58"/>
    </row>
    <row r="169" spans="1:26" ht="12.75" customHeight="1" x14ac:dyDescent="0.25">
      <c r="A169" s="59" t="s">
        <v>635</v>
      </c>
      <c r="B169" s="60" t="s">
        <v>192</v>
      </c>
      <c r="C169" s="60" t="s">
        <v>636</v>
      </c>
      <c r="D169" s="60" t="s">
        <v>637</v>
      </c>
      <c r="E169" s="60" t="s">
        <v>568</v>
      </c>
      <c r="F169" s="61">
        <v>4358</v>
      </c>
      <c r="G169" s="61">
        <v>4888</v>
      </c>
      <c r="H169" s="61">
        <v>5418</v>
      </c>
      <c r="I169" s="61">
        <v>5948</v>
      </c>
      <c r="J169" s="61">
        <v>6478</v>
      </c>
      <c r="K169" s="62">
        <v>17985</v>
      </c>
      <c r="L169" s="60">
        <v>0</v>
      </c>
      <c r="M169" s="58"/>
      <c r="N169" s="66" t="str">
        <f t="shared" ref="N169:R169" si="333">A169</f>
        <v>CRIMINAL INVESTIGATOR INT</v>
      </c>
      <c r="O169" s="67" t="str">
        <f t="shared" si="333"/>
        <v>A</v>
      </c>
      <c r="P169" s="67" t="str">
        <f t="shared" si="333"/>
        <v>A2A1</v>
      </c>
      <c r="Q169" s="67" t="str">
        <f t="shared" si="333"/>
        <v>A2A1IX</v>
      </c>
      <c r="R169" s="67" t="str">
        <f t="shared" si="333"/>
        <v>A12</v>
      </c>
      <c r="S169" s="68">
        <f t="shared" ref="S169:X169" si="334">F169*(12/26)</f>
        <v>2011.3846153846155</v>
      </c>
      <c r="T169" s="68">
        <f t="shared" si="334"/>
        <v>2256</v>
      </c>
      <c r="U169" s="68">
        <f t="shared" si="334"/>
        <v>2500.6153846153848</v>
      </c>
      <c r="V169" s="68">
        <f t="shared" si="334"/>
        <v>2745.2307692307695</v>
      </c>
      <c r="W169" s="68">
        <f t="shared" si="334"/>
        <v>2989.8461538461538</v>
      </c>
      <c r="X169" s="68">
        <f t="shared" si="334"/>
        <v>8300.7692307692305</v>
      </c>
      <c r="Y169" s="67">
        <f t="shared" si="2"/>
        <v>0</v>
      </c>
      <c r="Z169" s="58"/>
    </row>
    <row r="170" spans="1:26" ht="12.75" customHeight="1" x14ac:dyDescent="0.25">
      <c r="A170" s="59" t="s">
        <v>638</v>
      </c>
      <c r="B170" s="60" t="s">
        <v>192</v>
      </c>
      <c r="C170" s="60" t="s">
        <v>639</v>
      </c>
      <c r="D170" s="60" t="s">
        <v>640</v>
      </c>
      <c r="E170" s="60" t="s">
        <v>641</v>
      </c>
      <c r="F170" s="61">
        <v>7499</v>
      </c>
      <c r="G170" s="61">
        <v>8662</v>
      </c>
      <c r="H170" s="61">
        <v>9825</v>
      </c>
      <c r="I170" s="61">
        <v>10988</v>
      </c>
      <c r="J170" s="61">
        <v>12151</v>
      </c>
      <c r="K170" s="62">
        <v>17985</v>
      </c>
      <c r="L170" s="60">
        <v>0</v>
      </c>
      <c r="M170" s="58"/>
      <c r="N170" s="66" t="str">
        <f t="shared" ref="N170:R170" si="335">A170</f>
        <v>CRIMINAL INVESTIGATOR IV</v>
      </c>
      <c r="O170" s="67" t="str">
        <f t="shared" si="335"/>
        <v>A</v>
      </c>
      <c r="P170" s="67" t="str">
        <f t="shared" si="335"/>
        <v>A2A5</v>
      </c>
      <c r="Q170" s="67" t="str">
        <f t="shared" si="335"/>
        <v>A2A5XX</v>
      </c>
      <c r="R170" s="67" t="str">
        <f t="shared" si="335"/>
        <v>A32</v>
      </c>
      <c r="S170" s="68">
        <f t="shared" ref="S170:X170" si="336">F170*(12/26)</f>
        <v>3461.0769230769233</v>
      </c>
      <c r="T170" s="68">
        <f t="shared" si="336"/>
        <v>3997.8461538461543</v>
      </c>
      <c r="U170" s="68">
        <f t="shared" si="336"/>
        <v>4534.6153846153848</v>
      </c>
      <c r="V170" s="68">
        <f t="shared" si="336"/>
        <v>5071.3846153846152</v>
      </c>
      <c r="W170" s="68">
        <f t="shared" si="336"/>
        <v>5608.1538461538466</v>
      </c>
      <c r="X170" s="68">
        <f t="shared" si="336"/>
        <v>8300.7692307692305</v>
      </c>
      <c r="Y170" s="67">
        <f t="shared" si="2"/>
        <v>0</v>
      </c>
      <c r="Z170" s="58"/>
    </row>
    <row r="171" spans="1:26" ht="12.75" customHeight="1" x14ac:dyDescent="0.25">
      <c r="A171" s="59" t="s">
        <v>642</v>
      </c>
      <c r="B171" s="60" t="s">
        <v>609</v>
      </c>
      <c r="C171" s="60" t="s">
        <v>643</v>
      </c>
      <c r="D171" s="60" t="s">
        <v>644</v>
      </c>
      <c r="E171" s="60" t="s">
        <v>645</v>
      </c>
      <c r="F171" s="61">
        <v>2318</v>
      </c>
      <c r="G171" s="61">
        <v>2563</v>
      </c>
      <c r="H171" s="61">
        <v>2808</v>
      </c>
      <c r="I171" s="61">
        <v>3053</v>
      </c>
      <c r="J171" s="61">
        <v>3298</v>
      </c>
      <c r="K171" s="62">
        <v>17985</v>
      </c>
      <c r="L171" s="60">
        <v>1</v>
      </c>
      <c r="M171" s="58"/>
      <c r="N171" s="66" t="str">
        <f t="shared" ref="N171:R171" si="337">A171</f>
        <v>CUSTODIAN I</v>
      </c>
      <c r="O171" s="67" t="str">
        <f t="shared" si="337"/>
        <v>D</v>
      </c>
      <c r="P171" s="67" t="str">
        <f t="shared" si="337"/>
        <v>D8B1</v>
      </c>
      <c r="Q171" s="67" t="str">
        <f t="shared" si="337"/>
        <v>D8B1TX</v>
      </c>
      <c r="R171" s="67" t="str">
        <f t="shared" si="337"/>
        <v>D22</v>
      </c>
      <c r="S171" s="68">
        <f t="shared" ref="S171:X171" si="338">F171*(12/26)</f>
        <v>1069.8461538461538</v>
      </c>
      <c r="T171" s="68">
        <f t="shared" si="338"/>
        <v>1182.9230769230769</v>
      </c>
      <c r="U171" s="68">
        <f t="shared" si="338"/>
        <v>1296</v>
      </c>
      <c r="V171" s="68">
        <f t="shared" si="338"/>
        <v>1409.0769230769231</v>
      </c>
      <c r="W171" s="68">
        <f t="shared" si="338"/>
        <v>1522.1538461538462</v>
      </c>
      <c r="X171" s="68">
        <f t="shared" si="338"/>
        <v>8300.7692307692305</v>
      </c>
      <c r="Y171" s="67">
        <f t="shared" si="2"/>
        <v>1</v>
      </c>
      <c r="Z171" s="58"/>
    </row>
    <row r="172" spans="1:26" ht="12.75" customHeight="1" x14ac:dyDescent="0.25">
      <c r="A172" s="59" t="s">
        <v>646</v>
      </c>
      <c r="B172" s="60" t="s">
        <v>609</v>
      </c>
      <c r="C172" s="60" t="s">
        <v>647</v>
      </c>
      <c r="D172" s="60" t="s">
        <v>648</v>
      </c>
      <c r="E172" s="60" t="s">
        <v>649</v>
      </c>
      <c r="F172" s="61">
        <v>2493</v>
      </c>
      <c r="G172" s="61">
        <v>2756</v>
      </c>
      <c r="H172" s="61">
        <v>3019</v>
      </c>
      <c r="I172" s="61">
        <v>3282</v>
      </c>
      <c r="J172" s="61">
        <v>3545</v>
      </c>
      <c r="K172" s="62">
        <v>17985</v>
      </c>
      <c r="L172" s="60">
        <v>1</v>
      </c>
      <c r="M172" s="58"/>
      <c r="N172" s="66" t="str">
        <f t="shared" ref="N172:R172" si="339">A172</f>
        <v>CUSTODIAN II</v>
      </c>
      <c r="O172" s="67" t="str">
        <f t="shared" si="339"/>
        <v>D</v>
      </c>
      <c r="P172" s="67" t="str">
        <f t="shared" si="339"/>
        <v>D8B2</v>
      </c>
      <c r="Q172" s="67" t="str">
        <f t="shared" si="339"/>
        <v>D8B2XX</v>
      </c>
      <c r="R172" s="67" t="str">
        <f t="shared" si="339"/>
        <v>D23</v>
      </c>
      <c r="S172" s="68">
        <f t="shared" ref="S172:X172" si="340">F172*(12/26)</f>
        <v>1150.6153846153848</v>
      </c>
      <c r="T172" s="68">
        <f t="shared" si="340"/>
        <v>1272</v>
      </c>
      <c r="U172" s="68">
        <f t="shared" si="340"/>
        <v>1393.3846153846155</v>
      </c>
      <c r="V172" s="68">
        <f t="shared" si="340"/>
        <v>1514.7692307692309</v>
      </c>
      <c r="W172" s="68">
        <f t="shared" si="340"/>
        <v>1636.1538461538462</v>
      </c>
      <c r="X172" s="68">
        <f t="shared" si="340"/>
        <v>8300.7692307692305</v>
      </c>
      <c r="Y172" s="67">
        <f t="shared" si="2"/>
        <v>1</v>
      </c>
      <c r="Z172" s="58"/>
    </row>
    <row r="173" spans="1:26" ht="12.75" customHeight="1" x14ac:dyDescent="0.25">
      <c r="A173" s="59" t="s">
        <v>650</v>
      </c>
      <c r="B173" s="60" t="s">
        <v>609</v>
      </c>
      <c r="C173" s="60" t="s">
        <v>651</v>
      </c>
      <c r="D173" s="60" t="s">
        <v>652</v>
      </c>
      <c r="E173" s="60" t="s">
        <v>653</v>
      </c>
      <c r="F173" s="61">
        <v>3578</v>
      </c>
      <c r="G173" s="61">
        <v>3956</v>
      </c>
      <c r="H173" s="61">
        <v>4333</v>
      </c>
      <c r="I173" s="61">
        <v>4711</v>
      </c>
      <c r="J173" s="61">
        <v>5088</v>
      </c>
      <c r="K173" s="62">
        <v>17985</v>
      </c>
      <c r="L173" s="60">
        <v>1</v>
      </c>
      <c r="M173" s="58"/>
      <c r="N173" s="66" t="str">
        <f t="shared" ref="N173:R173" si="341">A173</f>
        <v>CUSTODIAN III</v>
      </c>
      <c r="O173" s="67" t="str">
        <f t="shared" si="341"/>
        <v>D</v>
      </c>
      <c r="P173" s="67" t="str">
        <f t="shared" si="341"/>
        <v>D8B3</v>
      </c>
      <c r="Q173" s="67" t="str">
        <f t="shared" si="341"/>
        <v>D8B3XX</v>
      </c>
      <c r="R173" s="67" t="str">
        <f t="shared" si="341"/>
        <v>D29</v>
      </c>
      <c r="S173" s="68">
        <f t="shared" ref="S173:X173" si="342">F173*(12/26)</f>
        <v>1651.3846153846155</v>
      </c>
      <c r="T173" s="68">
        <f t="shared" si="342"/>
        <v>1825.846153846154</v>
      </c>
      <c r="U173" s="68">
        <f t="shared" si="342"/>
        <v>1999.846153846154</v>
      </c>
      <c r="V173" s="68">
        <f t="shared" si="342"/>
        <v>2174.3076923076924</v>
      </c>
      <c r="W173" s="68">
        <f t="shared" si="342"/>
        <v>2348.3076923076924</v>
      </c>
      <c r="X173" s="68">
        <f t="shared" si="342"/>
        <v>8300.7692307692305</v>
      </c>
      <c r="Y173" s="67">
        <f t="shared" si="2"/>
        <v>1</v>
      </c>
      <c r="Z173" s="58"/>
    </row>
    <row r="174" spans="1:26" ht="12.75" customHeight="1" x14ac:dyDescent="0.25">
      <c r="A174" s="59" t="s">
        <v>654</v>
      </c>
      <c r="B174" s="60" t="s">
        <v>609</v>
      </c>
      <c r="C174" s="60" t="s">
        <v>655</v>
      </c>
      <c r="D174" s="60" t="s">
        <v>656</v>
      </c>
      <c r="E174" s="60" t="s">
        <v>657</v>
      </c>
      <c r="F174" s="61">
        <v>4136</v>
      </c>
      <c r="G174" s="61">
        <v>4572</v>
      </c>
      <c r="H174" s="61">
        <v>5008</v>
      </c>
      <c r="I174" s="61">
        <v>5444</v>
      </c>
      <c r="J174" s="61">
        <v>5880</v>
      </c>
      <c r="K174" s="62">
        <v>17985</v>
      </c>
      <c r="L174" s="60">
        <v>0</v>
      </c>
      <c r="M174" s="58"/>
      <c r="N174" s="66" t="str">
        <f t="shared" ref="N174:R174" si="343">A174</f>
        <v>CUSTODIAN IV</v>
      </c>
      <c r="O174" s="67" t="str">
        <f t="shared" si="343"/>
        <v>D</v>
      </c>
      <c r="P174" s="67" t="str">
        <f t="shared" si="343"/>
        <v>D8B4</v>
      </c>
      <c r="Q174" s="67" t="str">
        <f t="shared" si="343"/>
        <v>D8B4XX</v>
      </c>
      <c r="R174" s="67" t="str">
        <f t="shared" si="343"/>
        <v>D31</v>
      </c>
      <c r="S174" s="68">
        <f t="shared" ref="S174:X174" si="344">F174*(12/26)</f>
        <v>1908.9230769230771</v>
      </c>
      <c r="T174" s="68">
        <f t="shared" si="344"/>
        <v>2110.1538461538462</v>
      </c>
      <c r="U174" s="68">
        <f t="shared" si="344"/>
        <v>2311.3846153846157</v>
      </c>
      <c r="V174" s="68">
        <f t="shared" si="344"/>
        <v>2512.6153846153848</v>
      </c>
      <c r="W174" s="68">
        <f t="shared" si="344"/>
        <v>2713.8461538461538</v>
      </c>
      <c r="X174" s="68">
        <f t="shared" si="344"/>
        <v>8300.7692307692305</v>
      </c>
      <c r="Y174" s="67">
        <f t="shared" si="2"/>
        <v>0</v>
      </c>
      <c r="Z174" s="58"/>
    </row>
    <row r="175" spans="1:26" ht="12.75" customHeight="1" x14ac:dyDescent="0.25">
      <c r="A175" s="59" t="s">
        <v>658</v>
      </c>
      <c r="B175" s="60" t="s">
        <v>103</v>
      </c>
      <c r="C175" s="60" t="s">
        <v>659</v>
      </c>
      <c r="D175" s="60" t="s">
        <v>660</v>
      </c>
      <c r="E175" s="60" t="s">
        <v>118</v>
      </c>
      <c r="F175" s="61">
        <v>2080</v>
      </c>
      <c r="G175" s="61">
        <v>2160</v>
      </c>
      <c r="H175" s="61">
        <v>2357</v>
      </c>
      <c r="I175" s="61">
        <v>2555</v>
      </c>
      <c r="J175" s="61">
        <v>2752</v>
      </c>
      <c r="K175" s="62">
        <v>17985</v>
      </c>
      <c r="L175" s="60">
        <v>1</v>
      </c>
      <c r="M175" s="58"/>
      <c r="N175" s="66" t="str">
        <f t="shared" ref="N175:R175" si="345">A175</f>
        <v>DATA ENTRY INTERN</v>
      </c>
      <c r="O175" s="67" t="str">
        <f t="shared" si="345"/>
        <v>G</v>
      </c>
      <c r="P175" s="67" t="str">
        <f t="shared" si="345"/>
        <v>G2D1</v>
      </c>
      <c r="Q175" s="67" t="str">
        <f t="shared" si="345"/>
        <v>G2D1IX</v>
      </c>
      <c r="R175" s="67" t="str">
        <f t="shared" si="345"/>
        <v>G02</v>
      </c>
      <c r="S175" s="68">
        <f t="shared" ref="S175:X175" si="346">F175*(12/26)</f>
        <v>960</v>
      </c>
      <c r="T175" s="68">
        <f t="shared" si="346"/>
        <v>996.92307692307702</v>
      </c>
      <c r="U175" s="68">
        <f t="shared" si="346"/>
        <v>1087.8461538461538</v>
      </c>
      <c r="V175" s="68">
        <f t="shared" si="346"/>
        <v>1179.2307692307693</v>
      </c>
      <c r="W175" s="68">
        <f t="shared" si="346"/>
        <v>1270.1538461538462</v>
      </c>
      <c r="X175" s="68">
        <f t="shared" si="346"/>
        <v>8300.7692307692305</v>
      </c>
      <c r="Y175" s="67">
        <f t="shared" si="2"/>
        <v>1</v>
      </c>
      <c r="Z175" s="58"/>
    </row>
    <row r="176" spans="1:26" ht="12.75" customHeight="1" x14ac:dyDescent="0.25">
      <c r="A176" s="59" t="s">
        <v>661</v>
      </c>
      <c r="B176" s="60" t="s">
        <v>103</v>
      </c>
      <c r="C176" s="60" t="s">
        <v>662</v>
      </c>
      <c r="D176" s="60" t="s">
        <v>663</v>
      </c>
      <c r="E176" s="60" t="s">
        <v>106</v>
      </c>
      <c r="F176" s="61">
        <v>2507</v>
      </c>
      <c r="G176" s="61">
        <v>2772</v>
      </c>
      <c r="H176" s="61">
        <v>3036</v>
      </c>
      <c r="I176" s="61">
        <v>3301</v>
      </c>
      <c r="J176" s="61">
        <v>3565</v>
      </c>
      <c r="K176" s="62">
        <v>17985</v>
      </c>
      <c r="L176" s="60">
        <v>1</v>
      </c>
      <c r="M176" s="58"/>
      <c r="N176" s="66" t="str">
        <f t="shared" ref="N176:R176" si="347">A176</f>
        <v>DATA ENTRY OPERATOR I</v>
      </c>
      <c r="O176" s="67" t="str">
        <f t="shared" si="347"/>
        <v>G</v>
      </c>
      <c r="P176" s="67" t="str">
        <f t="shared" si="347"/>
        <v>G2D2</v>
      </c>
      <c r="Q176" s="67" t="str">
        <f t="shared" si="347"/>
        <v>G2D2TX</v>
      </c>
      <c r="R176" s="67" t="str">
        <f t="shared" si="347"/>
        <v>G06</v>
      </c>
      <c r="S176" s="68">
        <f t="shared" ref="S176:X176" si="348">F176*(12/26)</f>
        <v>1157.0769230769231</v>
      </c>
      <c r="T176" s="68">
        <f t="shared" si="348"/>
        <v>1279.3846153846155</v>
      </c>
      <c r="U176" s="68">
        <f t="shared" si="348"/>
        <v>1401.2307692307693</v>
      </c>
      <c r="V176" s="68">
        <f t="shared" si="348"/>
        <v>1523.5384615384617</v>
      </c>
      <c r="W176" s="68">
        <f t="shared" si="348"/>
        <v>1645.3846153846155</v>
      </c>
      <c r="X176" s="68">
        <f t="shared" si="348"/>
        <v>8300.7692307692305</v>
      </c>
      <c r="Y176" s="67">
        <f t="shared" si="2"/>
        <v>1</v>
      </c>
      <c r="Z176" s="58"/>
    </row>
    <row r="177" spans="1:26" ht="12.75" customHeight="1" x14ac:dyDescent="0.25">
      <c r="A177" s="59" t="s">
        <v>664</v>
      </c>
      <c r="B177" s="60" t="s">
        <v>103</v>
      </c>
      <c r="C177" s="60" t="s">
        <v>665</v>
      </c>
      <c r="D177" s="60" t="s">
        <v>666</v>
      </c>
      <c r="E177" s="60" t="s">
        <v>508</v>
      </c>
      <c r="F177" s="61">
        <v>2696</v>
      </c>
      <c r="G177" s="61">
        <v>2980</v>
      </c>
      <c r="H177" s="61">
        <v>3264</v>
      </c>
      <c r="I177" s="61">
        <v>3548</v>
      </c>
      <c r="J177" s="61">
        <v>3832</v>
      </c>
      <c r="K177" s="62">
        <v>17985</v>
      </c>
      <c r="L177" s="60">
        <v>1</v>
      </c>
      <c r="M177" s="58"/>
      <c r="N177" s="66" t="str">
        <f t="shared" ref="N177:R177" si="349">A177</f>
        <v>DATA ENTRY OPERATOR II</v>
      </c>
      <c r="O177" s="67" t="str">
        <f t="shared" si="349"/>
        <v>G</v>
      </c>
      <c r="P177" s="67" t="str">
        <f t="shared" si="349"/>
        <v>G2D3</v>
      </c>
      <c r="Q177" s="67" t="str">
        <f t="shared" si="349"/>
        <v>G2D3XX</v>
      </c>
      <c r="R177" s="67" t="str">
        <f t="shared" si="349"/>
        <v>G08</v>
      </c>
      <c r="S177" s="68">
        <f t="shared" ref="S177:X177" si="350">F177*(12/26)</f>
        <v>1244.3076923076924</v>
      </c>
      <c r="T177" s="68">
        <f t="shared" si="350"/>
        <v>1375.3846153846155</v>
      </c>
      <c r="U177" s="68">
        <f t="shared" si="350"/>
        <v>1506.4615384615386</v>
      </c>
      <c r="V177" s="68">
        <f t="shared" si="350"/>
        <v>1637.5384615384617</v>
      </c>
      <c r="W177" s="68">
        <f t="shared" si="350"/>
        <v>1768.6153846153848</v>
      </c>
      <c r="X177" s="68">
        <f t="shared" si="350"/>
        <v>8300.7692307692305</v>
      </c>
      <c r="Y177" s="67">
        <f t="shared" si="2"/>
        <v>1</v>
      </c>
      <c r="Z177" s="58"/>
    </row>
    <row r="178" spans="1:26" ht="12.75" customHeight="1" x14ac:dyDescent="0.25">
      <c r="A178" s="59" t="s">
        <v>667</v>
      </c>
      <c r="B178" s="60" t="s">
        <v>53</v>
      </c>
      <c r="C178" s="60" t="s">
        <v>668</v>
      </c>
      <c r="D178" s="60" t="s">
        <v>669</v>
      </c>
      <c r="E178" s="60" t="s">
        <v>134</v>
      </c>
      <c r="F178" s="61">
        <v>3450</v>
      </c>
      <c r="G178" s="61">
        <v>3850</v>
      </c>
      <c r="H178" s="61">
        <v>4249</v>
      </c>
      <c r="I178" s="61">
        <v>4649</v>
      </c>
      <c r="J178" s="61">
        <v>5048</v>
      </c>
      <c r="K178" s="62">
        <v>17985</v>
      </c>
      <c r="L178" s="60">
        <v>0</v>
      </c>
      <c r="M178" s="58"/>
      <c r="N178" s="66" t="str">
        <f t="shared" ref="N178:R178" si="351">A178</f>
        <v>DATA MANAGEMENT I</v>
      </c>
      <c r="O178" s="67" t="str">
        <f t="shared" si="351"/>
        <v>H</v>
      </c>
      <c r="P178" s="67" t="str">
        <f t="shared" si="351"/>
        <v>H1D1</v>
      </c>
      <c r="Q178" s="67" t="str">
        <f t="shared" si="351"/>
        <v>H1D1XX</v>
      </c>
      <c r="R178" s="67" t="str">
        <f t="shared" si="351"/>
        <v>H12</v>
      </c>
      <c r="S178" s="68">
        <f t="shared" ref="S178:X178" si="352">F178*(12/26)</f>
        <v>1592.3076923076924</v>
      </c>
      <c r="T178" s="68">
        <f t="shared" si="352"/>
        <v>1776.9230769230771</v>
      </c>
      <c r="U178" s="68">
        <f t="shared" si="352"/>
        <v>1961.0769230769231</v>
      </c>
      <c r="V178" s="68">
        <f t="shared" si="352"/>
        <v>2145.6923076923076</v>
      </c>
      <c r="W178" s="68">
        <f t="shared" si="352"/>
        <v>2329.8461538461538</v>
      </c>
      <c r="X178" s="68">
        <f t="shared" si="352"/>
        <v>8300.7692307692305</v>
      </c>
      <c r="Y178" s="67">
        <f t="shared" si="2"/>
        <v>0</v>
      </c>
      <c r="Z178" s="58"/>
    </row>
    <row r="179" spans="1:26" ht="12.75" customHeight="1" x14ac:dyDescent="0.25">
      <c r="A179" s="59" t="s">
        <v>670</v>
      </c>
      <c r="B179" s="60" t="s">
        <v>53</v>
      </c>
      <c r="C179" s="60" t="s">
        <v>671</v>
      </c>
      <c r="D179" s="60" t="s">
        <v>672</v>
      </c>
      <c r="E179" s="60" t="s">
        <v>56</v>
      </c>
      <c r="F179" s="61">
        <v>3708</v>
      </c>
      <c r="G179" s="61">
        <v>4137</v>
      </c>
      <c r="H179" s="61">
        <v>4567</v>
      </c>
      <c r="I179" s="61">
        <v>4996</v>
      </c>
      <c r="J179" s="61">
        <v>5425</v>
      </c>
      <c r="K179" s="62">
        <v>17985</v>
      </c>
      <c r="L179" s="60">
        <v>0</v>
      </c>
      <c r="M179" s="58"/>
      <c r="N179" s="66" t="str">
        <f t="shared" ref="N179:R179" si="353">A179</f>
        <v>DATA MANAGEMENT II</v>
      </c>
      <c r="O179" s="67" t="str">
        <f t="shared" si="353"/>
        <v>H</v>
      </c>
      <c r="P179" s="67" t="str">
        <f t="shared" si="353"/>
        <v>H1D2</v>
      </c>
      <c r="Q179" s="67" t="str">
        <f t="shared" si="353"/>
        <v>H1D2XX</v>
      </c>
      <c r="R179" s="67" t="str">
        <f t="shared" si="353"/>
        <v>H14</v>
      </c>
      <c r="S179" s="68">
        <f t="shared" ref="S179:X179" si="354">F179*(12/26)</f>
        <v>1711.3846153846155</v>
      </c>
      <c r="T179" s="68">
        <f t="shared" si="354"/>
        <v>1909.3846153846155</v>
      </c>
      <c r="U179" s="68">
        <f t="shared" si="354"/>
        <v>2107.8461538461538</v>
      </c>
      <c r="V179" s="68">
        <f t="shared" si="354"/>
        <v>2305.8461538461538</v>
      </c>
      <c r="W179" s="68">
        <f t="shared" si="354"/>
        <v>2503.8461538461538</v>
      </c>
      <c r="X179" s="68">
        <f t="shared" si="354"/>
        <v>8300.7692307692305</v>
      </c>
      <c r="Y179" s="67">
        <f t="shared" si="2"/>
        <v>0</v>
      </c>
      <c r="Z179" s="58"/>
    </row>
    <row r="180" spans="1:26" ht="12.75" customHeight="1" x14ac:dyDescent="0.25">
      <c r="A180" s="59" t="s">
        <v>673</v>
      </c>
      <c r="B180" s="60" t="s">
        <v>53</v>
      </c>
      <c r="C180" s="60" t="s">
        <v>674</v>
      </c>
      <c r="D180" s="60" t="s">
        <v>675</v>
      </c>
      <c r="E180" s="60" t="s">
        <v>60</v>
      </c>
      <c r="F180" s="61">
        <v>4284</v>
      </c>
      <c r="G180" s="61">
        <v>4781</v>
      </c>
      <c r="H180" s="61">
        <v>5277</v>
      </c>
      <c r="I180" s="61">
        <v>5774</v>
      </c>
      <c r="J180" s="61">
        <v>6270</v>
      </c>
      <c r="K180" s="62">
        <v>17985</v>
      </c>
      <c r="L180" s="60">
        <v>0</v>
      </c>
      <c r="M180" s="58"/>
      <c r="N180" s="66" t="str">
        <f t="shared" ref="N180:R180" si="355">A180</f>
        <v>DATA MANAGEMENT III</v>
      </c>
      <c r="O180" s="67" t="str">
        <f t="shared" si="355"/>
        <v>H</v>
      </c>
      <c r="P180" s="67" t="str">
        <f t="shared" si="355"/>
        <v>H1D3</v>
      </c>
      <c r="Q180" s="67" t="str">
        <f t="shared" si="355"/>
        <v>H1D3XX</v>
      </c>
      <c r="R180" s="67" t="str">
        <f t="shared" si="355"/>
        <v>H19</v>
      </c>
      <c r="S180" s="68">
        <f t="shared" ref="S180:X180" si="356">F180*(12/26)</f>
        <v>1977.2307692307693</v>
      </c>
      <c r="T180" s="68">
        <f t="shared" si="356"/>
        <v>2206.6153846153848</v>
      </c>
      <c r="U180" s="68">
        <f t="shared" si="356"/>
        <v>2435.5384615384619</v>
      </c>
      <c r="V180" s="68">
        <f t="shared" si="356"/>
        <v>2664.9230769230771</v>
      </c>
      <c r="W180" s="68">
        <f t="shared" si="356"/>
        <v>2893.8461538461538</v>
      </c>
      <c r="X180" s="68">
        <f t="shared" si="356"/>
        <v>8300.7692307692305</v>
      </c>
      <c r="Y180" s="67">
        <f t="shared" si="2"/>
        <v>0</v>
      </c>
      <c r="Z180" s="58"/>
    </row>
    <row r="181" spans="1:26" ht="12.75" customHeight="1" x14ac:dyDescent="0.25">
      <c r="A181" s="59" t="s">
        <v>676</v>
      </c>
      <c r="B181" s="60" t="s">
        <v>53</v>
      </c>
      <c r="C181" s="60" t="s">
        <v>677</v>
      </c>
      <c r="D181" s="60" t="s">
        <v>678</v>
      </c>
      <c r="E181" s="60" t="s">
        <v>144</v>
      </c>
      <c r="F181" s="61">
        <v>5322</v>
      </c>
      <c r="G181" s="61">
        <v>5939</v>
      </c>
      <c r="H181" s="61">
        <v>6556</v>
      </c>
      <c r="I181" s="61">
        <v>7173</v>
      </c>
      <c r="J181" s="61">
        <v>7790</v>
      </c>
      <c r="K181" s="62">
        <v>17985</v>
      </c>
      <c r="L181" s="60">
        <v>0</v>
      </c>
      <c r="M181" s="58"/>
      <c r="N181" s="66" t="str">
        <f t="shared" ref="N181:R181" si="357">A181</f>
        <v>DATA MANAGEMENT IV</v>
      </c>
      <c r="O181" s="67" t="str">
        <f t="shared" si="357"/>
        <v>H</v>
      </c>
      <c r="P181" s="67" t="str">
        <f t="shared" si="357"/>
        <v>H1D4</v>
      </c>
      <c r="Q181" s="67" t="str">
        <f t="shared" si="357"/>
        <v>H1D4XX</v>
      </c>
      <c r="R181" s="67" t="str">
        <f t="shared" si="357"/>
        <v>H28</v>
      </c>
      <c r="S181" s="68">
        <f t="shared" ref="S181:X181" si="358">F181*(12/26)</f>
        <v>2456.3076923076924</v>
      </c>
      <c r="T181" s="68">
        <f t="shared" si="358"/>
        <v>2741.0769230769233</v>
      </c>
      <c r="U181" s="68">
        <f t="shared" si="358"/>
        <v>3025.8461538461538</v>
      </c>
      <c r="V181" s="68">
        <f t="shared" si="358"/>
        <v>3310.6153846153848</v>
      </c>
      <c r="W181" s="68">
        <f t="shared" si="358"/>
        <v>3595.3846153846157</v>
      </c>
      <c r="X181" s="68">
        <f t="shared" si="358"/>
        <v>8300.7692307692305</v>
      </c>
      <c r="Y181" s="67">
        <f t="shared" si="2"/>
        <v>0</v>
      </c>
      <c r="Z181" s="58"/>
    </row>
    <row r="182" spans="1:26" ht="12.75" customHeight="1" x14ac:dyDescent="0.25">
      <c r="A182" s="59" t="s">
        <v>679</v>
      </c>
      <c r="B182" s="60" t="s">
        <v>53</v>
      </c>
      <c r="C182" s="60" t="s">
        <v>680</v>
      </c>
      <c r="D182" s="60" t="s">
        <v>681</v>
      </c>
      <c r="E182" s="60" t="s">
        <v>122</v>
      </c>
      <c r="F182" s="61">
        <v>6659</v>
      </c>
      <c r="G182" s="61">
        <v>7518</v>
      </c>
      <c r="H182" s="61">
        <v>8377</v>
      </c>
      <c r="I182" s="61">
        <v>9235</v>
      </c>
      <c r="J182" s="61">
        <v>10094</v>
      </c>
      <c r="K182" s="62">
        <v>17985</v>
      </c>
      <c r="L182" s="60">
        <v>0</v>
      </c>
      <c r="M182" s="58"/>
      <c r="N182" s="66" t="str">
        <f t="shared" ref="N182:R182" si="359">A182</f>
        <v>DATA MANAGEMENT V</v>
      </c>
      <c r="O182" s="67" t="str">
        <f t="shared" si="359"/>
        <v>H</v>
      </c>
      <c r="P182" s="67" t="str">
        <f t="shared" si="359"/>
        <v>H1D5</v>
      </c>
      <c r="Q182" s="67" t="str">
        <f t="shared" si="359"/>
        <v>H1D5XX</v>
      </c>
      <c r="R182" s="67" t="str">
        <f t="shared" si="359"/>
        <v>H33</v>
      </c>
      <c r="S182" s="68">
        <f t="shared" ref="S182:X182" si="360">F182*(12/26)</f>
        <v>3073.3846153846157</v>
      </c>
      <c r="T182" s="68">
        <f t="shared" si="360"/>
        <v>3469.8461538461543</v>
      </c>
      <c r="U182" s="68">
        <f t="shared" si="360"/>
        <v>3866.3076923076924</v>
      </c>
      <c r="V182" s="68">
        <f t="shared" si="360"/>
        <v>4262.3076923076924</v>
      </c>
      <c r="W182" s="68">
        <f t="shared" si="360"/>
        <v>4658.7692307692314</v>
      </c>
      <c r="X182" s="68">
        <f t="shared" si="360"/>
        <v>8300.7692307692305</v>
      </c>
      <c r="Y182" s="67">
        <f t="shared" si="2"/>
        <v>0</v>
      </c>
      <c r="Z182" s="58"/>
    </row>
    <row r="183" spans="1:26" ht="12.75" customHeight="1" x14ac:dyDescent="0.25">
      <c r="A183" s="59" t="s">
        <v>682</v>
      </c>
      <c r="B183" s="60" t="s">
        <v>53</v>
      </c>
      <c r="C183" s="60" t="s">
        <v>683</v>
      </c>
      <c r="D183" s="60" t="s">
        <v>684</v>
      </c>
      <c r="E183" s="60" t="s">
        <v>190</v>
      </c>
      <c r="F183" s="61">
        <v>7642</v>
      </c>
      <c r="G183" s="61">
        <v>8828</v>
      </c>
      <c r="H183" s="61">
        <v>10014</v>
      </c>
      <c r="I183" s="61">
        <v>11199</v>
      </c>
      <c r="J183" s="61">
        <v>12385</v>
      </c>
      <c r="K183" s="62">
        <v>17985</v>
      </c>
      <c r="L183" s="60">
        <v>0</v>
      </c>
      <c r="M183" s="58"/>
      <c r="N183" s="66" t="str">
        <f t="shared" ref="N183:R183" si="361">A183</f>
        <v>DATA MANAGEMENT VI</v>
      </c>
      <c r="O183" s="67" t="str">
        <f t="shared" si="361"/>
        <v>H</v>
      </c>
      <c r="P183" s="67" t="str">
        <f t="shared" si="361"/>
        <v>H1D6</v>
      </c>
      <c r="Q183" s="67" t="str">
        <f t="shared" si="361"/>
        <v>H1D6XX</v>
      </c>
      <c r="R183" s="67" t="str">
        <f t="shared" si="361"/>
        <v>H37</v>
      </c>
      <c r="S183" s="68">
        <f t="shared" ref="S183:X183" si="362">F183*(12/26)</f>
        <v>3527.0769230769233</v>
      </c>
      <c r="T183" s="68">
        <f t="shared" si="362"/>
        <v>4074.4615384615386</v>
      </c>
      <c r="U183" s="68">
        <f t="shared" si="362"/>
        <v>4621.8461538461543</v>
      </c>
      <c r="V183" s="68">
        <f t="shared" si="362"/>
        <v>5168.7692307692314</v>
      </c>
      <c r="W183" s="68">
        <f t="shared" si="362"/>
        <v>5716.1538461538466</v>
      </c>
      <c r="X183" s="68">
        <f t="shared" si="362"/>
        <v>8300.7692307692305</v>
      </c>
      <c r="Y183" s="67">
        <f t="shared" si="2"/>
        <v>0</v>
      </c>
      <c r="Z183" s="58"/>
    </row>
    <row r="184" spans="1:26" ht="12.75" customHeight="1" x14ac:dyDescent="0.25">
      <c r="A184" s="59" t="s">
        <v>685</v>
      </c>
      <c r="B184" s="60" t="s">
        <v>103</v>
      </c>
      <c r="C184" s="60" t="s">
        <v>686</v>
      </c>
      <c r="D184" s="60" t="s">
        <v>687</v>
      </c>
      <c r="E184" s="60" t="s">
        <v>688</v>
      </c>
      <c r="F184" s="61">
        <v>3113</v>
      </c>
      <c r="G184" s="61">
        <v>3442</v>
      </c>
      <c r="H184" s="61">
        <v>3772</v>
      </c>
      <c r="I184" s="61">
        <v>4101</v>
      </c>
      <c r="J184" s="61">
        <v>4430</v>
      </c>
      <c r="K184" s="62">
        <v>17985</v>
      </c>
      <c r="L184" s="60">
        <v>1</v>
      </c>
      <c r="M184" s="58"/>
      <c r="N184" s="66" t="str">
        <f t="shared" ref="N184:R184" si="363">A184</f>
        <v>DATA SPECIALIST</v>
      </c>
      <c r="O184" s="67" t="str">
        <f t="shared" si="363"/>
        <v>G</v>
      </c>
      <c r="P184" s="67" t="str">
        <f t="shared" si="363"/>
        <v>G2D4</v>
      </c>
      <c r="Q184" s="67" t="str">
        <f t="shared" si="363"/>
        <v>G2D4XX</v>
      </c>
      <c r="R184" s="67" t="str">
        <f t="shared" si="363"/>
        <v>G12</v>
      </c>
      <c r="S184" s="68">
        <f t="shared" ref="S184:X184" si="364">F184*(12/26)</f>
        <v>1436.7692307692309</v>
      </c>
      <c r="T184" s="68">
        <f t="shared" si="364"/>
        <v>1588.6153846153848</v>
      </c>
      <c r="U184" s="68">
        <f t="shared" si="364"/>
        <v>1740.9230769230771</v>
      </c>
      <c r="V184" s="68">
        <f t="shared" si="364"/>
        <v>1892.7692307692309</v>
      </c>
      <c r="W184" s="68">
        <f t="shared" si="364"/>
        <v>2044.6153846153848</v>
      </c>
      <c r="X184" s="68">
        <f t="shared" si="364"/>
        <v>8300.7692307692305</v>
      </c>
      <c r="Y184" s="67">
        <f t="shared" si="2"/>
        <v>1</v>
      </c>
      <c r="Z184" s="58"/>
    </row>
    <row r="185" spans="1:26" ht="12.75" customHeight="1" x14ac:dyDescent="0.25">
      <c r="A185" s="59" t="s">
        <v>689</v>
      </c>
      <c r="B185" s="60" t="s">
        <v>103</v>
      </c>
      <c r="C185" s="60" t="s">
        <v>690</v>
      </c>
      <c r="D185" s="60" t="s">
        <v>691</v>
      </c>
      <c r="E185" s="60" t="s">
        <v>114</v>
      </c>
      <c r="F185" s="61">
        <v>3599</v>
      </c>
      <c r="G185" s="61">
        <v>3979</v>
      </c>
      <c r="H185" s="61">
        <v>4358</v>
      </c>
      <c r="I185" s="61">
        <v>4738</v>
      </c>
      <c r="J185" s="61">
        <v>5117</v>
      </c>
      <c r="K185" s="62">
        <v>17985</v>
      </c>
      <c r="L185" s="60">
        <v>1</v>
      </c>
      <c r="M185" s="58"/>
      <c r="N185" s="66" t="str">
        <f t="shared" ref="N185:R185" si="365">A185</f>
        <v>DATA SUPERVISOR</v>
      </c>
      <c r="O185" s="67" t="str">
        <f t="shared" si="365"/>
        <v>G</v>
      </c>
      <c r="P185" s="67" t="str">
        <f t="shared" si="365"/>
        <v>G2D5</v>
      </c>
      <c r="Q185" s="67" t="str">
        <f t="shared" si="365"/>
        <v>G2D5XX</v>
      </c>
      <c r="R185" s="67" t="str">
        <f t="shared" si="365"/>
        <v>G16</v>
      </c>
      <c r="S185" s="68">
        <f t="shared" ref="S185:X185" si="366">F185*(12/26)</f>
        <v>1661.0769230769231</v>
      </c>
      <c r="T185" s="68">
        <f t="shared" si="366"/>
        <v>1836.4615384615386</v>
      </c>
      <c r="U185" s="68">
        <f t="shared" si="366"/>
        <v>2011.3846153846155</v>
      </c>
      <c r="V185" s="68">
        <f t="shared" si="366"/>
        <v>2186.7692307692309</v>
      </c>
      <c r="W185" s="68">
        <f t="shared" si="366"/>
        <v>2361.6923076923076</v>
      </c>
      <c r="X185" s="68">
        <f t="shared" si="366"/>
        <v>8300.7692307692305</v>
      </c>
      <c r="Y185" s="67">
        <f t="shared" si="2"/>
        <v>1</v>
      </c>
      <c r="Z185" s="58"/>
    </row>
    <row r="186" spans="1:26" ht="12.75" customHeight="1" x14ac:dyDescent="0.25">
      <c r="A186" s="59" t="s">
        <v>692</v>
      </c>
      <c r="B186" s="60" t="s">
        <v>205</v>
      </c>
      <c r="C186" s="60" t="s">
        <v>693</v>
      </c>
      <c r="D186" s="60" t="s">
        <v>694</v>
      </c>
      <c r="E186" s="60" t="s">
        <v>442</v>
      </c>
      <c r="F186" s="61">
        <v>2764</v>
      </c>
      <c r="G186" s="61">
        <v>3048</v>
      </c>
      <c r="H186" s="61">
        <v>3332</v>
      </c>
      <c r="I186" s="61">
        <v>3616</v>
      </c>
      <c r="J186" s="61">
        <v>3900</v>
      </c>
      <c r="K186" s="62">
        <v>17985</v>
      </c>
      <c r="L186" s="60">
        <v>1</v>
      </c>
      <c r="M186" s="58"/>
      <c r="N186" s="66" t="str">
        <f t="shared" ref="N186:R186" si="367">A186</f>
        <v>DENTAL CARE I</v>
      </c>
      <c r="O186" s="67" t="str">
        <f t="shared" si="367"/>
        <v>C</v>
      </c>
      <c r="P186" s="67" t="str">
        <f t="shared" si="367"/>
        <v>C6Q1</v>
      </c>
      <c r="Q186" s="67" t="str">
        <f t="shared" si="367"/>
        <v>C6Q1XX</v>
      </c>
      <c r="R186" s="67" t="str">
        <f t="shared" si="367"/>
        <v>C06</v>
      </c>
      <c r="S186" s="68">
        <f t="shared" ref="S186:X186" si="368">F186*(12/26)</f>
        <v>1275.6923076923078</v>
      </c>
      <c r="T186" s="68">
        <f t="shared" si="368"/>
        <v>1406.7692307692309</v>
      </c>
      <c r="U186" s="68">
        <f t="shared" si="368"/>
        <v>1537.846153846154</v>
      </c>
      <c r="V186" s="68">
        <f t="shared" si="368"/>
        <v>1668.9230769230769</v>
      </c>
      <c r="W186" s="68">
        <f t="shared" si="368"/>
        <v>1800</v>
      </c>
      <c r="X186" s="68">
        <f t="shared" si="368"/>
        <v>8300.7692307692305</v>
      </c>
      <c r="Y186" s="67">
        <f t="shared" si="2"/>
        <v>1</v>
      </c>
      <c r="Z186" s="58"/>
    </row>
    <row r="187" spans="1:26" ht="12.75" customHeight="1" x14ac:dyDescent="0.25">
      <c r="A187" s="59" t="s">
        <v>695</v>
      </c>
      <c r="B187" s="60" t="s">
        <v>205</v>
      </c>
      <c r="C187" s="60" t="s">
        <v>696</v>
      </c>
      <c r="D187" s="60" t="s">
        <v>697</v>
      </c>
      <c r="E187" s="60" t="s">
        <v>698</v>
      </c>
      <c r="F187" s="61">
        <v>2971</v>
      </c>
      <c r="G187" s="61">
        <v>3277</v>
      </c>
      <c r="H187" s="61">
        <v>3582</v>
      </c>
      <c r="I187" s="61">
        <v>3888</v>
      </c>
      <c r="J187" s="61">
        <v>4193</v>
      </c>
      <c r="K187" s="62">
        <v>17985</v>
      </c>
      <c r="L187" s="60">
        <v>1</v>
      </c>
      <c r="M187" s="58"/>
      <c r="N187" s="66" t="str">
        <f t="shared" ref="N187:R187" si="369">A187</f>
        <v>DENTAL CARE II</v>
      </c>
      <c r="O187" s="67" t="str">
        <f t="shared" si="369"/>
        <v>C</v>
      </c>
      <c r="P187" s="67" t="str">
        <f t="shared" si="369"/>
        <v>C6Q2</v>
      </c>
      <c r="Q187" s="67" t="str">
        <f t="shared" si="369"/>
        <v>C6Q2XX</v>
      </c>
      <c r="R187" s="67" t="str">
        <f t="shared" si="369"/>
        <v>C08</v>
      </c>
      <c r="S187" s="68">
        <f t="shared" ref="S187:X187" si="370">F187*(12/26)</f>
        <v>1371.2307692307693</v>
      </c>
      <c r="T187" s="68">
        <f t="shared" si="370"/>
        <v>1512.4615384615386</v>
      </c>
      <c r="U187" s="68">
        <f t="shared" si="370"/>
        <v>1653.2307692307693</v>
      </c>
      <c r="V187" s="68">
        <f t="shared" si="370"/>
        <v>1794.4615384615386</v>
      </c>
      <c r="W187" s="68">
        <f t="shared" si="370"/>
        <v>1935.2307692307693</v>
      </c>
      <c r="X187" s="68">
        <f t="shared" si="370"/>
        <v>8300.7692307692305</v>
      </c>
      <c r="Y187" s="67">
        <f t="shared" si="2"/>
        <v>1</v>
      </c>
      <c r="Z187" s="58"/>
    </row>
    <row r="188" spans="1:26" ht="12.75" customHeight="1" x14ac:dyDescent="0.25">
      <c r="A188" s="59" t="s">
        <v>699</v>
      </c>
      <c r="B188" s="60" t="s">
        <v>205</v>
      </c>
      <c r="C188" s="60" t="s">
        <v>700</v>
      </c>
      <c r="D188" s="60" t="s">
        <v>701</v>
      </c>
      <c r="E188" s="60" t="s">
        <v>216</v>
      </c>
      <c r="F188" s="61">
        <v>3689</v>
      </c>
      <c r="G188" s="61">
        <v>4069</v>
      </c>
      <c r="H188" s="61">
        <v>4450</v>
      </c>
      <c r="I188" s="61">
        <v>4830</v>
      </c>
      <c r="J188" s="61">
        <v>5210</v>
      </c>
      <c r="K188" s="62">
        <v>17985</v>
      </c>
      <c r="L188" s="60">
        <v>1</v>
      </c>
      <c r="M188" s="58"/>
      <c r="N188" s="66" t="str">
        <f t="shared" ref="N188:R188" si="371">A188</f>
        <v>DENTAL CARE III</v>
      </c>
      <c r="O188" s="67" t="str">
        <f t="shared" si="371"/>
        <v>C</v>
      </c>
      <c r="P188" s="67" t="str">
        <f t="shared" si="371"/>
        <v>C6Q3</v>
      </c>
      <c r="Q188" s="67" t="str">
        <f t="shared" si="371"/>
        <v>C6Q3XX</v>
      </c>
      <c r="R188" s="67" t="str">
        <f t="shared" si="371"/>
        <v>C14</v>
      </c>
      <c r="S188" s="68">
        <f t="shared" ref="S188:X188" si="372">F188*(12/26)</f>
        <v>1702.6153846153848</v>
      </c>
      <c r="T188" s="68">
        <f t="shared" si="372"/>
        <v>1878</v>
      </c>
      <c r="U188" s="68">
        <f t="shared" si="372"/>
        <v>2053.8461538461538</v>
      </c>
      <c r="V188" s="68">
        <f t="shared" si="372"/>
        <v>2229.2307692307695</v>
      </c>
      <c r="W188" s="68">
        <f t="shared" si="372"/>
        <v>2404.6153846153848</v>
      </c>
      <c r="X188" s="68">
        <f t="shared" si="372"/>
        <v>8300.7692307692305</v>
      </c>
      <c r="Y188" s="67">
        <f t="shared" si="2"/>
        <v>1</v>
      </c>
      <c r="Z188" s="58"/>
    </row>
    <row r="189" spans="1:26" ht="12.75" customHeight="1" x14ac:dyDescent="0.25">
      <c r="A189" s="59" t="s">
        <v>702</v>
      </c>
      <c r="B189" s="60" t="s">
        <v>205</v>
      </c>
      <c r="C189" s="60" t="s">
        <v>703</v>
      </c>
      <c r="D189" s="60" t="s">
        <v>704</v>
      </c>
      <c r="E189" s="60" t="s">
        <v>705</v>
      </c>
      <c r="F189" s="61">
        <v>4586</v>
      </c>
      <c r="G189" s="61">
        <v>5057</v>
      </c>
      <c r="H189" s="61">
        <v>5529</v>
      </c>
      <c r="I189" s="61">
        <v>6000</v>
      </c>
      <c r="J189" s="61">
        <v>6471</v>
      </c>
      <c r="K189" s="62">
        <v>17985</v>
      </c>
      <c r="L189" s="60">
        <v>1</v>
      </c>
      <c r="M189" s="58"/>
      <c r="N189" s="66" t="str">
        <f t="shared" ref="N189:R189" si="373">A189</f>
        <v>DENTAL CARE IV</v>
      </c>
      <c r="O189" s="67" t="str">
        <f t="shared" si="373"/>
        <v>C</v>
      </c>
      <c r="P189" s="67" t="str">
        <f t="shared" si="373"/>
        <v>C6Q4</v>
      </c>
      <c r="Q189" s="67" t="str">
        <f t="shared" si="373"/>
        <v>C6Q4XX</v>
      </c>
      <c r="R189" s="67" t="str">
        <f t="shared" si="373"/>
        <v>C18</v>
      </c>
      <c r="S189" s="68">
        <f t="shared" ref="S189:X189" si="374">F189*(12/26)</f>
        <v>2116.6153846153848</v>
      </c>
      <c r="T189" s="68">
        <f t="shared" si="374"/>
        <v>2334</v>
      </c>
      <c r="U189" s="68">
        <f t="shared" si="374"/>
        <v>2551.8461538461538</v>
      </c>
      <c r="V189" s="68">
        <f t="shared" si="374"/>
        <v>2769.2307692307695</v>
      </c>
      <c r="W189" s="68">
        <f t="shared" si="374"/>
        <v>2986.6153846153848</v>
      </c>
      <c r="X189" s="68">
        <f t="shared" si="374"/>
        <v>8300.7692307692305</v>
      </c>
      <c r="Y189" s="67">
        <f t="shared" si="2"/>
        <v>1</v>
      </c>
      <c r="Z189" s="58"/>
    </row>
    <row r="190" spans="1:26" ht="12.75" customHeight="1" x14ac:dyDescent="0.25">
      <c r="A190" s="59" t="s">
        <v>706</v>
      </c>
      <c r="B190" s="60" t="s">
        <v>205</v>
      </c>
      <c r="C190" s="60" t="s">
        <v>707</v>
      </c>
      <c r="D190" s="60" t="s">
        <v>708</v>
      </c>
      <c r="E190" s="60" t="s">
        <v>709</v>
      </c>
      <c r="F190" s="61">
        <v>5299</v>
      </c>
      <c r="G190" s="61">
        <v>5844</v>
      </c>
      <c r="H190" s="61">
        <v>6389</v>
      </c>
      <c r="I190" s="61">
        <v>6934</v>
      </c>
      <c r="J190" s="61">
        <v>7479</v>
      </c>
      <c r="K190" s="62">
        <v>17985</v>
      </c>
      <c r="L190" s="60">
        <v>0</v>
      </c>
      <c r="M190" s="58"/>
      <c r="N190" s="66" t="str">
        <f t="shared" ref="N190:R190" si="375">A190</f>
        <v>DENTAL CARE V</v>
      </c>
      <c r="O190" s="67" t="str">
        <f t="shared" si="375"/>
        <v>C</v>
      </c>
      <c r="P190" s="67" t="str">
        <f t="shared" si="375"/>
        <v>C6Q5</v>
      </c>
      <c r="Q190" s="67" t="str">
        <f t="shared" si="375"/>
        <v>C6Q5XX</v>
      </c>
      <c r="R190" s="67" t="str">
        <f t="shared" si="375"/>
        <v>C21</v>
      </c>
      <c r="S190" s="68">
        <f t="shared" ref="S190:X190" si="376">F190*(12/26)</f>
        <v>2445.6923076923076</v>
      </c>
      <c r="T190" s="68">
        <f t="shared" si="376"/>
        <v>2697.2307692307695</v>
      </c>
      <c r="U190" s="68">
        <f t="shared" si="376"/>
        <v>2948.7692307692309</v>
      </c>
      <c r="V190" s="68">
        <f t="shared" si="376"/>
        <v>3200.3076923076924</v>
      </c>
      <c r="W190" s="68">
        <f t="shared" si="376"/>
        <v>3451.8461538461538</v>
      </c>
      <c r="X190" s="68">
        <f t="shared" si="376"/>
        <v>8300.7692307692305</v>
      </c>
      <c r="Y190" s="67">
        <f t="shared" si="2"/>
        <v>0</v>
      </c>
      <c r="Z190" s="58"/>
    </row>
    <row r="191" spans="1:26" ht="12.75" customHeight="1" x14ac:dyDescent="0.25">
      <c r="A191" s="59" t="s">
        <v>710</v>
      </c>
      <c r="B191" s="60" t="s">
        <v>205</v>
      </c>
      <c r="C191" s="60" t="s">
        <v>711</v>
      </c>
      <c r="D191" s="60" t="s">
        <v>712</v>
      </c>
      <c r="E191" s="60" t="s">
        <v>713</v>
      </c>
      <c r="F191" s="61">
        <v>8946</v>
      </c>
      <c r="G191" s="61">
        <v>10217</v>
      </c>
      <c r="H191" s="61">
        <v>11488</v>
      </c>
      <c r="I191" s="61">
        <v>12759</v>
      </c>
      <c r="J191" s="61">
        <v>14030</v>
      </c>
      <c r="K191" s="62">
        <v>31943</v>
      </c>
      <c r="L191" s="60">
        <v>0</v>
      </c>
      <c r="M191" s="58"/>
      <c r="N191" s="66" t="str">
        <f t="shared" ref="N191:R191" si="377">A191</f>
        <v>DENTIST I</v>
      </c>
      <c r="O191" s="67" t="str">
        <f t="shared" si="377"/>
        <v>C</v>
      </c>
      <c r="P191" s="67" t="str">
        <f t="shared" si="377"/>
        <v>C1H1</v>
      </c>
      <c r="Q191" s="67" t="str">
        <f t="shared" si="377"/>
        <v>C1H1XX</v>
      </c>
      <c r="R191" s="67" t="str">
        <f t="shared" si="377"/>
        <v>C29</v>
      </c>
      <c r="S191" s="68">
        <f t="shared" ref="S191:X191" si="378">F191*(12/26)</f>
        <v>4128.9230769230771</v>
      </c>
      <c r="T191" s="68">
        <f t="shared" si="378"/>
        <v>4715.5384615384619</v>
      </c>
      <c r="U191" s="68">
        <f t="shared" si="378"/>
        <v>5302.1538461538466</v>
      </c>
      <c r="V191" s="68">
        <f t="shared" si="378"/>
        <v>5888.7692307692314</v>
      </c>
      <c r="W191" s="68">
        <f t="shared" si="378"/>
        <v>6475.3846153846162</v>
      </c>
      <c r="X191" s="68">
        <f t="shared" si="378"/>
        <v>14742.923076923078</v>
      </c>
      <c r="Y191" s="67">
        <f t="shared" si="2"/>
        <v>0</v>
      </c>
      <c r="Z191" s="58"/>
    </row>
    <row r="192" spans="1:26" ht="12.75" customHeight="1" x14ac:dyDescent="0.25">
      <c r="A192" s="59" t="s">
        <v>714</v>
      </c>
      <c r="B192" s="60" t="s">
        <v>205</v>
      </c>
      <c r="C192" s="60" t="s">
        <v>715</v>
      </c>
      <c r="D192" s="60" t="s">
        <v>716</v>
      </c>
      <c r="E192" s="60" t="s">
        <v>717</v>
      </c>
      <c r="F192" s="61">
        <v>9707</v>
      </c>
      <c r="G192" s="61">
        <v>11086</v>
      </c>
      <c r="H192" s="61">
        <v>12466</v>
      </c>
      <c r="I192" s="61">
        <v>13845</v>
      </c>
      <c r="J192" s="61">
        <v>15224</v>
      </c>
      <c r="K192" s="62">
        <v>31943</v>
      </c>
      <c r="L192" s="60">
        <v>0</v>
      </c>
      <c r="M192" s="58"/>
      <c r="N192" s="66" t="str">
        <f t="shared" ref="N192:R192" si="379">A192</f>
        <v>DENTIST II</v>
      </c>
      <c r="O192" s="67" t="str">
        <f t="shared" si="379"/>
        <v>C</v>
      </c>
      <c r="P192" s="67" t="str">
        <f t="shared" si="379"/>
        <v>C1H2</v>
      </c>
      <c r="Q192" s="67" t="str">
        <f t="shared" si="379"/>
        <v>C1H2XX</v>
      </c>
      <c r="R192" s="67" t="str">
        <f t="shared" si="379"/>
        <v>C30</v>
      </c>
      <c r="S192" s="68">
        <f t="shared" ref="S192:X192" si="380">F192*(12/26)</f>
        <v>4480.1538461538466</v>
      </c>
      <c r="T192" s="68">
        <f t="shared" si="380"/>
        <v>5116.6153846153848</v>
      </c>
      <c r="U192" s="68">
        <f t="shared" si="380"/>
        <v>5753.5384615384619</v>
      </c>
      <c r="V192" s="68">
        <f t="shared" si="380"/>
        <v>6390</v>
      </c>
      <c r="W192" s="68">
        <f t="shared" si="380"/>
        <v>7026.461538461539</v>
      </c>
      <c r="X192" s="68">
        <f t="shared" si="380"/>
        <v>14742.923076923078</v>
      </c>
      <c r="Y192" s="67">
        <f t="shared" si="2"/>
        <v>0</v>
      </c>
      <c r="Z192" s="58"/>
    </row>
    <row r="193" spans="1:26" ht="12.75" customHeight="1" x14ac:dyDescent="0.25">
      <c r="A193" s="59" t="s">
        <v>718</v>
      </c>
      <c r="B193" s="60" t="s">
        <v>205</v>
      </c>
      <c r="C193" s="60" t="s">
        <v>719</v>
      </c>
      <c r="D193" s="60" t="s">
        <v>720</v>
      </c>
      <c r="E193" s="60" t="s">
        <v>721</v>
      </c>
      <c r="F193" s="61">
        <v>10533</v>
      </c>
      <c r="G193" s="61">
        <v>12030</v>
      </c>
      <c r="H193" s="61">
        <v>13526</v>
      </c>
      <c r="I193" s="61">
        <v>15023</v>
      </c>
      <c r="J193" s="61">
        <v>16519</v>
      </c>
      <c r="K193" s="62">
        <v>31943</v>
      </c>
      <c r="L193" s="60">
        <v>0</v>
      </c>
      <c r="M193" s="58"/>
      <c r="N193" s="66" t="str">
        <f t="shared" ref="N193:R193" si="381">A193</f>
        <v>DENTIST III</v>
      </c>
      <c r="O193" s="67" t="str">
        <f t="shared" si="381"/>
        <v>C</v>
      </c>
      <c r="P193" s="67" t="str">
        <f t="shared" si="381"/>
        <v>C1H3</v>
      </c>
      <c r="Q193" s="67" t="str">
        <f t="shared" si="381"/>
        <v>C1H3XX</v>
      </c>
      <c r="R193" s="67" t="str">
        <f t="shared" si="381"/>
        <v>C32</v>
      </c>
      <c r="S193" s="68">
        <f t="shared" ref="S193:X193" si="382">F193*(12/26)</f>
        <v>4861.3846153846152</v>
      </c>
      <c r="T193" s="68">
        <f t="shared" si="382"/>
        <v>5552.3076923076924</v>
      </c>
      <c r="U193" s="68">
        <f t="shared" si="382"/>
        <v>6242.7692307692314</v>
      </c>
      <c r="V193" s="68">
        <f t="shared" si="382"/>
        <v>6933.6923076923085</v>
      </c>
      <c r="W193" s="68">
        <f t="shared" si="382"/>
        <v>7624.1538461538466</v>
      </c>
      <c r="X193" s="68">
        <f t="shared" si="382"/>
        <v>14742.923076923078</v>
      </c>
      <c r="Y193" s="67">
        <f t="shared" si="2"/>
        <v>0</v>
      </c>
      <c r="Z193" s="58"/>
    </row>
    <row r="194" spans="1:26" ht="12.75" customHeight="1" x14ac:dyDescent="0.25">
      <c r="A194" s="59" t="s">
        <v>722</v>
      </c>
      <c r="B194" s="60" t="s">
        <v>86</v>
      </c>
      <c r="C194" s="60" t="s">
        <v>723</v>
      </c>
      <c r="D194" s="60" t="s">
        <v>724</v>
      </c>
      <c r="E194" s="60" t="s">
        <v>725</v>
      </c>
      <c r="F194" s="61">
        <v>5098</v>
      </c>
      <c r="G194" s="61">
        <v>5689</v>
      </c>
      <c r="H194" s="61">
        <v>6281</v>
      </c>
      <c r="I194" s="61">
        <v>6872</v>
      </c>
      <c r="J194" s="61">
        <v>7463</v>
      </c>
      <c r="K194" s="62">
        <v>17985</v>
      </c>
      <c r="L194" s="60">
        <v>0</v>
      </c>
      <c r="M194" s="58"/>
      <c r="N194" s="66" t="str">
        <f t="shared" ref="N194:R194" si="383">A194</f>
        <v>DESIGNER/PLANNER</v>
      </c>
      <c r="O194" s="67" t="str">
        <f t="shared" si="383"/>
        <v>I</v>
      </c>
      <c r="P194" s="67" t="str">
        <f t="shared" si="383"/>
        <v>I2A1</v>
      </c>
      <c r="Q194" s="67" t="str">
        <f t="shared" si="383"/>
        <v>I2A1XX</v>
      </c>
      <c r="R194" s="67" t="str">
        <f t="shared" si="383"/>
        <v>I10</v>
      </c>
      <c r="S194" s="68">
        <f t="shared" ref="S194:X194" si="384">F194*(12/26)</f>
        <v>2352.9230769230771</v>
      </c>
      <c r="T194" s="68">
        <f t="shared" si="384"/>
        <v>2625.6923076923076</v>
      </c>
      <c r="U194" s="68">
        <f t="shared" si="384"/>
        <v>2898.9230769230771</v>
      </c>
      <c r="V194" s="68">
        <f t="shared" si="384"/>
        <v>3171.6923076923081</v>
      </c>
      <c r="W194" s="68">
        <f t="shared" si="384"/>
        <v>3444.4615384615386</v>
      </c>
      <c r="X194" s="68">
        <f t="shared" si="384"/>
        <v>8300.7692307692305</v>
      </c>
      <c r="Y194" s="67">
        <f t="shared" si="2"/>
        <v>0</v>
      </c>
      <c r="Z194" s="58"/>
    </row>
    <row r="195" spans="1:26" ht="12.75" customHeight="1" x14ac:dyDescent="0.25">
      <c r="A195" s="59" t="s">
        <v>726</v>
      </c>
      <c r="B195" s="60" t="s">
        <v>205</v>
      </c>
      <c r="C195" s="60" t="s">
        <v>727</v>
      </c>
      <c r="D195" s="60" t="s">
        <v>728</v>
      </c>
      <c r="E195" s="60" t="s">
        <v>355</v>
      </c>
      <c r="F195" s="61">
        <v>3175</v>
      </c>
      <c r="G195" s="61">
        <v>3543</v>
      </c>
      <c r="H195" s="61">
        <v>3911</v>
      </c>
      <c r="I195" s="61">
        <v>4278</v>
      </c>
      <c r="J195" s="61">
        <v>4646</v>
      </c>
      <c r="K195" s="62">
        <v>17985</v>
      </c>
      <c r="L195" s="60">
        <v>3</v>
      </c>
      <c r="M195" s="58"/>
      <c r="N195" s="66" t="str">
        <f t="shared" ref="N195:R195" si="385">A195</f>
        <v>DIAG PROCED TECHNOL I</v>
      </c>
      <c r="O195" s="67" t="str">
        <f t="shared" si="385"/>
        <v>C</v>
      </c>
      <c r="P195" s="67" t="str">
        <f t="shared" si="385"/>
        <v>C8A1</v>
      </c>
      <c r="Q195" s="67" t="str">
        <f t="shared" si="385"/>
        <v>C8A1XX</v>
      </c>
      <c r="R195" s="67" t="str">
        <f t="shared" si="385"/>
        <v>C09</v>
      </c>
      <c r="S195" s="68">
        <f t="shared" ref="S195:X195" si="386">F195*(12/26)</f>
        <v>1465.3846153846155</v>
      </c>
      <c r="T195" s="68">
        <f t="shared" si="386"/>
        <v>1635.2307692307693</v>
      </c>
      <c r="U195" s="68">
        <f t="shared" si="386"/>
        <v>1805.0769230769231</v>
      </c>
      <c r="V195" s="68">
        <f t="shared" si="386"/>
        <v>1974.4615384615386</v>
      </c>
      <c r="W195" s="68">
        <f t="shared" si="386"/>
        <v>2144.3076923076924</v>
      </c>
      <c r="X195" s="68">
        <f t="shared" si="386"/>
        <v>8300.7692307692305</v>
      </c>
      <c r="Y195" s="67">
        <f t="shared" si="2"/>
        <v>3</v>
      </c>
      <c r="Z195" s="58"/>
    </row>
    <row r="196" spans="1:26" ht="12.75" customHeight="1" x14ac:dyDescent="0.25">
      <c r="A196" s="59" t="s">
        <v>729</v>
      </c>
      <c r="B196" s="60" t="s">
        <v>205</v>
      </c>
      <c r="C196" s="60" t="s">
        <v>730</v>
      </c>
      <c r="D196" s="60" t="s">
        <v>731</v>
      </c>
      <c r="E196" s="60" t="s">
        <v>732</v>
      </c>
      <c r="F196" s="61">
        <v>4238</v>
      </c>
      <c r="G196" s="61">
        <v>4729</v>
      </c>
      <c r="H196" s="61">
        <v>5221</v>
      </c>
      <c r="I196" s="61">
        <v>5712</v>
      </c>
      <c r="J196" s="61">
        <v>6203</v>
      </c>
      <c r="K196" s="62">
        <v>17985</v>
      </c>
      <c r="L196" s="60">
        <v>3</v>
      </c>
      <c r="M196" s="58"/>
      <c r="N196" s="66" t="str">
        <f t="shared" ref="N196:R196" si="387">A196</f>
        <v>DIAG PROCED TECHNOL II</v>
      </c>
      <c r="O196" s="67" t="str">
        <f t="shared" si="387"/>
        <v>C</v>
      </c>
      <c r="P196" s="67" t="str">
        <f t="shared" si="387"/>
        <v>C8A2</v>
      </c>
      <c r="Q196" s="67" t="str">
        <f t="shared" si="387"/>
        <v>C8A2XX</v>
      </c>
      <c r="R196" s="67" t="str">
        <f t="shared" si="387"/>
        <v>C16</v>
      </c>
      <c r="S196" s="68">
        <f t="shared" ref="S196:X196" si="388">F196*(12/26)</f>
        <v>1956</v>
      </c>
      <c r="T196" s="68">
        <f t="shared" si="388"/>
        <v>2182.6153846153848</v>
      </c>
      <c r="U196" s="68">
        <f t="shared" si="388"/>
        <v>2409.6923076923076</v>
      </c>
      <c r="V196" s="68">
        <f t="shared" si="388"/>
        <v>2636.3076923076924</v>
      </c>
      <c r="W196" s="68">
        <f t="shared" si="388"/>
        <v>2862.9230769230771</v>
      </c>
      <c r="X196" s="68">
        <f t="shared" si="388"/>
        <v>8300.7692307692305</v>
      </c>
      <c r="Y196" s="67">
        <f t="shared" si="2"/>
        <v>3</v>
      </c>
      <c r="Z196" s="58"/>
    </row>
    <row r="197" spans="1:26" ht="12.75" customHeight="1" x14ac:dyDescent="0.25">
      <c r="A197" s="59" t="s">
        <v>733</v>
      </c>
      <c r="B197" s="60" t="s">
        <v>205</v>
      </c>
      <c r="C197" s="60" t="s">
        <v>734</v>
      </c>
      <c r="D197" s="60" t="s">
        <v>735</v>
      </c>
      <c r="E197" s="60" t="s">
        <v>736</v>
      </c>
      <c r="F197" s="61">
        <v>5596</v>
      </c>
      <c r="G197" s="61">
        <v>6318</v>
      </c>
      <c r="H197" s="61">
        <v>7039</v>
      </c>
      <c r="I197" s="61">
        <v>7761</v>
      </c>
      <c r="J197" s="61">
        <v>8482</v>
      </c>
      <c r="K197" s="62">
        <v>17985</v>
      </c>
      <c r="L197" s="60">
        <v>3</v>
      </c>
      <c r="M197" s="58"/>
      <c r="N197" s="66" t="str">
        <f t="shared" ref="N197:R197" si="389">A197</f>
        <v>DIAG PROCED TECHNOL III</v>
      </c>
      <c r="O197" s="67" t="str">
        <f t="shared" si="389"/>
        <v>C</v>
      </c>
      <c r="P197" s="67" t="str">
        <f t="shared" si="389"/>
        <v>C8A3</v>
      </c>
      <c r="Q197" s="67" t="str">
        <f t="shared" si="389"/>
        <v>C8A3XX</v>
      </c>
      <c r="R197" s="67" t="str">
        <f t="shared" si="389"/>
        <v>C22</v>
      </c>
      <c r="S197" s="68">
        <f t="shared" ref="S197:X197" si="390">F197*(12/26)</f>
        <v>2582.7692307692309</v>
      </c>
      <c r="T197" s="68">
        <f t="shared" si="390"/>
        <v>2916</v>
      </c>
      <c r="U197" s="68">
        <f t="shared" si="390"/>
        <v>3248.7692307692309</v>
      </c>
      <c r="V197" s="68">
        <f t="shared" si="390"/>
        <v>3582</v>
      </c>
      <c r="W197" s="68">
        <f t="shared" si="390"/>
        <v>3914.7692307692309</v>
      </c>
      <c r="X197" s="68">
        <f t="shared" si="390"/>
        <v>8300.7692307692305</v>
      </c>
      <c r="Y197" s="67">
        <f t="shared" si="2"/>
        <v>3</v>
      </c>
      <c r="Z197" s="58"/>
    </row>
    <row r="198" spans="1:26" ht="12.75" customHeight="1" x14ac:dyDescent="0.25">
      <c r="A198" s="59" t="s">
        <v>737</v>
      </c>
      <c r="B198" s="60" t="s">
        <v>205</v>
      </c>
      <c r="C198" s="60" t="s">
        <v>738</v>
      </c>
      <c r="D198" s="60" t="s">
        <v>739</v>
      </c>
      <c r="E198" s="60" t="s">
        <v>740</v>
      </c>
      <c r="F198" s="61">
        <v>6071</v>
      </c>
      <c r="G198" s="61">
        <v>6854</v>
      </c>
      <c r="H198" s="61">
        <v>7637</v>
      </c>
      <c r="I198" s="61">
        <v>8419</v>
      </c>
      <c r="J198" s="61">
        <v>9202</v>
      </c>
      <c r="K198" s="62">
        <v>17985</v>
      </c>
      <c r="L198" s="60">
        <v>0</v>
      </c>
      <c r="M198" s="58"/>
      <c r="N198" s="66" t="str">
        <f t="shared" ref="N198:R198" si="391">A198</f>
        <v>DIAG PROCED TECHNOL IV</v>
      </c>
      <c r="O198" s="67" t="str">
        <f t="shared" si="391"/>
        <v>C</v>
      </c>
      <c r="P198" s="67" t="str">
        <f t="shared" si="391"/>
        <v>C8A4</v>
      </c>
      <c r="Q198" s="67" t="str">
        <f t="shared" si="391"/>
        <v>C8A4XX</v>
      </c>
      <c r="R198" s="67" t="str">
        <f t="shared" si="391"/>
        <v>C23</v>
      </c>
      <c r="S198" s="68">
        <f t="shared" ref="S198:X198" si="392">F198*(12/26)</f>
        <v>2802</v>
      </c>
      <c r="T198" s="68">
        <f t="shared" si="392"/>
        <v>3163.3846153846157</v>
      </c>
      <c r="U198" s="68">
        <f t="shared" si="392"/>
        <v>3524.7692307692309</v>
      </c>
      <c r="V198" s="68">
        <f t="shared" si="392"/>
        <v>3885.6923076923081</v>
      </c>
      <c r="W198" s="68">
        <f t="shared" si="392"/>
        <v>4247.0769230769229</v>
      </c>
      <c r="X198" s="68">
        <f t="shared" si="392"/>
        <v>8300.7692307692305</v>
      </c>
      <c r="Y198" s="67">
        <f t="shared" si="2"/>
        <v>0</v>
      </c>
      <c r="Z198" s="58"/>
    </row>
    <row r="199" spans="1:26" ht="12.75" customHeight="1" x14ac:dyDescent="0.25">
      <c r="A199" s="59" t="s">
        <v>741</v>
      </c>
      <c r="B199" s="60" t="s">
        <v>205</v>
      </c>
      <c r="C199" s="60" t="s">
        <v>742</v>
      </c>
      <c r="D199" s="60" t="s">
        <v>743</v>
      </c>
      <c r="E199" s="60" t="s">
        <v>363</v>
      </c>
      <c r="F199" s="61">
        <v>3943</v>
      </c>
      <c r="G199" s="61">
        <v>4400</v>
      </c>
      <c r="H199" s="61">
        <v>4856</v>
      </c>
      <c r="I199" s="61">
        <v>5313</v>
      </c>
      <c r="J199" s="61">
        <v>5769</v>
      </c>
      <c r="K199" s="62">
        <v>17985</v>
      </c>
      <c r="L199" s="60">
        <v>1</v>
      </c>
      <c r="M199" s="58"/>
      <c r="N199" s="66" t="str">
        <f t="shared" ref="N199:R199" si="393">A199</f>
        <v>DIETITIAN I</v>
      </c>
      <c r="O199" s="67" t="str">
        <f t="shared" si="393"/>
        <v>C</v>
      </c>
      <c r="P199" s="67" t="str">
        <f t="shared" si="393"/>
        <v>C8B1</v>
      </c>
      <c r="Q199" s="67" t="str">
        <f t="shared" si="393"/>
        <v>C8B1IX</v>
      </c>
      <c r="R199" s="67" t="str">
        <f t="shared" si="393"/>
        <v>C15</v>
      </c>
      <c r="S199" s="68">
        <f t="shared" ref="S199:X199" si="394">F199*(12/26)</f>
        <v>1819.846153846154</v>
      </c>
      <c r="T199" s="68">
        <f t="shared" si="394"/>
        <v>2030.7692307692309</v>
      </c>
      <c r="U199" s="68">
        <f t="shared" si="394"/>
        <v>2241.2307692307695</v>
      </c>
      <c r="V199" s="68">
        <f t="shared" si="394"/>
        <v>2452.1538461538462</v>
      </c>
      <c r="W199" s="68">
        <f t="shared" si="394"/>
        <v>2662.6153846153848</v>
      </c>
      <c r="X199" s="68">
        <f t="shared" si="394"/>
        <v>8300.7692307692305</v>
      </c>
      <c r="Y199" s="67">
        <f t="shared" si="2"/>
        <v>1</v>
      </c>
      <c r="Z199" s="58"/>
    </row>
    <row r="200" spans="1:26" ht="12.75" customHeight="1" x14ac:dyDescent="0.25">
      <c r="A200" s="59" t="s">
        <v>744</v>
      </c>
      <c r="B200" s="60" t="s">
        <v>205</v>
      </c>
      <c r="C200" s="60" t="s">
        <v>745</v>
      </c>
      <c r="D200" s="60" t="s">
        <v>746</v>
      </c>
      <c r="E200" s="60" t="s">
        <v>732</v>
      </c>
      <c r="F200" s="61">
        <v>4238</v>
      </c>
      <c r="G200" s="61">
        <v>4729</v>
      </c>
      <c r="H200" s="61">
        <v>5221</v>
      </c>
      <c r="I200" s="61">
        <v>5712</v>
      </c>
      <c r="J200" s="61">
        <v>6203</v>
      </c>
      <c r="K200" s="62">
        <v>17985</v>
      </c>
      <c r="L200" s="60">
        <v>1</v>
      </c>
      <c r="M200" s="58"/>
      <c r="N200" s="66" t="str">
        <f t="shared" ref="N200:R200" si="395">A200</f>
        <v>DIETITIAN II</v>
      </c>
      <c r="O200" s="67" t="str">
        <f t="shared" si="395"/>
        <v>C</v>
      </c>
      <c r="P200" s="67" t="str">
        <f t="shared" si="395"/>
        <v>C8B2</v>
      </c>
      <c r="Q200" s="67" t="str">
        <f t="shared" si="395"/>
        <v>C8B2TX</v>
      </c>
      <c r="R200" s="67" t="str">
        <f t="shared" si="395"/>
        <v>C16</v>
      </c>
      <c r="S200" s="68">
        <f t="shared" ref="S200:X200" si="396">F200*(12/26)</f>
        <v>1956</v>
      </c>
      <c r="T200" s="68">
        <f t="shared" si="396"/>
        <v>2182.6153846153848</v>
      </c>
      <c r="U200" s="68">
        <f t="shared" si="396"/>
        <v>2409.6923076923076</v>
      </c>
      <c r="V200" s="68">
        <f t="shared" si="396"/>
        <v>2636.3076923076924</v>
      </c>
      <c r="W200" s="68">
        <f t="shared" si="396"/>
        <v>2862.9230769230771</v>
      </c>
      <c r="X200" s="68">
        <f t="shared" si="396"/>
        <v>8300.7692307692305</v>
      </c>
      <c r="Y200" s="67">
        <f t="shared" si="2"/>
        <v>1</v>
      </c>
      <c r="Z200" s="58"/>
    </row>
    <row r="201" spans="1:26" ht="12.75" customHeight="1" x14ac:dyDescent="0.25">
      <c r="A201" s="59" t="s">
        <v>747</v>
      </c>
      <c r="B201" s="60" t="s">
        <v>205</v>
      </c>
      <c r="C201" s="60" t="s">
        <v>748</v>
      </c>
      <c r="D201" s="60" t="s">
        <v>749</v>
      </c>
      <c r="E201" s="60" t="s">
        <v>343</v>
      </c>
      <c r="F201" s="61">
        <v>4555</v>
      </c>
      <c r="G201" s="61">
        <v>5084</v>
      </c>
      <c r="H201" s="61">
        <v>5612</v>
      </c>
      <c r="I201" s="61">
        <v>6141</v>
      </c>
      <c r="J201" s="61">
        <v>6669</v>
      </c>
      <c r="K201" s="62">
        <v>17985</v>
      </c>
      <c r="L201" s="60">
        <v>0</v>
      </c>
      <c r="M201" s="58"/>
      <c r="N201" s="66" t="str">
        <f t="shared" ref="N201:R201" si="397">A201</f>
        <v>DIETITIAN III</v>
      </c>
      <c r="O201" s="67" t="str">
        <f t="shared" si="397"/>
        <v>C</v>
      </c>
      <c r="P201" s="67" t="str">
        <f t="shared" si="397"/>
        <v>C8B3</v>
      </c>
      <c r="Q201" s="67" t="str">
        <f t="shared" si="397"/>
        <v>C8B3XX</v>
      </c>
      <c r="R201" s="67" t="str">
        <f t="shared" si="397"/>
        <v>C17</v>
      </c>
      <c r="S201" s="68">
        <f t="shared" ref="S201:X201" si="398">F201*(12/26)</f>
        <v>2102.3076923076924</v>
      </c>
      <c r="T201" s="68">
        <f t="shared" si="398"/>
        <v>2346.4615384615386</v>
      </c>
      <c r="U201" s="68">
        <f t="shared" si="398"/>
        <v>2590.1538461538462</v>
      </c>
      <c r="V201" s="68">
        <f t="shared" si="398"/>
        <v>2834.3076923076924</v>
      </c>
      <c r="W201" s="68">
        <f t="shared" si="398"/>
        <v>3078</v>
      </c>
      <c r="X201" s="68">
        <f t="shared" si="398"/>
        <v>8300.7692307692305</v>
      </c>
      <c r="Y201" s="67">
        <f t="shared" si="2"/>
        <v>0</v>
      </c>
      <c r="Z201" s="58"/>
    </row>
    <row r="202" spans="1:26" ht="12.75" customHeight="1" x14ac:dyDescent="0.25">
      <c r="A202" s="59" t="s">
        <v>750</v>
      </c>
      <c r="B202" s="60" t="s">
        <v>609</v>
      </c>
      <c r="C202" s="60" t="s">
        <v>751</v>
      </c>
      <c r="D202" s="60" t="s">
        <v>752</v>
      </c>
      <c r="E202" s="60" t="s">
        <v>753</v>
      </c>
      <c r="F202" s="61">
        <v>2080</v>
      </c>
      <c r="G202" s="61">
        <v>2152</v>
      </c>
      <c r="H202" s="61">
        <v>2341</v>
      </c>
      <c r="I202" s="61">
        <v>2531</v>
      </c>
      <c r="J202" s="61">
        <v>2720</v>
      </c>
      <c r="K202" s="62">
        <v>17985</v>
      </c>
      <c r="L202" s="60">
        <v>1</v>
      </c>
      <c r="M202" s="58"/>
      <c r="N202" s="66" t="str">
        <f t="shared" ref="N202:R202" si="399">A202</f>
        <v>DINING SERVICES I</v>
      </c>
      <c r="O202" s="67" t="str">
        <f t="shared" si="399"/>
        <v>D</v>
      </c>
      <c r="P202" s="67" t="str">
        <f t="shared" si="399"/>
        <v>D8C1</v>
      </c>
      <c r="Q202" s="67" t="str">
        <f t="shared" si="399"/>
        <v>D8C1XX</v>
      </c>
      <c r="R202" s="67" t="str">
        <f t="shared" si="399"/>
        <v>D02</v>
      </c>
      <c r="S202" s="68">
        <f t="shared" ref="S202:X202" si="400">F202*(12/26)</f>
        <v>960</v>
      </c>
      <c r="T202" s="68">
        <f t="shared" si="400"/>
        <v>993.23076923076928</v>
      </c>
      <c r="U202" s="68">
        <f t="shared" si="400"/>
        <v>1080.4615384615386</v>
      </c>
      <c r="V202" s="68">
        <f t="shared" si="400"/>
        <v>1168.1538461538462</v>
      </c>
      <c r="W202" s="68">
        <f t="shared" si="400"/>
        <v>1255.3846153846155</v>
      </c>
      <c r="X202" s="68">
        <f t="shared" si="400"/>
        <v>8300.7692307692305</v>
      </c>
      <c r="Y202" s="67">
        <f t="shared" si="2"/>
        <v>1</v>
      </c>
      <c r="Z202" s="58"/>
    </row>
    <row r="203" spans="1:26" ht="12.75" customHeight="1" x14ac:dyDescent="0.25">
      <c r="A203" s="59" t="s">
        <v>754</v>
      </c>
      <c r="B203" s="60" t="s">
        <v>609</v>
      </c>
      <c r="C203" s="60" t="s">
        <v>755</v>
      </c>
      <c r="D203" s="60" t="s">
        <v>756</v>
      </c>
      <c r="E203" s="60" t="s">
        <v>757</v>
      </c>
      <c r="F203" s="61">
        <v>2080</v>
      </c>
      <c r="G203" s="61">
        <v>2165</v>
      </c>
      <c r="H203" s="61">
        <v>2369</v>
      </c>
      <c r="I203" s="61">
        <v>2572</v>
      </c>
      <c r="J203" s="61">
        <v>2775</v>
      </c>
      <c r="K203" s="62">
        <v>17985</v>
      </c>
      <c r="L203" s="60">
        <v>1</v>
      </c>
      <c r="M203" s="58"/>
      <c r="N203" s="66" t="str">
        <f t="shared" ref="N203:R203" si="401">A203</f>
        <v>DINING SERVICES II</v>
      </c>
      <c r="O203" s="67" t="str">
        <f t="shared" si="401"/>
        <v>D</v>
      </c>
      <c r="P203" s="67" t="str">
        <f t="shared" si="401"/>
        <v>D8C2</v>
      </c>
      <c r="Q203" s="67" t="str">
        <f t="shared" si="401"/>
        <v>D8C2XX</v>
      </c>
      <c r="R203" s="67" t="str">
        <f t="shared" si="401"/>
        <v>D03</v>
      </c>
      <c r="S203" s="68">
        <f t="shared" ref="S203:X203" si="402">F203*(12/26)</f>
        <v>960</v>
      </c>
      <c r="T203" s="68">
        <f t="shared" si="402"/>
        <v>999.23076923076928</v>
      </c>
      <c r="U203" s="68">
        <f t="shared" si="402"/>
        <v>1093.3846153846155</v>
      </c>
      <c r="V203" s="68">
        <f t="shared" si="402"/>
        <v>1187.0769230769231</v>
      </c>
      <c r="W203" s="68">
        <f t="shared" si="402"/>
        <v>1280.7692307692309</v>
      </c>
      <c r="X203" s="68">
        <f t="shared" si="402"/>
        <v>8300.7692307692305</v>
      </c>
      <c r="Y203" s="67">
        <f t="shared" si="2"/>
        <v>1</v>
      </c>
      <c r="Z203" s="58"/>
    </row>
    <row r="204" spans="1:26" ht="12.75" customHeight="1" x14ac:dyDescent="0.25">
      <c r="A204" s="59" t="s">
        <v>758</v>
      </c>
      <c r="B204" s="60" t="s">
        <v>609</v>
      </c>
      <c r="C204" s="60" t="s">
        <v>759</v>
      </c>
      <c r="D204" s="60" t="s">
        <v>760</v>
      </c>
      <c r="E204" s="60" t="s">
        <v>287</v>
      </c>
      <c r="F204" s="61">
        <v>2230</v>
      </c>
      <c r="G204" s="61">
        <v>2465</v>
      </c>
      <c r="H204" s="61">
        <v>2701</v>
      </c>
      <c r="I204" s="61">
        <v>2936</v>
      </c>
      <c r="J204" s="61">
        <v>3171</v>
      </c>
      <c r="K204" s="62">
        <v>17985</v>
      </c>
      <c r="L204" s="60">
        <v>1</v>
      </c>
      <c r="M204" s="58"/>
      <c r="N204" s="66" t="str">
        <f t="shared" ref="N204:R204" si="403">A204</f>
        <v>DINING SERVICES III</v>
      </c>
      <c r="O204" s="67" t="str">
        <f t="shared" si="403"/>
        <v>D</v>
      </c>
      <c r="P204" s="67" t="str">
        <f t="shared" si="403"/>
        <v>D8C3</v>
      </c>
      <c r="Q204" s="67" t="str">
        <f t="shared" si="403"/>
        <v>D8C3XX</v>
      </c>
      <c r="R204" s="67" t="str">
        <f t="shared" si="403"/>
        <v>D05</v>
      </c>
      <c r="S204" s="68">
        <f t="shared" ref="S204:X204" si="404">F204*(12/26)</f>
        <v>1029.2307692307693</v>
      </c>
      <c r="T204" s="68">
        <f t="shared" si="404"/>
        <v>1137.6923076923078</v>
      </c>
      <c r="U204" s="68">
        <f t="shared" si="404"/>
        <v>1246.6153846153848</v>
      </c>
      <c r="V204" s="68">
        <f t="shared" si="404"/>
        <v>1355.0769230769231</v>
      </c>
      <c r="W204" s="68">
        <f t="shared" si="404"/>
        <v>1463.5384615384617</v>
      </c>
      <c r="X204" s="68">
        <f t="shared" si="404"/>
        <v>8300.7692307692305</v>
      </c>
      <c r="Y204" s="67">
        <f t="shared" si="2"/>
        <v>1</v>
      </c>
      <c r="Z204" s="58"/>
    </row>
    <row r="205" spans="1:26" ht="12.75" customHeight="1" x14ac:dyDescent="0.25">
      <c r="A205" s="59" t="s">
        <v>761</v>
      </c>
      <c r="B205" s="60" t="s">
        <v>609</v>
      </c>
      <c r="C205" s="60" t="s">
        <v>762</v>
      </c>
      <c r="D205" s="60" t="s">
        <v>763</v>
      </c>
      <c r="E205" s="60" t="s">
        <v>764</v>
      </c>
      <c r="F205" s="61">
        <v>2399</v>
      </c>
      <c r="G205" s="61">
        <v>2652</v>
      </c>
      <c r="H205" s="61">
        <v>2905</v>
      </c>
      <c r="I205" s="61">
        <v>3158</v>
      </c>
      <c r="J205" s="61">
        <v>3411</v>
      </c>
      <c r="K205" s="62">
        <v>17985</v>
      </c>
      <c r="L205" s="60">
        <v>1</v>
      </c>
      <c r="M205" s="58"/>
      <c r="N205" s="66" t="str">
        <f t="shared" ref="N205:R205" si="405">A205</f>
        <v>DINING SERVICES IV</v>
      </c>
      <c r="O205" s="67" t="str">
        <f t="shared" si="405"/>
        <v>D</v>
      </c>
      <c r="P205" s="67" t="str">
        <f t="shared" si="405"/>
        <v>D8C4</v>
      </c>
      <c r="Q205" s="67" t="str">
        <f t="shared" si="405"/>
        <v>D8C4XX</v>
      </c>
      <c r="R205" s="67" t="str">
        <f t="shared" si="405"/>
        <v>D06</v>
      </c>
      <c r="S205" s="68">
        <f t="shared" ref="S205:X205" si="406">F205*(12/26)</f>
        <v>1107.2307692307693</v>
      </c>
      <c r="T205" s="68">
        <f t="shared" si="406"/>
        <v>1224</v>
      </c>
      <c r="U205" s="68">
        <f t="shared" si="406"/>
        <v>1340.7692307692309</v>
      </c>
      <c r="V205" s="68">
        <f t="shared" si="406"/>
        <v>1457.5384615384617</v>
      </c>
      <c r="W205" s="68">
        <f t="shared" si="406"/>
        <v>1574.3076923076924</v>
      </c>
      <c r="X205" s="68">
        <f t="shared" si="406"/>
        <v>8300.7692307692305</v>
      </c>
      <c r="Y205" s="67">
        <f t="shared" si="2"/>
        <v>1</v>
      </c>
      <c r="Z205" s="58"/>
    </row>
    <row r="206" spans="1:26" ht="12.75" customHeight="1" x14ac:dyDescent="0.25">
      <c r="A206" s="59" t="s">
        <v>765</v>
      </c>
      <c r="B206" s="60" t="s">
        <v>609</v>
      </c>
      <c r="C206" s="60" t="s">
        <v>766</v>
      </c>
      <c r="D206" s="60" t="s">
        <v>767</v>
      </c>
      <c r="E206" s="60" t="s">
        <v>768</v>
      </c>
      <c r="F206" s="61">
        <v>3441</v>
      </c>
      <c r="G206" s="61">
        <v>3804</v>
      </c>
      <c r="H206" s="61">
        <v>4168</v>
      </c>
      <c r="I206" s="61">
        <v>4531</v>
      </c>
      <c r="J206" s="61">
        <v>4894</v>
      </c>
      <c r="K206" s="62">
        <v>17985</v>
      </c>
      <c r="L206" s="60">
        <v>1</v>
      </c>
      <c r="M206" s="58"/>
      <c r="N206" s="66" t="str">
        <f t="shared" ref="N206:R206" si="407">A206</f>
        <v>DINING SERVICES V</v>
      </c>
      <c r="O206" s="67" t="str">
        <f t="shared" si="407"/>
        <v>D</v>
      </c>
      <c r="P206" s="67" t="str">
        <f t="shared" si="407"/>
        <v>D8C5</v>
      </c>
      <c r="Q206" s="67" t="str">
        <f t="shared" si="407"/>
        <v>D8C5XX</v>
      </c>
      <c r="R206" s="67" t="str">
        <f t="shared" si="407"/>
        <v>D12</v>
      </c>
      <c r="S206" s="68">
        <f t="shared" ref="S206:X206" si="408">F206*(12/26)</f>
        <v>1588.1538461538462</v>
      </c>
      <c r="T206" s="68">
        <f t="shared" si="408"/>
        <v>1755.6923076923078</v>
      </c>
      <c r="U206" s="68">
        <f t="shared" si="408"/>
        <v>1923.6923076923078</v>
      </c>
      <c r="V206" s="68">
        <f t="shared" si="408"/>
        <v>2091.2307692307695</v>
      </c>
      <c r="W206" s="68">
        <f t="shared" si="408"/>
        <v>2258.7692307692309</v>
      </c>
      <c r="X206" s="68">
        <f t="shared" si="408"/>
        <v>8300.7692307692305</v>
      </c>
      <c r="Y206" s="67">
        <f t="shared" si="2"/>
        <v>1</v>
      </c>
      <c r="Z206" s="58"/>
    </row>
    <row r="207" spans="1:26" ht="12.75" customHeight="1" x14ac:dyDescent="0.25">
      <c r="A207" s="59" t="s">
        <v>769</v>
      </c>
      <c r="B207" s="60" t="s">
        <v>103</v>
      </c>
      <c r="C207" s="60" t="s">
        <v>770</v>
      </c>
      <c r="D207" s="60" t="s">
        <v>771</v>
      </c>
      <c r="E207" s="60" t="s">
        <v>772</v>
      </c>
      <c r="F207" s="61">
        <v>2548</v>
      </c>
      <c r="G207" s="61">
        <v>2810</v>
      </c>
      <c r="H207" s="61">
        <v>3073</v>
      </c>
      <c r="I207" s="61">
        <v>3335</v>
      </c>
      <c r="J207" s="61">
        <v>3597</v>
      </c>
      <c r="K207" s="62">
        <v>17985</v>
      </c>
      <c r="L207" s="60">
        <v>1</v>
      </c>
      <c r="M207" s="58"/>
      <c r="N207" s="66" t="str">
        <f t="shared" ref="N207:R207" si="409">A207</f>
        <v>DRIVER'S LIC EXAM I</v>
      </c>
      <c r="O207" s="67" t="str">
        <f t="shared" si="409"/>
        <v>G</v>
      </c>
      <c r="P207" s="67" t="str">
        <f t="shared" si="409"/>
        <v>G4B1</v>
      </c>
      <c r="Q207" s="67" t="str">
        <f t="shared" si="409"/>
        <v>G4B1XX</v>
      </c>
      <c r="R207" s="67" t="str">
        <f t="shared" si="409"/>
        <v>G07</v>
      </c>
      <c r="S207" s="68">
        <f t="shared" ref="S207:X207" si="410">F207*(12/26)</f>
        <v>1176</v>
      </c>
      <c r="T207" s="68">
        <f t="shared" si="410"/>
        <v>1296.9230769230769</v>
      </c>
      <c r="U207" s="68">
        <f t="shared" si="410"/>
        <v>1418.3076923076924</v>
      </c>
      <c r="V207" s="68">
        <f t="shared" si="410"/>
        <v>1539.2307692307693</v>
      </c>
      <c r="W207" s="68">
        <f t="shared" si="410"/>
        <v>1660.1538461538462</v>
      </c>
      <c r="X207" s="68">
        <f t="shared" si="410"/>
        <v>8300.7692307692305</v>
      </c>
      <c r="Y207" s="67">
        <f t="shared" si="2"/>
        <v>1</v>
      </c>
      <c r="Z207" s="58"/>
    </row>
    <row r="208" spans="1:26" ht="12.75" customHeight="1" x14ac:dyDescent="0.25">
      <c r="A208" s="59" t="s">
        <v>773</v>
      </c>
      <c r="B208" s="60" t="s">
        <v>103</v>
      </c>
      <c r="C208" s="60" t="s">
        <v>774</v>
      </c>
      <c r="D208" s="60" t="s">
        <v>775</v>
      </c>
      <c r="E208" s="60" t="s">
        <v>776</v>
      </c>
      <c r="F208" s="61">
        <v>2945</v>
      </c>
      <c r="G208" s="61">
        <v>3248</v>
      </c>
      <c r="H208" s="61">
        <v>3551</v>
      </c>
      <c r="I208" s="61">
        <v>3854</v>
      </c>
      <c r="J208" s="61">
        <v>4157</v>
      </c>
      <c r="K208" s="62">
        <v>17985</v>
      </c>
      <c r="L208" s="60">
        <v>1</v>
      </c>
      <c r="M208" s="58"/>
      <c r="N208" s="66" t="str">
        <f t="shared" ref="N208:R208" si="411">A208</f>
        <v>DRIVER'S LIC EXAM II</v>
      </c>
      <c r="O208" s="67" t="str">
        <f t="shared" si="411"/>
        <v>G</v>
      </c>
      <c r="P208" s="67" t="str">
        <f t="shared" si="411"/>
        <v>G4B2</v>
      </c>
      <c r="Q208" s="67" t="str">
        <f t="shared" si="411"/>
        <v>G4B2XX</v>
      </c>
      <c r="R208" s="67" t="str">
        <f t="shared" si="411"/>
        <v>G11</v>
      </c>
      <c r="S208" s="68">
        <f t="shared" ref="S208:X208" si="412">F208*(12/26)</f>
        <v>1359.2307692307693</v>
      </c>
      <c r="T208" s="68">
        <f t="shared" si="412"/>
        <v>1499.0769230769231</v>
      </c>
      <c r="U208" s="68">
        <f t="shared" si="412"/>
        <v>1638.9230769230769</v>
      </c>
      <c r="V208" s="68">
        <f t="shared" si="412"/>
        <v>1778.7692307692309</v>
      </c>
      <c r="W208" s="68">
        <f t="shared" si="412"/>
        <v>1918.6153846153848</v>
      </c>
      <c r="X208" s="68">
        <f t="shared" si="412"/>
        <v>8300.7692307692305</v>
      </c>
      <c r="Y208" s="67">
        <f t="shared" si="2"/>
        <v>1</v>
      </c>
      <c r="Z208" s="58"/>
    </row>
    <row r="209" spans="1:26" ht="12.75" customHeight="1" x14ac:dyDescent="0.25">
      <c r="A209" s="59" t="s">
        <v>777</v>
      </c>
      <c r="B209" s="60" t="s">
        <v>103</v>
      </c>
      <c r="C209" s="60" t="s">
        <v>778</v>
      </c>
      <c r="D209" s="60" t="s">
        <v>779</v>
      </c>
      <c r="E209" s="60" t="s">
        <v>780</v>
      </c>
      <c r="F209" s="61">
        <v>3403</v>
      </c>
      <c r="G209" s="61">
        <v>3753</v>
      </c>
      <c r="H209" s="61">
        <v>4103</v>
      </c>
      <c r="I209" s="61">
        <v>4453</v>
      </c>
      <c r="J209" s="61">
        <v>4803</v>
      </c>
      <c r="K209" s="62">
        <v>17985</v>
      </c>
      <c r="L209" s="60">
        <v>1</v>
      </c>
      <c r="M209" s="58"/>
      <c r="N209" s="66" t="str">
        <f t="shared" ref="N209:R209" si="413">A209</f>
        <v>DRIVER'S LIC EXAM III</v>
      </c>
      <c r="O209" s="67" t="str">
        <f t="shared" si="413"/>
        <v>G</v>
      </c>
      <c r="P209" s="67" t="str">
        <f t="shared" si="413"/>
        <v>G4B3</v>
      </c>
      <c r="Q209" s="67" t="str">
        <f t="shared" si="413"/>
        <v>G4B3XX</v>
      </c>
      <c r="R209" s="67" t="str">
        <f t="shared" si="413"/>
        <v>G15</v>
      </c>
      <c r="S209" s="68">
        <f t="shared" ref="S209:X209" si="414">F209*(12/26)</f>
        <v>1570.6153846153848</v>
      </c>
      <c r="T209" s="68">
        <f t="shared" si="414"/>
        <v>1732.1538461538462</v>
      </c>
      <c r="U209" s="68">
        <f t="shared" si="414"/>
        <v>1893.6923076923078</v>
      </c>
      <c r="V209" s="68">
        <f t="shared" si="414"/>
        <v>2055.2307692307695</v>
      </c>
      <c r="W209" s="68">
        <f t="shared" si="414"/>
        <v>2216.7692307692309</v>
      </c>
      <c r="X209" s="68">
        <f t="shared" si="414"/>
        <v>8300.7692307692305</v>
      </c>
      <c r="Y209" s="67">
        <f t="shared" si="2"/>
        <v>1</v>
      </c>
      <c r="Z209" s="58"/>
    </row>
    <row r="210" spans="1:26" ht="12.75" customHeight="1" x14ac:dyDescent="0.25">
      <c r="A210" s="59" t="s">
        <v>781</v>
      </c>
      <c r="B210" s="60" t="s">
        <v>103</v>
      </c>
      <c r="C210" s="60" t="s">
        <v>782</v>
      </c>
      <c r="D210" s="60" t="s">
        <v>783</v>
      </c>
      <c r="E210" s="60" t="s">
        <v>784</v>
      </c>
      <c r="F210" s="61">
        <v>3933</v>
      </c>
      <c r="G210" s="61">
        <v>4338</v>
      </c>
      <c r="H210" s="61">
        <v>4742</v>
      </c>
      <c r="I210" s="61">
        <v>5147</v>
      </c>
      <c r="J210" s="61">
        <v>5551</v>
      </c>
      <c r="K210" s="62">
        <v>17985</v>
      </c>
      <c r="L210" s="60">
        <v>0</v>
      </c>
      <c r="M210" s="58"/>
      <c r="N210" s="66" t="str">
        <f t="shared" ref="N210:R210" si="415">A210</f>
        <v>DRIVER'S LIC EXAM IV</v>
      </c>
      <c r="O210" s="67" t="str">
        <f t="shared" si="415"/>
        <v>G</v>
      </c>
      <c r="P210" s="67" t="str">
        <f t="shared" si="415"/>
        <v>G4B4</v>
      </c>
      <c r="Q210" s="67" t="str">
        <f t="shared" si="415"/>
        <v>G4B4XX</v>
      </c>
      <c r="R210" s="67" t="str">
        <f t="shared" si="415"/>
        <v>G19</v>
      </c>
      <c r="S210" s="68">
        <f t="shared" ref="S210:X210" si="416">F210*(12/26)</f>
        <v>1815.2307692307693</v>
      </c>
      <c r="T210" s="68">
        <f t="shared" si="416"/>
        <v>2002.1538461538462</v>
      </c>
      <c r="U210" s="68">
        <f t="shared" si="416"/>
        <v>2188.6153846153848</v>
      </c>
      <c r="V210" s="68">
        <f t="shared" si="416"/>
        <v>2375.5384615384619</v>
      </c>
      <c r="W210" s="68">
        <f t="shared" si="416"/>
        <v>2562</v>
      </c>
      <c r="X210" s="68">
        <f t="shared" si="416"/>
        <v>8300.7692307692305</v>
      </c>
      <c r="Y210" s="67">
        <f t="shared" si="2"/>
        <v>0</v>
      </c>
      <c r="Z210" s="58"/>
    </row>
    <row r="211" spans="1:26" ht="12.75" customHeight="1" x14ac:dyDescent="0.25">
      <c r="A211" s="59" t="s">
        <v>785</v>
      </c>
      <c r="B211" s="60" t="s">
        <v>103</v>
      </c>
      <c r="C211" s="60" t="s">
        <v>786</v>
      </c>
      <c r="D211" s="60" t="s">
        <v>787</v>
      </c>
      <c r="E211" s="60" t="s">
        <v>382</v>
      </c>
      <c r="F211" s="61">
        <v>4544</v>
      </c>
      <c r="G211" s="61">
        <v>5012</v>
      </c>
      <c r="H211" s="61">
        <v>5480</v>
      </c>
      <c r="I211" s="61">
        <v>5947</v>
      </c>
      <c r="J211" s="61">
        <v>6415</v>
      </c>
      <c r="K211" s="62">
        <v>17985</v>
      </c>
      <c r="L211" s="60">
        <v>0</v>
      </c>
      <c r="M211" s="58"/>
      <c r="N211" s="66" t="str">
        <f t="shared" ref="N211:R211" si="417">A211</f>
        <v>DRIVER'S LIC EXAM V</v>
      </c>
      <c r="O211" s="67" t="str">
        <f t="shared" si="417"/>
        <v>G</v>
      </c>
      <c r="P211" s="67" t="str">
        <f t="shared" si="417"/>
        <v>G4B5</v>
      </c>
      <c r="Q211" s="67" t="str">
        <f t="shared" si="417"/>
        <v>G4B5XX</v>
      </c>
      <c r="R211" s="67" t="str">
        <f t="shared" si="417"/>
        <v>G23</v>
      </c>
      <c r="S211" s="68">
        <f t="shared" ref="S211:X211" si="418">F211*(12/26)</f>
        <v>2097.2307692307695</v>
      </c>
      <c r="T211" s="68">
        <f t="shared" si="418"/>
        <v>2313.2307692307695</v>
      </c>
      <c r="U211" s="68">
        <f t="shared" si="418"/>
        <v>2529.2307692307695</v>
      </c>
      <c r="V211" s="68">
        <f t="shared" si="418"/>
        <v>2744.7692307692309</v>
      </c>
      <c r="W211" s="68">
        <f t="shared" si="418"/>
        <v>2960.7692307692309</v>
      </c>
      <c r="X211" s="68">
        <f t="shared" si="418"/>
        <v>8300.7692307692305</v>
      </c>
      <c r="Y211" s="67">
        <f t="shared" si="2"/>
        <v>0</v>
      </c>
      <c r="Z211" s="58"/>
    </row>
    <row r="212" spans="1:26" ht="12.75" customHeight="1" x14ac:dyDescent="0.25">
      <c r="A212" s="59" t="s">
        <v>788</v>
      </c>
      <c r="B212" s="60" t="s">
        <v>53</v>
      </c>
      <c r="C212" s="60" t="s">
        <v>789</v>
      </c>
      <c r="D212" s="60" t="s">
        <v>790</v>
      </c>
      <c r="E212" s="60" t="s">
        <v>791</v>
      </c>
      <c r="F212" s="61">
        <v>2234</v>
      </c>
      <c r="G212" s="61">
        <v>2493</v>
      </c>
      <c r="H212" s="61">
        <v>2752</v>
      </c>
      <c r="I212" s="61">
        <v>3011</v>
      </c>
      <c r="J212" s="61">
        <v>3270</v>
      </c>
      <c r="K212" s="62">
        <v>17985</v>
      </c>
      <c r="L212" s="60">
        <v>1</v>
      </c>
      <c r="M212" s="58"/>
      <c r="N212" s="66" t="str">
        <f t="shared" ref="N212:R212" si="419">A212</f>
        <v>EARLY CHILDHOOD EDUC I</v>
      </c>
      <c r="O212" s="67" t="str">
        <f t="shared" si="419"/>
        <v>H</v>
      </c>
      <c r="P212" s="67" t="str">
        <f t="shared" si="419"/>
        <v>H7C2</v>
      </c>
      <c r="Q212" s="67" t="str">
        <f t="shared" si="419"/>
        <v>H7C2XX</v>
      </c>
      <c r="R212" s="67" t="str">
        <f t="shared" si="419"/>
        <v>H02</v>
      </c>
      <c r="S212" s="68">
        <f t="shared" ref="S212:X212" si="420">F212*(12/26)</f>
        <v>1031.0769230769231</v>
      </c>
      <c r="T212" s="68">
        <f t="shared" si="420"/>
        <v>1150.6153846153848</v>
      </c>
      <c r="U212" s="68">
        <f t="shared" si="420"/>
        <v>1270.1538461538462</v>
      </c>
      <c r="V212" s="68">
        <f t="shared" si="420"/>
        <v>1389.6923076923078</v>
      </c>
      <c r="W212" s="68">
        <f t="shared" si="420"/>
        <v>1509.2307692307693</v>
      </c>
      <c r="X212" s="68">
        <f t="shared" si="420"/>
        <v>8300.7692307692305</v>
      </c>
      <c r="Y212" s="67">
        <f t="shared" si="2"/>
        <v>1</v>
      </c>
      <c r="Z212" s="58"/>
    </row>
    <row r="213" spans="1:26" ht="12.75" customHeight="1" x14ac:dyDescent="0.25">
      <c r="A213" s="59" t="s">
        <v>792</v>
      </c>
      <c r="B213" s="60" t="s">
        <v>53</v>
      </c>
      <c r="C213" s="60" t="s">
        <v>793</v>
      </c>
      <c r="D213" s="60" t="s">
        <v>794</v>
      </c>
      <c r="E213" s="60" t="s">
        <v>795</v>
      </c>
      <c r="F213" s="61">
        <v>2582</v>
      </c>
      <c r="G213" s="61">
        <v>2881</v>
      </c>
      <c r="H213" s="61">
        <v>3181</v>
      </c>
      <c r="I213" s="61">
        <v>3480</v>
      </c>
      <c r="J213" s="61">
        <v>3779</v>
      </c>
      <c r="K213" s="62">
        <v>17985</v>
      </c>
      <c r="L213" s="60">
        <v>1</v>
      </c>
      <c r="M213" s="58"/>
      <c r="N213" s="66" t="str">
        <f t="shared" ref="N213:R213" si="421">A213</f>
        <v>EARLY CHILDHOOD EDUC II</v>
      </c>
      <c r="O213" s="67" t="str">
        <f t="shared" si="421"/>
        <v>H</v>
      </c>
      <c r="P213" s="67" t="str">
        <f t="shared" si="421"/>
        <v>H7C3</v>
      </c>
      <c r="Q213" s="67" t="str">
        <f t="shared" si="421"/>
        <v>H7C3XX</v>
      </c>
      <c r="R213" s="67" t="str">
        <f t="shared" si="421"/>
        <v>H05</v>
      </c>
      <c r="S213" s="68">
        <f t="shared" ref="S213:X213" si="422">F213*(12/26)</f>
        <v>1191.6923076923078</v>
      </c>
      <c r="T213" s="68">
        <f t="shared" si="422"/>
        <v>1329.6923076923078</v>
      </c>
      <c r="U213" s="68">
        <f t="shared" si="422"/>
        <v>1468.1538461538462</v>
      </c>
      <c r="V213" s="68">
        <f t="shared" si="422"/>
        <v>1606.1538461538462</v>
      </c>
      <c r="W213" s="68">
        <f t="shared" si="422"/>
        <v>1744.1538461538462</v>
      </c>
      <c r="X213" s="68">
        <f t="shared" si="422"/>
        <v>8300.7692307692305</v>
      </c>
      <c r="Y213" s="67">
        <f t="shared" si="2"/>
        <v>1</v>
      </c>
      <c r="Z213" s="58"/>
    </row>
    <row r="214" spans="1:26" ht="12.75" customHeight="1" x14ac:dyDescent="0.25">
      <c r="A214" s="59" t="s">
        <v>796</v>
      </c>
      <c r="B214" s="60" t="s">
        <v>53</v>
      </c>
      <c r="C214" s="60" t="s">
        <v>797</v>
      </c>
      <c r="D214" s="60" t="s">
        <v>798</v>
      </c>
      <c r="E214" s="60" t="s">
        <v>56</v>
      </c>
      <c r="F214" s="61">
        <v>3708</v>
      </c>
      <c r="G214" s="61">
        <v>4137</v>
      </c>
      <c r="H214" s="61">
        <v>4567</v>
      </c>
      <c r="I214" s="61">
        <v>4996</v>
      </c>
      <c r="J214" s="61">
        <v>5425</v>
      </c>
      <c r="K214" s="62">
        <v>17985</v>
      </c>
      <c r="L214" s="60">
        <v>0</v>
      </c>
      <c r="M214" s="58"/>
      <c r="N214" s="66" t="str">
        <f t="shared" ref="N214:R214" si="423">A214</f>
        <v>ECONOMIST I</v>
      </c>
      <c r="O214" s="67" t="str">
        <f t="shared" si="423"/>
        <v>H</v>
      </c>
      <c r="P214" s="67" t="str">
        <f t="shared" si="423"/>
        <v>H1P1</v>
      </c>
      <c r="Q214" s="67" t="str">
        <f t="shared" si="423"/>
        <v>H1P1XX</v>
      </c>
      <c r="R214" s="67" t="str">
        <f t="shared" si="423"/>
        <v>H14</v>
      </c>
      <c r="S214" s="68">
        <f t="shared" ref="S214:X214" si="424">F214*(12/26)</f>
        <v>1711.3846153846155</v>
      </c>
      <c r="T214" s="68">
        <f t="shared" si="424"/>
        <v>1909.3846153846155</v>
      </c>
      <c r="U214" s="68">
        <f t="shared" si="424"/>
        <v>2107.8461538461538</v>
      </c>
      <c r="V214" s="68">
        <f t="shared" si="424"/>
        <v>2305.8461538461538</v>
      </c>
      <c r="W214" s="68">
        <f t="shared" si="424"/>
        <v>2503.8461538461538</v>
      </c>
      <c r="X214" s="68">
        <f t="shared" si="424"/>
        <v>8300.7692307692305</v>
      </c>
      <c r="Y214" s="67">
        <f t="shared" si="2"/>
        <v>0</v>
      </c>
      <c r="Z214" s="58"/>
    </row>
    <row r="215" spans="1:26" ht="12.75" customHeight="1" x14ac:dyDescent="0.25">
      <c r="A215" s="59" t="s">
        <v>799</v>
      </c>
      <c r="B215" s="60" t="s">
        <v>53</v>
      </c>
      <c r="C215" s="60" t="s">
        <v>800</v>
      </c>
      <c r="D215" s="60" t="s">
        <v>801</v>
      </c>
      <c r="E215" s="60" t="s">
        <v>60</v>
      </c>
      <c r="F215" s="61">
        <v>4284</v>
      </c>
      <c r="G215" s="61">
        <v>4781</v>
      </c>
      <c r="H215" s="61">
        <v>5277</v>
      </c>
      <c r="I215" s="61">
        <v>5774</v>
      </c>
      <c r="J215" s="61">
        <v>6270</v>
      </c>
      <c r="K215" s="62">
        <v>17985</v>
      </c>
      <c r="L215" s="60">
        <v>0</v>
      </c>
      <c r="M215" s="58"/>
      <c r="N215" s="66" t="str">
        <f t="shared" ref="N215:R215" si="425">A215</f>
        <v>ECONOMIST II</v>
      </c>
      <c r="O215" s="67" t="str">
        <f t="shared" si="425"/>
        <v>H</v>
      </c>
      <c r="P215" s="67" t="str">
        <f t="shared" si="425"/>
        <v>H1P2</v>
      </c>
      <c r="Q215" s="67" t="str">
        <f t="shared" si="425"/>
        <v>H1P2XX</v>
      </c>
      <c r="R215" s="67" t="str">
        <f t="shared" si="425"/>
        <v>H19</v>
      </c>
      <c r="S215" s="68">
        <f t="shared" ref="S215:X215" si="426">F215*(12/26)</f>
        <v>1977.2307692307693</v>
      </c>
      <c r="T215" s="68">
        <f t="shared" si="426"/>
        <v>2206.6153846153848</v>
      </c>
      <c r="U215" s="68">
        <f t="shared" si="426"/>
        <v>2435.5384615384619</v>
      </c>
      <c r="V215" s="68">
        <f t="shared" si="426"/>
        <v>2664.9230769230771</v>
      </c>
      <c r="W215" s="68">
        <f t="shared" si="426"/>
        <v>2893.8461538461538</v>
      </c>
      <c r="X215" s="68">
        <f t="shared" si="426"/>
        <v>8300.7692307692305</v>
      </c>
      <c r="Y215" s="67">
        <f t="shared" si="2"/>
        <v>0</v>
      </c>
      <c r="Z215" s="58"/>
    </row>
    <row r="216" spans="1:26" ht="12.75" customHeight="1" x14ac:dyDescent="0.25">
      <c r="A216" s="59" t="s">
        <v>802</v>
      </c>
      <c r="B216" s="60" t="s">
        <v>53</v>
      </c>
      <c r="C216" s="60" t="s">
        <v>803</v>
      </c>
      <c r="D216" s="60" t="s">
        <v>804</v>
      </c>
      <c r="E216" s="60" t="s">
        <v>144</v>
      </c>
      <c r="F216" s="61">
        <v>5322</v>
      </c>
      <c r="G216" s="61">
        <v>5939</v>
      </c>
      <c r="H216" s="61">
        <v>6556</v>
      </c>
      <c r="I216" s="61">
        <v>7173</v>
      </c>
      <c r="J216" s="61">
        <v>7790</v>
      </c>
      <c r="K216" s="62">
        <v>17985</v>
      </c>
      <c r="L216" s="60">
        <v>0</v>
      </c>
      <c r="M216" s="58"/>
      <c r="N216" s="66" t="str">
        <f t="shared" ref="N216:R216" si="427">A216</f>
        <v>ECONOMIST III</v>
      </c>
      <c r="O216" s="67" t="str">
        <f t="shared" si="427"/>
        <v>H</v>
      </c>
      <c r="P216" s="67" t="str">
        <f t="shared" si="427"/>
        <v>H1P3</v>
      </c>
      <c r="Q216" s="67" t="str">
        <f t="shared" si="427"/>
        <v>H1P3XX</v>
      </c>
      <c r="R216" s="67" t="str">
        <f t="shared" si="427"/>
        <v>H28</v>
      </c>
      <c r="S216" s="68">
        <f t="shared" ref="S216:X216" si="428">F216*(12/26)</f>
        <v>2456.3076923076924</v>
      </c>
      <c r="T216" s="68">
        <f t="shared" si="428"/>
        <v>2741.0769230769233</v>
      </c>
      <c r="U216" s="68">
        <f t="shared" si="428"/>
        <v>3025.8461538461538</v>
      </c>
      <c r="V216" s="68">
        <f t="shared" si="428"/>
        <v>3310.6153846153848</v>
      </c>
      <c r="W216" s="68">
        <f t="shared" si="428"/>
        <v>3595.3846153846157</v>
      </c>
      <c r="X216" s="68">
        <f t="shared" si="428"/>
        <v>8300.7692307692305</v>
      </c>
      <c r="Y216" s="67">
        <f t="shared" si="2"/>
        <v>0</v>
      </c>
      <c r="Z216" s="58"/>
    </row>
    <row r="217" spans="1:26" ht="12.75" customHeight="1" x14ac:dyDescent="0.25">
      <c r="A217" s="59" t="s">
        <v>805</v>
      </c>
      <c r="B217" s="60" t="s">
        <v>53</v>
      </c>
      <c r="C217" s="60" t="s">
        <v>806</v>
      </c>
      <c r="D217" s="60" t="s">
        <v>807</v>
      </c>
      <c r="E217" s="60" t="s">
        <v>122</v>
      </c>
      <c r="F217" s="61">
        <v>6659</v>
      </c>
      <c r="G217" s="61">
        <v>7518</v>
      </c>
      <c r="H217" s="61">
        <v>8377</v>
      </c>
      <c r="I217" s="61">
        <v>9235</v>
      </c>
      <c r="J217" s="61">
        <v>10094</v>
      </c>
      <c r="K217" s="62">
        <v>17985</v>
      </c>
      <c r="L217" s="60">
        <v>0</v>
      </c>
      <c r="M217" s="58"/>
      <c r="N217" s="66" t="str">
        <f t="shared" ref="N217:R217" si="429">A217</f>
        <v>ECONOMIST IV</v>
      </c>
      <c r="O217" s="67" t="str">
        <f t="shared" si="429"/>
        <v>H</v>
      </c>
      <c r="P217" s="67" t="str">
        <f t="shared" si="429"/>
        <v>H1P4</v>
      </c>
      <c r="Q217" s="67" t="str">
        <f t="shared" si="429"/>
        <v>H1P4XX</v>
      </c>
      <c r="R217" s="67" t="str">
        <f t="shared" si="429"/>
        <v>H33</v>
      </c>
      <c r="S217" s="68">
        <f t="shared" ref="S217:X217" si="430">F217*(12/26)</f>
        <v>3073.3846153846157</v>
      </c>
      <c r="T217" s="68">
        <f t="shared" si="430"/>
        <v>3469.8461538461543</v>
      </c>
      <c r="U217" s="68">
        <f t="shared" si="430"/>
        <v>3866.3076923076924</v>
      </c>
      <c r="V217" s="68">
        <f t="shared" si="430"/>
        <v>4262.3076923076924</v>
      </c>
      <c r="W217" s="68">
        <f t="shared" si="430"/>
        <v>4658.7692307692314</v>
      </c>
      <c r="X217" s="68">
        <f t="shared" si="430"/>
        <v>8300.7692307692305</v>
      </c>
      <c r="Y217" s="67">
        <f t="shared" si="2"/>
        <v>0</v>
      </c>
      <c r="Z217" s="58"/>
    </row>
    <row r="218" spans="1:26" ht="12.75" customHeight="1" x14ac:dyDescent="0.25">
      <c r="A218" s="59" t="s">
        <v>808</v>
      </c>
      <c r="B218" s="60" t="s">
        <v>53</v>
      </c>
      <c r="C218" s="60" t="s">
        <v>809</v>
      </c>
      <c r="D218" s="60" t="s">
        <v>810</v>
      </c>
      <c r="E218" s="60" t="s">
        <v>126</v>
      </c>
      <c r="F218" s="61">
        <v>7224</v>
      </c>
      <c r="G218" s="61">
        <v>8156</v>
      </c>
      <c r="H218" s="61">
        <v>9089</v>
      </c>
      <c r="I218" s="61">
        <v>10021</v>
      </c>
      <c r="J218" s="61">
        <v>10953</v>
      </c>
      <c r="K218" s="62">
        <v>17985</v>
      </c>
      <c r="L218" s="60">
        <v>0</v>
      </c>
      <c r="M218" s="58"/>
      <c r="N218" s="66" t="str">
        <f t="shared" ref="N218:R218" si="431">A218</f>
        <v>ECONOMIST V</v>
      </c>
      <c r="O218" s="67" t="str">
        <f t="shared" si="431"/>
        <v>H</v>
      </c>
      <c r="P218" s="67" t="str">
        <f t="shared" si="431"/>
        <v>H1P5</v>
      </c>
      <c r="Q218" s="67" t="str">
        <f t="shared" si="431"/>
        <v>H1P5XX</v>
      </c>
      <c r="R218" s="67" t="str">
        <f t="shared" si="431"/>
        <v>H35</v>
      </c>
      <c r="S218" s="68">
        <f t="shared" ref="S218:X218" si="432">F218*(12/26)</f>
        <v>3334.1538461538462</v>
      </c>
      <c r="T218" s="68">
        <f t="shared" si="432"/>
        <v>3764.3076923076924</v>
      </c>
      <c r="U218" s="68">
        <f t="shared" si="432"/>
        <v>4194.9230769230771</v>
      </c>
      <c r="V218" s="68">
        <f t="shared" si="432"/>
        <v>4625.0769230769238</v>
      </c>
      <c r="W218" s="68">
        <f t="shared" si="432"/>
        <v>5055.2307692307695</v>
      </c>
      <c r="X218" s="68">
        <f t="shared" si="432"/>
        <v>8300.7692307692305</v>
      </c>
      <c r="Y218" s="67">
        <f t="shared" si="2"/>
        <v>0</v>
      </c>
      <c r="Z218" s="58"/>
    </row>
    <row r="219" spans="1:26" ht="12.75" customHeight="1" x14ac:dyDescent="0.25">
      <c r="A219" s="59" t="s">
        <v>811</v>
      </c>
      <c r="B219" s="60" t="s">
        <v>53</v>
      </c>
      <c r="C219" s="60" t="s">
        <v>812</v>
      </c>
      <c r="D219" s="60" t="s">
        <v>813</v>
      </c>
      <c r="E219" s="60" t="s">
        <v>134</v>
      </c>
      <c r="F219" s="61">
        <v>3450</v>
      </c>
      <c r="G219" s="61">
        <v>3850</v>
      </c>
      <c r="H219" s="61">
        <v>4249</v>
      </c>
      <c r="I219" s="61">
        <v>4649</v>
      </c>
      <c r="J219" s="61">
        <v>5048</v>
      </c>
      <c r="K219" s="62">
        <v>17985</v>
      </c>
      <c r="L219" s="60">
        <v>0</v>
      </c>
      <c r="M219" s="58"/>
      <c r="N219" s="66" t="str">
        <f t="shared" ref="N219:R219" si="433">A219</f>
        <v>ELECTIONS SPECIALIST I</v>
      </c>
      <c r="O219" s="67" t="str">
        <f t="shared" si="433"/>
        <v>H</v>
      </c>
      <c r="P219" s="67" t="str">
        <f t="shared" si="433"/>
        <v>H1U1</v>
      </c>
      <c r="Q219" s="67" t="str">
        <f t="shared" si="433"/>
        <v>H1U1XX</v>
      </c>
      <c r="R219" s="67" t="str">
        <f t="shared" si="433"/>
        <v>H12</v>
      </c>
      <c r="S219" s="68">
        <f t="shared" ref="S219:X219" si="434">F219*(12/26)</f>
        <v>1592.3076923076924</v>
      </c>
      <c r="T219" s="68">
        <f t="shared" si="434"/>
        <v>1776.9230769230771</v>
      </c>
      <c r="U219" s="68">
        <f t="shared" si="434"/>
        <v>1961.0769230769231</v>
      </c>
      <c r="V219" s="68">
        <f t="shared" si="434"/>
        <v>2145.6923076923076</v>
      </c>
      <c r="W219" s="68">
        <f t="shared" si="434"/>
        <v>2329.8461538461538</v>
      </c>
      <c r="X219" s="68">
        <f t="shared" si="434"/>
        <v>8300.7692307692305</v>
      </c>
      <c r="Y219" s="67">
        <f t="shared" si="2"/>
        <v>0</v>
      </c>
      <c r="Z219" s="58"/>
    </row>
    <row r="220" spans="1:26" ht="12.75" customHeight="1" x14ac:dyDescent="0.25">
      <c r="A220" s="59" t="s">
        <v>814</v>
      </c>
      <c r="B220" s="60" t="s">
        <v>53</v>
      </c>
      <c r="C220" s="60" t="s">
        <v>815</v>
      </c>
      <c r="D220" s="60" t="s">
        <v>816</v>
      </c>
      <c r="E220" s="60" t="s">
        <v>56</v>
      </c>
      <c r="F220" s="61">
        <v>3708</v>
      </c>
      <c r="G220" s="61">
        <v>4137</v>
      </c>
      <c r="H220" s="61">
        <v>4567</v>
      </c>
      <c r="I220" s="61">
        <v>4996</v>
      </c>
      <c r="J220" s="61">
        <v>5425</v>
      </c>
      <c r="K220" s="62">
        <v>17985</v>
      </c>
      <c r="L220" s="60">
        <v>0</v>
      </c>
      <c r="M220" s="58"/>
      <c r="N220" s="66" t="str">
        <f t="shared" ref="N220:R220" si="435">A220</f>
        <v>ELECTIONS SPECIALIST II</v>
      </c>
      <c r="O220" s="67" t="str">
        <f t="shared" si="435"/>
        <v>H</v>
      </c>
      <c r="P220" s="67" t="str">
        <f t="shared" si="435"/>
        <v>H1U2</v>
      </c>
      <c r="Q220" s="67" t="str">
        <f t="shared" si="435"/>
        <v>H1U2XX</v>
      </c>
      <c r="R220" s="67" t="str">
        <f t="shared" si="435"/>
        <v>H14</v>
      </c>
      <c r="S220" s="68">
        <f t="shared" ref="S220:X220" si="436">F220*(12/26)</f>
        <v>1711.3846153846155</v>
      </c>
      <c r="T220" s="68">
        <f t="shared" si="436"/>
        <v>1909.3846153846155</v>
      </c>
      <c r="U220" s="68">
        <f t="shared" si="436"/>
        <v>2107.8461538461538</v>
      </c>
      <c r="V220" s="68">
        <f t="shared" si="436"/>
        <v>2305.8461538461538</v>
      </c>
      <c r="W220" s="68">
        <f t="shared" si="436"/>
        <v>2503.8461538461538</v>
      </c>
      <c r="X220" s="68">
        <f t="shared" si="436"/>
        <v>8300.7692307692305</v>
      </c>
      <c r="Y220" s="67">
        <f t="shared" si="2"/>
        <v>0</v>
      </c>
      <c r="Z220" s="58"/>
    </row>
    <row r="221" spans="1:26" ht="12.75" customHeight="1" x14ac:dyDescent="0.25">
      <c r="A221" s="59" t="s">
        <v>817</v>
      </c>
      <c r="B221" s="60" t="s">
        <v>53</v>
      </c>
      <c r="C221" s="60" t="s">
        <v>818</v>
      </c>
      <c r="D221" s="60" t="s">
        <v>819</v>
      </c>
      <c r="E221" s="60" t="s">
        <v>60</v>
      </c>
      <c r="F221" s="61">
        <v>4284</v>
      </c>
      <c r="G221" s="61">
        <v>4781</v>
      </c>
      <c r="H221" s="61">
        <v>5277</v>
      </c>
      <c r="I221" s="61">
        <v>5774</v>
      </c>
      <c r="J221" s="61">
        <v>6270</v>
      </c>
      <c r="K221" s="62">
        <v>17985</v>
      </c>
      <c r="L221" s="60">
        <v>0</v>
      </c>
      <c r="M221" s="58"/>
      <c r="N221" s="66" t="str">
        <f t="shared" ref="N221:R221" si="437">A221</f>
        <v>ELECTIONS SPECIALIST III</v>
      </c>
      <c r="O221" s="67" t="str">
        <f t="shared" si="437"/>
        <v>H</v>
      </c>
      <c r="P221" s="67" t="str">
        <f t="shared" si="437"/>
        <v>H1U3</v>
      </c>
      <c r="Q221" s="67" t="str">
        <f t="shared" si="437"/>
        <v>H1U3XX</v>
      </c>
      <c r="R221" s="67" t="str">
        <f t="shared" si="437"/>
        <v>H19</v>
      </c>
      <c r="S221" s="68">
        <f t="shared" ref="S221:X221" si="438">F221*(12/26)</f>
        <v>1977.2307692307693</v>
      </c>
      <c r="T221" s="68">
        <f t="shared" si="438"/>
        <v>2206.6153846153848</v>
      </c>
      <c r="U221" s="68">
        <f t="shared" si="438"/>
        <v>2435.5384615384619</v>
      </c>
      <c r="V221" s="68">
        <f t="shared" si="438"/>
        <v>2664.9230769230771</v>
      </c>
      <c r="W221" s="68">
        <f t="shared" si="438"/>
        <v>2893.8461538461538</v>
      </c>
      <c r="X221" s="68">
        <f t="shared" si="438"/>
        <v>8300.7692307692305</v>
      </c>
      <c r="Y221" s="67">
        <f t="shared" si="2"/>
        <v>0</v>
      </c>
      <c r="Z221" s="58"/>
    </row>
    <row r="222" spans="1:26" ht="12.75" customHeight="1" x14ac:dyDescent="0.25">
      <c r="A222" s="59" t="s">
        <v>820</v>
      </c>
      <c r="B222" s="60" t="s">
        <v>53</v>
      </c>
      <c r="C222" s="60" t="s">
        <v>821</v>
      </c>
      <c r="D222" s="60" t="s">
        <v>822</v>
      </c>
      <c r="E222" s="60" t="s">
        <v>144</v>
      </c>
      <c r="F222" s="61">
        <v>5322</v>
      </c>
      <c r="G222" s="61">
        <v>5939</v>
      </c>
      <c r="H222" s="61">
        <v>6556</v>
      </c>
      <c r="I222" s="61">
        <v>7173</v>
      </c>
      <c r="J222" s="61">
        <v>7790</v>
      </c>
      <c r="K222" s="62">
        <v>17985</v>
      </c>
      <c r="L222" s="60">
        <v>0</v>
      </c>
      <c r="M222" s="58"/>
      <c r="N222" s="66" t="str">
        <f t="shared" ref="N222:R222" si="439">A222</f>
        <v>ELECTIONS SPECIALIST IV</v>
      </c>
      <c r="O222" s="67" t="str">
        <f t="shared" si="439"/>
        <v>H</v>
      </c>
      <c r="P222" s="67" t="str">
        <f t="shared" si="439"/>
        <v>H1U4</v>
      </c>
      <c r="Q222" s="67" t="str">
        <f t="shared" si="439"/>
        <v>H1U4XX</v>
      </c>
      <c r="R222" s="67" t="str">
        <f t="shared" si="439"/>
        <v>H28</v>
      </c>
      <c r="S222" s="68">
        <f t="shared" ref="S222:X222" si="440">F222*(12/26)</f>
        <v>2456.3076923076924</v>
      </c>
      <c r="T222" s="68">
        <f t="shared" si="440"/>
        <v>2741.0769230769233</v>
      </c>
      <c r="U222" s="68">
        <f t="shared" si="440"/>
        <v>3025.8461538461538</v>
      </c>
      <c r="V222" s="68">
        <f t="shared" si="440"/>
        <v>3310.6153846153848</v>
      </c>
      <c r="W222" s="68">
        <f t="shared" si="440"/>
        <v>3595.3846153846157</v>
      </c>
      <c r="X222" s="68">
        <f t="shared" si="440"/>
        <v>8300.7692307692305</v>
      </c>
      <c r="Y222" s="67">
        <f t="shared" si="2"/>
        <v>0</v>
      </c>
      <c r="Z222" s="58"/>
    </row>
    <row r="223" spans="1:26" ht="12.75" customHeight="1" x14ac:dyDescent="0.25">
      <c r="A223" s="59" t="s">
        <v>823</v>
      </c>
      <c r="B223" s="60" t="s">
        <v>53</v>
      </c>
      <c r="C223" s="60" t="s">
        <v>824</v>
      </c>
      <c r="D223" s="60" t="s">
        <v>825</v>
      </c>
      <c r="E223" s="60" t="s">
        <v>122</v>
      </c>
      <c r="F223" s="61">
        <v>6659</v>
      </c>
      <c r="G223" s="61">
        <v>7518</v>
      </c>
      <c r="H223" s="61">
        <v>8377</v>
      </c>
      <c r="I223" s="61">
        <v>9235</v>
      </c>
      <c r="J223" s="61">
        <v>10094</v>
      </c>
      <c r="K223" s="62">
        <v>17985</v>
      </c>
      <c r="L223" s="60">
        <v>0</v>
      </c>
      <c r="M223" s="58"/>
      <c r="N223" s="66" t="str">
        <f t="shared" ref="N223:R223" si="441">A223</f>
        <v>ELECTIONS SPECIALIST V</v>
      </c>
      <c r="O223" s="67" t="str">
        <f t="shared" si="441"/>
        <v>H</v>
      </c>
      <c r="P223" s="67" t="str">
        <f t="shared" si="441"/>
        <v>H1U5</v>
      </c>
      <c r="Q223" s="67" t="str">
        <f t="shared" si="441"/>
        <v>H1U5XX</v>
      </c>
      <c r="R223" s="67" t="str">
        <f t="shared" si="441"/>
        <v>H33</v>
      </c>
      <c r="S223" s="68">
        <f t="shared" ref="S223:X223" si="442">F223*(12/26)</f>
        <v>3073.3846153846157</v>
      </c>
      <c r="T223" s="68">
        <f t="shared" si="442"/>
        <v>3469.8461538461543</v>
      </c>
      <c r="U223" s="68">
        <f t="shared" si="442"/>
        <v>3866.3076923076924</v>
      </c>
      <c r="V223" s="68">
        <f t="shared" si="442"/>
        <v>4262.3076923076924</v>
      </c>
      <c r="W223" s="68">
        <f t="shared" si="442"/>
        <v>4658.7692307692314</v>
      </c>
      <c r="X223" s="68">
        <f t="shared" si="442"/>
        <v>8300.7692307692305</v>
      </c>
      <c r="Y223" s="67">
        <f t="shared" si="2"/>
        <v>0</v>
      </c>
      <c r="Z223" s="58"/>
    </row>
    <row r="224" spans="1:26" ht="12.75" customHeight="1" x14ac:dyDescent="0.25">
      <c r="A224" s="59" t="s">
        <v>826</v>
      </c>
      <c r="B224" s="60" t="s">
        <v>53</v>
      </c>
      <c r="C224" s="60" t="s">
        <v>827</v>
      </c>
      <c r="D224" s="60" t="s">
        <v>828</v>
      </c>
      <c r="E224" s="60" t="s">
        <v>126</v>
      </c>
      <c r="F224" s="61">
        <v>7224</v>
      </c>
      <c r="G224" s="61">
        <v>8156</v>
      </c>
      <c r="H224" s="61">
        <v>9089</v>
      </c>
      <c r="I224" s="61">
        <v>10021</v>
      </c>
      <c r="J224" s="61">
        <v>10953</v>
      </c>
      <c r="K224" s="62">
        <v>17985</v>
      </c>
      <c r="L224" s="60">
        <v>0</v>
      </c>
      <c r="M224" s="58"/>
      <c r="N224" s="66" t="str">
        <f t="shared" ref="N224:R224" si="443">A224</f>
        <v>ELECTIONS SPECIALIST VI</v>
      </c>
      <c r="O224" s="67" t="str">
        <f t="shared" si="443"/>
        <v>H</v>
      </c>
      <c r="P224" s="67" t="str">
        <f t="shared" si="443"/>
        <v>H1U6</v>
      </c>
      <c r="Q224" s="67" t="str">
        <f t="shared" si="443"/>
        <v>H1U6XX</v>
      </c>
      <c r="R224" s="67" t="str">
        <f t="shared" si="443"/>
        <v>H35</v>
      </c>
      <c r="S224" s="68">
        <f t="shared" ref="S224:X224" si="444">F224*(12/26)</f>
        <v>3334.1538461538462</v>
      </c>
      <c r="T224" s="68">
        <f t="shared" si="444"/>
        <v>3764.3076923076924</v>
      </c>
      <c r="U224" s="68">
        <f t="shared" si="444"/>
        <v>4194.9230769230771</v>
      </c>
      <c r="V224" s="68">
        <f t="shared" si="444"/>
        <v>4625.0769230769238</v>
      </c>
      <c r="W224" s="68">
        <f t="shared" si="444"/>
        <v>5055.2307692307695</v>
      </c>
      <c r="X224" s="68">
        <f t="shared" si="444"/>
        <v>8300.7692307692305</v>
      </c>
      <c r="Y224" s="67">
        <f t="shared" si="2"/>
        <v>0</v>
      </c>
      <c r="Z224" s="58"/>
    </row>
    <row r="225" spans="1:26" ht="12.75" customHeight="1" x14ac:dyDescent="0.25">
      <c r="A225" s="59" t="s">
        <v>829</v>
      </c>
      <c r="B225" s="60" t="s">
        <v>609</v>
      </c>
      <c r="C225" s="60" t="s">
        <v>830</v>
      </c>
      <c r="D225" s="60" t="s">
        <v>831</v>
      </c>
      <c r="E225" s="60" t="s">
        <v>612</v>
      </c>
      <c r="F225" s="61">
        <v>3701</v>
      </c>
      <c r="G225" s="61">
        <v>4091</v>
      </c>
      <c r="H225" s="61">
        <v>4481</v>
      </c>
      <c r="I225" s="61">
        <v>4871</v>
      </c>
      <c r="J225" s="61">
        <v>5261</v>
      </c>
      <c r="K225" s="62">
        <v>17985</v>
      </c>
      <c r="L225" s="60">
        <v>1</v>
      </c>
      <c r="M225" s="58"/>
      <c r="N225" s="66" t="str">
        <f t="shared" ref="N225:R225" si="445">A225</f>
        <v>ELECTRICAL TRADES I</v>
      </c>
      <c r="O225" s="67" t="str">
        <f t="shared" si="445"/>
        <v>D</v>
      </c>
      <c r="P225" s="67" t="str">
        <f t="shared" si="445"/>
        <v>D6A1</v>
      </c>
      <c r="Q225" s="67" t="str">
        <f t="shared" si="445"/>
        <v>D6A1XX</v>
      </c>
      <c r="R225" s="67" t="str">
        <f t="shared" si="445"/>
        <v>D13</v>
      </c>
      <c r="S225" s="68">
        <f t="shared" ref="S225:X225" si="446">F225*(12/26)</f>
        <v>1708.1538461538462</v>
      </c>
      <c r="T225" s="68">
        <f t="shared" si="446"/>
        <v>1888.1538461538462</v>
      </c>
      <c r="U225" s="68">
        <f t="shared" si="446"/>
        <v>2068.1538461538462</v>
      </c>
      <c r="V225" s="68">
        <f t="shared" si="446"/>
        <v>2248.1538461538462</v>
      </c>
      <c r="W225" s="68">
        <f t="shared" si="446"/>
        <v>2428.1538461538462</v>
      </c>
      <c r="X225" s="68">
        <f t="shared" si="446"/>
        <v>8300.7692307692305</v>
      </c>
      <c r="Y225" s="67">
        <f t="shared" si="2"/>
        <v>1</v>
      </c>
      <c r="Z225" s="58"/>
    </row>
    <row r="226" spans="1:26" ht="12.75" customHeight="1" x14ac:dyDescent="0.25">
      <c r="A226" s="59" t="s">
        <v>832</v>
      </c>
      <c r="B226" s="60" t="s">
        <v>609</v>
      </c>
      <c r="C226" s="60" t="s">
        <v>833</v>
      </c>
      <c r="D226" s="60" t="s">
        <v>834</v>
      </c>
      <c r="E226" s="60" t="s">
        <v>835</v>
      </c>
      <c r="F226" s="61">
        <v>4597</v>
      </c>
      <c r="G226" s="61">
        <v>5082</v>
      </c>
      <c r="H226" s="61">
        <v>5567</v>
      </c>
      <c r="I226" s="61">
        <v>6052</v>
      </c>
      <c r="J226" s="61">
        <v>6537</v>
      </c>
      <c r="K226" s="62">
        <v>17985</v>
      </c>
      <c r="L226" s="60">
        <v>1</v>
      </c>
      <c r="M226" s="58"/>
      <c r="N226" s="66" t="str">
        <f t="shared" ref="N226:R226" si="447">A226</f>
        <v>ELECTRICAL TRADES II</v>
      </c>
      <c r="O226" s="67" t="str">
        <f t="shared" si="447"/>
        <v>D</v>
      </c>
      <c r="P226" s="67" t="str">
        <f t="shared" si="447"/>
        <v>D6A2</v>
      </c>
      <c r="Q226" s="67" t="str">
        <f t="shared" si="447"/>
        <v>D6A2XX</v>
      </c>
      <c r="R226" s="67" t="str">
        <f t="shared" si="447"/>
        <v>D16</v>
      </c>
      <c r="S226" s="68">
        <f t="shared" ref="S226:X226" si="448">F226*(12/26)</f>
        <v>2121.6923076923076</v>
      </c>
      <c r="T226" s="68">
        <f t="shared" si="448"/>
        <v>2345.5384615384619</v>
      </c>
      <c r="U226" s="68">
        <f t="shared" si="448"/>
        <v>2569.3846153846157</v>
      </c>
      <c r="V226" s="68">
        <f t="shared" si="448"/>
        <v>2793.2307692307695</v>
      </c>
      <c r="W226" s="68">
        <f t="shared" si="448"/>
        <v>3017.0769230769233</v>
      </c>
      <c r="X226" s="68">
        <f t="shared" si="448"/>
        <v>8300.7692307692305</v>
      </c>
      <c r="Y226" s="67">
        <f t="shared" si="2"/>
        <v>1</v>
      </c>
      <c r="Z226" s="58"/>
    </row>
    <row r="227" spans="1:26" ht="12.75" customHeight="1" x14ac:dyDescent="0.25">
      <c r="A227" s="59" t="s">
        <v>836</v>
      </c>
      <c r="B227" s="60" t="s">
        <v>609</v>
      </c>
      <c r="C227" s="60" t="s">
        <v>837</v>
      </c>
      <c r="D227" s="60" t="s">
        <v>838</v>
      </c>
      <c r="E227" s="60" t="s">
        <v>839</v>
      </c>
      <c r="F227" s="61">
        <v>5313</v>
      </c>
      <c r="G227" s="61">
        <v>5873</v>
      </c>
      <c r="H227" s="61">
        <v>6433</v>
      </c>
      <c r="I227" s="61">
        <v>6993</v>
      </c>
      <c r="J227" s="61">
        <v>7553</v>
      </c>
      <c r="K227" s="62">
        <v>17985</v>
      </c>
      <c r="L227" s="60">
        <v>1</v>
      </c>
      <c r="M227" s="58"/>
      <c r="N227" s="66" t="str">
        <f t="shared" ref="N227:R227" si="449">A227</f>
        <v>ELECTRICAL TRADES III</v>
      </c>
      <c r="O227" s="67" t="str">
        <f t="shared" si="449"/>
        <v>D</v>
      </c>
      <c r="P227" s="67" t="str">
        <f t="shared" si="449"/>
        <v>D6A3</v>
      </c>
      <c r="Q227" s="67" t="str">
        <f t="shared" si="449"/>
        <v>D6A3XX</v>
      </c>
      <c r="R227" s="67" t="str">
        <f t="shared" si="449"/>
        <v>D18</v>
      </c>
      <c r="S227" s="68">
        <f t="shared" ref="S227:X227" si="450">F227*(12/26)</f>
        <v>2452.1538461538462</v>
      </c>
      <c r="T227" s="68">
        <f t="shared" si="450"/>
        <v>2710.6153846153848</v>
      </c>
      <c r="U227" s="68">
        <f t="shared" si="450"/>
        <v>2969.0769230769233</v>
      </c>
      <c r="V227" s="68">
        <f t="shared" si="450"/>
        <v>3227.5384615384619</v>
      </c>
      <c r="W227" s="68">
        <f t="shared" si="450"/>
        <v>3486</v>
      </c>
      <c r="X227" s="68">
        <f t="shared" si="450"/>
        <v>8300.7692307692305</v>
      </c>
      <c r="Y227" s="67">
        <f t="shared" si="2"/>
        <v>1</v>
      </c>
      <c r="Z227" s="58"/>
    </row>
    <row r="228" spans="1:26" ht="12.75" customHeight="1" x14ac:dyDescent="0.25">
      <c r="A228" s="69" t="s">
        <v>840</v>
      </c>
      <c r="B228" s="70" t="s">
        <v>86</v>
      </c>
      <c r="C228" s="70" t="s">
        <v>841</v>
      </c>
      <c r="D228" s="70" t="s">
        <v>842</v>
      </c>
      <c r="E228" s="70" t="s">
        <v>155</v>
      </c>
      <c r="F228" s="72">
        <v>5930</v>
      </c>
      <c r="G228" s="72">
        <v>6540</v>
      </c>
      <c r="H228" s="72">
        <v>7150</v>
      </c>
      <c r="I228" s="72">
        <v>7760</v>
      </c>
      <c r="J228" s="72">
        <v>8370</v>
      </c>
      <c r="K228" s="62">
        <v>17985</v>
      </c>
      <c r="L228" s="70">
        <v>0</v>
      </c>
      <c r="M228" s="58"/>
      <c r="N228" s="66" t="str">
        <f t="shared" ref="N228:R228" si="451">A228</f>
        <v>ELECTRONICS ENGINEER I</v>
      </c>
      <c r="O228" s="67" t="str">
        <f t="shared" si="451"/>
        <v>I</v>
      </c>
      <c r="P228" s="67" t="str">
        <f t="shared" si="451"/>
        <v>I2B1</v>
      </c>
      <c r="Q228" s="67" t="str">
        <f t="shared" si="451"/>
        <v>I2B1XX</v>
      </c>
      <c r="R228" s="67" t="str">
        <f t="shared" si="451"/>
        <v>I15</v>
      </c>
      <c r="S228" s="68">
        <f t="shared" ref="S228:X228" si="452">F228*(12/26)</f>
        <v>2736.9230769230771</v>
      </c>
      <c r="T228" s="68">
        <f t="shared" si="452"/>
        <v>3018.4615384615386</v>
      </c>
      <c r="U228" s="68">
        <f t="shared" si="452"/>
        <v>3300</v>
      </c>
      <c r="V228" s="68">
        <f t="shared" si="452"/>
        <v>3581.5384615384619</v>
      </c>
      <c r="W228" s="68">
        <f t="shared" si="452"/>
        <v>3863.0769230769233</v>
      </c>
      <c r="X228" s="68">
        <f t="shared" si="452"/>
        <v>8300.7692307692305</v>
      </c>
      <c r="Y228" s="67">
        <f t="shared" si="2"/>
        <v>0</v>
      </c>
      <c r="Z228" s="58"/>
    </row>
    <row r="229" spans="1:26" ht="12.75" customHeight="1" x14ac:dyDescent="0.25">
      <c r="A229" s="69" t="s">
        <v>843</v>
      </c>
      <c r="B229" s="70" t="s">
        <v>86</v>
      </c>
      <c r="C229" s="70" t="s">
        <v>844</v>
      </c>
      <c r="D229" s="70" t="s">
        <v>845</v>
      </c>
      <c r="E229" s="70" t="s">
        <v>232</v>
      </c>
      <c r="F229" s="72">
        <v>6858</v>
      </c>
      <c r="G229" s="72">
        <v>7743</v>
      </c>
      <c r="H229" s="72">
        <v>8628</v>
      </c>
      <c r="I229" s="72">
        <v>9512</v>
      </c>
      <c r="J229" s="72">
        <v>10397</v>
      </c>
      <c r="K229" s="62">
        <v>17985</v>
      </c>
      <c r="L229" s="70">
        <v>0</v>
      </c>
      <c r="M229" s="58"/>
      <c r="N229" s="66" t="str">
        <f t="shared" ref="N229:R229" si="453">A229</f>
        <v>ELECTRONICS ENGINEER II</v>
      </c>
      <c r="O229" s="67" t="str">
        <f t="shared" si="453"/>
        <v>I</v>
      </c>
      <c r="P229" s="67" t="str">
        <f t="shared" si="453"/>
        <v>I2B2</v>
      </c>
      <c r="Q229" s="67" t="str">
        <f t="shared" si="453"/>
        <v>I2B2XX</v>
      </c>
      <c r="R229" s="67" t="str">
        <f t="shared" si="453"/>
        <v>I17</v>
      </c>
      <c r="S229" s="68">
        <f t="shared" ref="S229:X229" si="454">F229*(12/26)</f>
        <v>3165.2307692307695</v>
      </c>
      <c r="T229" s="68">
        <f t="shared" si="454"/>
        <v>3573.6923076923081</v>
      </c>
      <c r="U229" s="68">
        <f t="shared" si="454"/>
        <v>3982.1538461538462</v>
      </c>
      <c r="V229" s="68">
        <f t="shared" si="454"/>
        <v>4390.1538461538466</v>
      </c>
      <c r="W229" s="68">
        <f t="shared" si="454"/>
        <v>4798.6153846153848</v>
      </c>
      <c r="X229" s="68">
        <f t="shared" si="454"/>
        <v>8300.7692307692305</v>
      </c>
      <c r="Y229" s="67">
        <f t="shared" si="2"/>
        <v>0</v>
      </c>
      <c r="Z229" s="58"/>
    </row>
    <row r="230" spans="1:26" ht="12.75" customHeight="1" x14ac:dyDescent="0.25">
      <c r="A230" s="69" t="s">
        <v>846</v>
      </c>
      <c r="B230" s="70" t="s">
        <v>86</v>
      </c>
      <c r="C230" s="70" t="s">
        <v>847</v>
      </c>
      <c r="D230" s="70" t="s">
        <v>848</v>
      </c>
      <c r="E230" s="70" t="s">
        <v>849</v>
      </c>
      <c r="F230" s="72">
        <v>7872</v>
      </c>
      <c r="G230" s="72">
        <v>9093</v>
      </c>
      <c r="H230" s="72">
        <v>10315</v>
      </c>
      <c r="I230" s="72">
        <v>11536</v>
      </c>
      <c r="J230" s="72">
        <v>12757</v>
      </c>
      <c r="K230" s="62">
        <v>17985</v>
      </c>
      <c r="L230" s="70">
        <v>0</v>
      </c>
      <c r="M230" s="58"/>
      <c r="N230" s="66" t="str">
        <f t="shared" ref="N230:R230" si="455">A230</f>
        <v>ELECTRONICS ENGINEER III</v>
      </c>
      <c r="O230" s="67" t="str">
        <f t="shared" si="455"/>
        <v>I</v>
      </c>
      <c r="P230" s="67" t="str">
        <f t="shared" si="455"/>
        <v>I2B3</v>
      </c>
      <c r="Q230" s="67" t="str">
        <f t="shared" si="455"/>
        <v>I2B3XX</v>
      </c>
      <c r="R230" s="67" t="str">
        <f t="shared" si="455"/>
        <v>I20</v>
      </c>
      <c r="S230" s="68">
        <f t="shared" ref="S230:X230" si="456">F230*(12/26)</f>
        <v>3633.2307692307695</v>
      </c>
      <c r="T230" s="68">
        <f t="shared" si="456"/>
        <v>4196.7692307692314</v>
      </c>
      <c r="U230" s="68">
        <f t="shared" si="456"/>
        <v>4760.7692307692314</v>
      </c>
      <c r="V230" s="68">
        <f t="shared" si="456"/>
        <v>5324.3076923076924</v>
      </c>
      <c r="W230" s="68">
        <f t="shared" si="456"/>
        <v>5887.8461538461543</v>
      </c>
      <c r="X230" s="68">
        <f t="shared" si="456"/>
        <v>8300.7692307692305</v>
      </c>
      <c r="Y230" s="67">
        <f t="shared" si="2"/>
        <v>0</v>
      </c>
      <c r="Z230" s="58"/>
    </row>
    <row r="231" spans="1:26" ht="12.75" customHeight="1" x14ac:dyDescent="0.25">
      <c r="A231" s="69" t="s">
        <v>850</v>
      </c>
      <c r="B231" s="70" t="s">
        <v>86</v>
      </c>
      <c r="C231" s="70" t="s">
        <v>851</v>
      </c>
      <c r="D231" s="70" t="s">
        <v>852</v>
      </c>
      <c r="E231" s="70" t="s">
        <v>853</v>
      </c>
      <c r="F231" s="72">
        <v>8880</v>
      </c>
      <c r="G231" s="72">
        <v>10007</v>
      </c>
      <c r="H231" s="72">
        <v>11135</v>
      </c>
      <c r="I231" s="72">
        <v>12262</v>
      </c>
      <c r="J231" s="72">
        <v>13389</v>
      </c>
      <c r="K231" s="62">
        <v>17985</v>
      </c>
      <c r="L231" s="70">
        <v>0</v>
      </c>
      <c r="M231" s="58"/>
      <c r="N231" s="66" t="str">
        <f t="shared" ref="N231:R231" si="457">A231</f>
        <v>ELECTRONICS ENGINEER IV</v>
      </c>
      <c r="O231" s="67" t="str">
        <f t="shared" si="457"/>
        <v>I</v>
      </c>
      <c r="P231" s="67" t="str">
        <f t="shared" si="457"/>
        <v>I2B4</v>
      </c>
      <c r="Q231" s="67" t="str">
        <f t="shared" si="457"/>
        <v>I2B4XX</v>
      </c>
      <c r="R231" s="67" t="str">
        <f t="shared" si="457"/>
        <v>I22</v>
      </c>
      <c r="S231" s="68">
        <f t="shared" ref="S231:X231" si="458">F231*(12/26)</f>
        <v>4098.461538461539</v>
      </c>
      <c r="T231" s="68">
        <f t="shared" si="458"/>
        <v>4618.6153846153848</v>
      </c>
      <c r="U231" s="68">
        <f t="shared" si="458"/>
        <v>5139.2307692307695</v>
      </c>
      <c r="V231" s="68">
        <f t="shared" si="458"/>
        <v>5659.3846153846152</v>
      </c>
      <c r="W231" s="68">
        <f t="shared" si="458"/>
        <v>6179.5384615384619</v>
      </c>
      <c r="X231" s="68">
        <f t="shared" si="458"/>
        <v>8300.7692307692305</v>
      </c>
      <c r="Y231" s="67">
        <f t="shared" si="2"/>
        <v>0</v>
      </c>
      <c r="Z231" s="58"/>
    </row>
    <row r="232" spans="1:26" ht="12.75" customHeight="1" x14ac:dyDescent="0.25">
      <c r="A232" s="73" t="s">
        <v>854</v>
      </c>
      <c r="B232" s="74" t="s">
        <v>86</v>
      </c>
      <c r="C232" s="74" t="s">
        <v>855</v>
      </c>
      <c r="D232" s="74" t="s">
        <v>856</v>
      </c>
      <c r="E232" s="74" t="s">
        <v>857</v>
      </c>
      <c r="F232" s="75">
        <v>3304</v>
      </c>
      <c r="G232" s="75">
        <v>3687</v>
      </c>
      <c r="H232" s="75">
        <v>4070</v>
      </c>
      <c r="I232" s="75">
        <v>4453</v>
      </c>
      <c r="J232" s="75">
        <v>4836</v>
      </c>
      <c r="K232" s="62">
        <v>17985</v>
      </c>
      <c r="L232" s="74">
        <v>1</v>
      </c>
      <c r="M232" s="58"/>
      <c r="N232" s="66" t="str">
        <f t="shared" ref="N232:R232" si="459">A232</f>
        <v>ELECTRONICS SPEC INTERN</v>
      </c>
      <c r="O232" s="67" t="str">
        <f t="shared" si="459"/>
        <v>I</v>
      </c>
      <c r="P232" s="67" t="str">
        <f t="shared" si="459"/>
        <v>I5E1</v>
      </c>
      <c r="Q232" s="67" t="str">
        <f t="shared" si="459"/>
        <v>I5E1IX</v>
      </c>
      <c r="R232" s="67" t="str">
        <f t="shared" si="459"/>
        <v>I01</v>
      </c>
      <c r="S232" s="68">
        <f t="shared" ref="S232:X232" si="460">F232*(12/26)</f>
        <v>1524.9230769230769</v>
      </c>
      <c r="T232" s="68">
        <f t="shared" si="460"/>
        <v>1701.6923076923078</v>
      </c>
      <c r="U232" s="68">
        <f t="shared" si="460"/>
        <v>1878.4615384615386</v>
      </c>
      <c r="V232" s="68">
        <f t="shared" si="460"/>
        <v>2055.2307692307695</v>
      </c>
      <c r="W232" s="68">
        <f t="shared" si="460"/>
        <v>2232</v>
      </c>
      <c r="X232" s="68">
        <f t="shared" si="460"/>
        <v>8300.7692307692305</v>
      </c>
      <c r="Y232" s="67">
        <f t="shared" si="2"/>
        <v>1</v>
      </c>
      <c r="Z232" s="58"/>
    </row>
    <row r="233" spans="1:26" ht="12.75" customHeight="1" x14ac:dyDescent="0.25">
      <c r="A233" s="73" t="s">
        <v>858</v>
      </c>
      <c r="B233" s="74" t="s">
        <v>86</v>
      </c>
      <c r="C233" s="74" t="s">
        <v>859</v>
      </c>
      <c r="D233" s="74" t="s">
        <v>860</v>
      </c>
      <c r="E233" s="74" t="s">
        <v>861</v>
      </c>
      <c r="F233" s="75">
        <v>3818</v>
      </c>
      <c r="G233" s="75">
        <v>4261</v>
      </c>
      <c r="H233" s="75">
        <v>4704</v>
      </c>
      <c r="I233" s="75">
        <v>5146</v>
      </c>
      <c r="J233" s="75">
        <v>5589</v>
      </c>
      <c r="K233" s="62">
        <v>17985</v>
      </c>
      <c r="L233" s="74">
        <v>0</v>
      </c>
      <c r="M233" s="58"/>
      <c r="N233" s="66" t="str">
        <f t="shared" ref="N233:R233" si="461">A233</f>
        <v>ELECTRONICS SPEC I</v>
      </c>
      <c r="O233" s="67" t="str">
        <f t="shared" si="461"/>
        <v>I</v>
      </c>
      <c r="P233" s="67" t="str">
        <f t="shared" si="461"/>
        <v>I5E2</v>
      </c>
      <c r="Q233" s="67" t="str">
        <f t="shared" si="461"/>
        <v>I5E2TX</v>
      </c>
      <c r="R233" s="67" t="str">
        <f t="shared" si="461"/>
        <v>I02</v>
      </c>
      <c r="S233" s="68">
        <f t="shared" ref="S233:X233" si="462">F233*(12/26)</f>
        <v>1762.1538461538462</v>
      </c>
      <c r="T233" s="68">
        <f t="shared" si="462"/>
        <v>1966.6153846153848</v>
      </c>
      <c r="U233" s="68">
        <f t="shared" si="462"/>
        <v>2171.0769230769233</v>
      </c>
      <c r="V233" s="68">
        <f t="shared" si="462"/>
        <v>2375.0769230769233</v>
      </c>
      <c r="W233" s="68">
        <f t="shared" si="462"/>
        <v>2579.5384615384619</v>
      </c>
      <c r="X233" s="68">
        <f t="shared" si="462"/>
        <v>8300.7692307692305</v>
      </c>
      <c r="Y233" s="67">
        <f t="shared" si="2"/>
        <v>0</v>
      </c>
      <c r="Z233" s="58"/>
    </row>
    <row r="234" spans="1:26" ht="12.75" customHeight="1" x14ac:dyDescent="0.25">
      <c r="A234" s="73" t="s">
        <v>862</v>
      </c>
      <c r="B234" s="74" t="s">
        <v>86</v>
      </c>
      <c r="C234" s="74" t="s">
        <v>863</v>
      </c>
      <c r="D234" s="74" t="s">
        <v>864</v>
      </c>
      <c r="E234" s="74" t="s">
        <v>865</v>
      </c>
      <c r="F234" s="75">
        <v>4743</v>
      </c>
      <c r="G234" s="75">
        <v>5293</v>
      </c>
      <c r="H234" s="75">
        <v>5843</v>
      </c>
      <c r="I234" s="75">
        <v>6393</v>
      </c>
      <c r="J234" s="75">
        <v>6943</v>
      </c>
      <c r="K234" s="62">
        <v>17985</v>
      </c>
      <c r="L234" s="74">
        <v>1</v>
      </c>
      <c r="M234" s="58"/>
      <c r="N234" s="66" t="str">
        <f t="shared" ref="N234:R234" si="463">A234</f>
        <v>ELECTRONICS SPEC II</v>
      </c>
      <c r="O234" s="67" t="str">
        <f t="shared" si="463"/>
        <v>I</v>
      </c>
      <c r="P234" s="67" t="str">
        <f t="shared" si="463"/>
        <v>I5E3</v>
      </c>
      <c r="Q234" s="67" t="str">
        <f t="shared" si="463"/>
        <v>I5E3XX</v>
      </c>
      <c r="R234" s="67" t="str">
        <f t="shared" si="463"/>
        <v>I08</v>
      </c>
      <c r="S234" s="68">
        <f t="shared" ref="S234:X234" si="464">F234*(12/26)</f>
        <v>2189.0769230769233</v>
      </c>
      <c r="T234" s="68">
        <f t="shared" si="464"/>
        <v>2442.9230769230771</v>
      </c>
      <c r="U234" s="68">
        <f t="shared" si="464"/>
        <v>2696.7692307692309</v>
      </c>
      <c r="V234" s="68">
        <f t="shared" si="464"/>
        <v>2950.6153846153848</v>
      </c>
      <c r="W234" s="68">
        <f t="shared" si="464"/>
        <v>3204.4615384615386</v>
      </c>
      <c r="X234" s="68">
        <f t="shared" si="464"/>
        <v>8300.7692307692305</v>
      </c>
      <c r="Y234" s="67">
        <f t="shared" si="2"/>
        <v>1</v>
      </c>
      <c r="Z234" s="58"/>
    </row>
    <row r="235" spans="1:26" ht="12.75" customHeight="1" x14ac:dyDescent="0.25">
      <c r="A235" s="73" t="s">
        <v>866</v>
      </c>
      <c r="B235" s="74" t="s">
        <v>86</v>
      </c>
      <c r="C235" s="74" t="s">
        <v>867</v>
      </c>
      <c r="D235" s="74" t="s">
        <v>868</v>
      </c>
      <c r="E235" s="74" t="s">
        <v>725</v>
      </c>
      <c r="F235" s="75">
        <v>5098</v>
      </c>
      <c r="G235" s="75">
        <v>5689</v>
      </c>
      <c r="H235" s="75">
        <v>6281</v>
      </c>
      <c r="I235" s="75">
        <v>6872</v>
      </c>
      <c r="J235" s="75">
        <v>7463</v>
      </c>
      <c r="K235" s="62">
        <v>17985</v>
      </c>
      <c r="L235" s="74">
        <v>0</v>
      </c>
      <c r="M235" s="58"/>
      <c r="N235" s="66" t="str">
        <f t="shared" ref="N235:R235" si="465">A235</f>
        <v>ELECTRONICS SPEC III</v>
      </c>
      <c r="O235" s="67" t="str">
        <f t="shared" si="465"/>
        <v>I</v>
      </c>
      <c r="P235" s="67" t="str">
        <f t="shared" si="465"/>
        <v>I5E4</v>
      </c>
      <c r="Q235" s="67" t="str">
        <f t="shared" si="465"/>
        <v>I5E4XX</v>
      </c>
      <c r="R235" s="67" t="str">
        <f t="shared" si="465"/>
        <v>I10</v>
      </c>
      <c r="S235" s="68">
        <f t="shared" ref="S235:X235" si="466">F235*(12/26)</f>
        <v>2352.9230769230771</v>
      </c>
      <c r="T235" s="68">
        <f t="shared" si="466"/>
        <v>2625.6923076923076</v>
      </c>
      <c r="U235" s="68">
        <f t="shared" si="466"/>
        <v>2898.9230769230771</v>
      </c>
      <c r="V235" s="68">
        <f t="shared" si="466"/>
        <v>3171.6923076923081</v>
      </c>
      <c r="W235" s="68">
        <f t="shared" si="466"/>
        <v>3444.4615384615386</v>
      </c>
      <c r="X235" s="68">
        <f t="shared" si="466"/>
        <v>8300.7692307692305</v>
      </c>
      <c r="Y235" s="67">
        <f t="shared" si="2"/>
        <v>0</v>
      </c>
      <c r="Z235" s="58"/>
    </row>
    <row r="236" spans="1:26" ht="12.75" customHeight="1" x14ac:dyDescent="0.25">
      <c r="A236" s="73" t="s">
        <v>869</v>
      </c>
      <c r="B236" s="74" t="s">
        <v>86</v>
      </c>
      <c r="C236" s="74" t="s">
        <v>870</v>
      </c>
      <c r="D236" s="74" t="s">
        <v>871</v>
      </c>
      <c r="E236" s="74" t="s">
        <v>89</v>
      </c>
      <c r="F236" s="75">
        <v>5826</v>
      </c>
      <c r="G236" s="75">
        <v>6578</v>
      </c>
      <c r="H236" s="75">
        <v>7329</v>
      </c>
      <c r="I236" s="75">
        <v>8081</v>
      </c>
      <c r="J236" s="75">
        <v>8832</v>
      </c>
      <c r="K236" s="62">
        <v>17985</v>
      </c>
      <c r="L236" s="74">
        <v>0</v>
      </c>
      <c r="M236" s="58"/>
      <c r="N236" s="66" t="str">
        <f t="shared" ref="N236:R236" si="467">A236</f>
        <v>ELECTRONICS SPEC IV</v>
      </c>
      <c r="O236" s="67" t="str">
        <f t="shared" si="467"/>
        <v>I</v>
      </c>
      <c r="P236" s="67" t="str">
        <f t="shared" si="467"/>
        <v>I5E5</v>
      </c>
      <c r="Q236" s="67" t="str">
        <f t="shared" si="467"/>
        <v>I5E5XX</v>
      </c>
      <c r="R236" s="67" t="str">
        <f t="shared" si="467"/>
        <v>I14</v>
      </c>
      <c r="S236" s="68">
        <f t="shared" ref="S236:X236" si="468">F236*(12/26)</f>
        <v>2688.9230769230771</v>
      </c>
      <c r="T236" s="68">
        <f t="shared" si="468"/>
        <v>3036</v>
      </c>
      <c r="U236" s="68">
        <f t="shared" si="468"/>
        <v>3382.6153846153848</v>
      </c>
      <c r="V236" s="68">
        <f t="shared" si="468"/>
        <v>3729.6923076923081</v>
      </c>
      <c r="W236" s="68">
        <f t="shared" si="468"/>
        <v>4076.3076923076924</v>
      </c>
      <c r="X236" s="68">
        <f t="shared" si="468"/>
        <v>8300.7692307692305</v>
      </c>
      <c r="Y236" s="67">
        <f t="shared" si="2"/>
        <v>0</v>
      </c>
      <c r="Z236" s="58"/>
    </row>
    <row r="237" spans="1:26" ht="12.75" customHeight="1" x14ac:dyDescent="0.25">
      <c r="A237" s="59" t="s">
        <v>872</v>
      </c>
      <c r="B237" s="60" t="s">
        <v>53</v>
      </c>
      <c r="C237" s="60" t="s">
        <v>873</v>
      </c>
      <c r="D237" s="60" t="s">
        <v>874</v>
      </c>
      <c r="E237" s="60" t="s">
        <v>134</v>
      </c>
      <c r="F237" s="61">
        <v>3450</v>
      </c>
      <c r="G237" s="61">
        <v>3850</v>
      </c>
      <c r="H237" s="61">
        <v>4249</v>
      </c>
      <c r="I237" s="61">
        <v>4649</v>
      </c>
      <c r="J237" s="61">
        <v>5048</v>
      </c>
      <c r="K237" s="62">
        <v>17985</v>
      </c>
      <c r="L237" s="60">
        <v>0</v>
      </c>
      <c r="M237" s="58"/>
      <c r="N237" s="66" t="str">
        <f t="shared" ref="N237:R237" si="469">A237</f>
        <v>EMER PREP &amp; COMM SPEC I</v>
      </c>
      <c r="O237" s="67" t="str">
        <f t="shared" si="469"/>
        <v>H</v>
      </c>
      <c r="P237" s="67" t="str">
        <f t="shared" si="469"/>
        <v>H6F1</v>
      </c>
      <c r="Q237" s="67" t="str">
        <f t="shared" si="469"/>
        <v>H6F1XX</v>
      </c>
      <c r="R237" s="67" t="str">
        <f t="shared" si="469"/>
        <v>H12</v>
      </c>
      <c r="S237" s="68">
        <f t="shared" ref="S237:X237" si="470">F237*(12/26)</f>
        <v>1592.3076923076924</v>
      </c>
      <c r="T237" s="68">
        <f t="shared" si="470"/>
        <v>1776.9230769230771</v>
      </c>
      <c r="U237" s="68">
        <f t="shared" si="470"/>
        <v>1961.0769230769231</v>
      </c>
      <c r="V237" s="68">
        <f t="shared" si="470"/>
        <v>2145.6923076923076</v>
      </c>
      <c r="W237" s="68">
        <f t="shared" si="470"/>
        <v>2329.8461538461538</v>
      </c>
      <c r="X237" s="68">
        <f t="shared" si="470"/>
        <v>8300.7692307692305</v>
      </c>
      <c r="Y237" s="67">
        <f t="shared" si="2"/>
        <v>0</v>
      </c>
      <c r="Z237" s="58"/>
    </row>
    <row r="238" spans="1:26" ht="12.75" customHeight="1" x14ac:dyDescent="0.25">
      <c r="A238" s="59" t="s">
        <v>875</v>
      </c>
      <c r="B238" s="60" t="s">
        <v>53</v>
      </c>
      <c r="C238" s="60" t="s">
        <v>876</v>
      </c>
      <c r="D238" s="60" t="s">
        <v>877</v>
      </c>
      <c r="E238" s="60" t="s">
        <v>56</v>
      </c>
      <c r="F238" s="61">
        <v>3708</v>
      </c>
      <c r="G238" s="61">
        <v>4137</v>
      </c>
      <c r="H238" s="61">
        <v>4567</v>
      </c>
      <c r="I238" s="61">
        <v>4996</v>
      </c>
      <c r="J238" s="61">
        <v>5425</v>
      </c>
      <c r="K238" s="62">
        <v>17985</v>
      </c>
      <c r="L238" s="60">
        <v>0</v>
      </c>
      <c r="M238" s="58"/>
      <c r="N238" s="66" t="str">
        <f t="shared" ref="N238:R238" si="471">A238</f>
        <v>EMER PREP &amp; COMM SPEC II</v>
      </c>
      <c r="O238" s="67" t="str">
        <f t="shared" si="471"/>
        <v>H</v>
      </c>
      <c r="P238" s="67" t="str">
        <f t="shared" si="471"/>
        <v>H6F2</v>
      </c>
      <c r="Q238" s="67" t="str">
        <f t="shared" si="471"/>
        <v>H6F2XX</v>
      </c>
      <c r="R238" s="67" t="str">
        <f t="shared" si="471"/>
        <v>H14</v>
      </c>
      <c r="S238" s="68">
        <f t="shared" ref="S238:X238" si="472">F238*(12/26)</f>
        <v>1711.3846153846155</v>
      </c>
      <c r="T238" s="68">
        <f t="shared" si="472"/>
        <v>1909.3846153846155</v>
      </c>
      <c r="U238" s="68">
        <f t="shared" si="472"/>
        <v>2107.8461538461538</v>
      </c>
      <c r="V238" s="68">
        <f t="shared" si="472"/>
        <v>2305.8461538461538</v>
      </c>
      <c r="W238" s="68">
        <f t="shared" si="472"/>
        <v>2503.8461538461538</v>
      </c>
      <c r="X238" s="68">
        <f t="shared" si="472"/>
        <v>8300.7692307692305</v>
      </c>
      <c r="Y238" s="67">
        <f t="shared" si="2"/>
        <v>0</v>
      </c>
      <c r="Z238" s="58"/>
    </row>
    <row r="239" spans="1:26" ht="12.75" customHeight="1" x14ac:dyDescent="0.25">
      <c r="A239" s="59" t="s">
        <v>878</v>
      </c>
      <c r="B239" s="60" t="s">
        <v>53</v>
      </c>
      <c r="C239" s="60" t="s">
        <v>879</v>
      </c>
      <c r="D239" s="60" t="s">
        <v>880</v>
      </c>
      <c r="E239" s="60" t="s">
        <v>60</v>
      </c>
      <c r="F239" s="61">
        <v>4284</v>
      </c>
      <c r="G239" s="61">
        <v>4781</v>
      </c>
      <c r="H239" s="61">
        <v>5277</v>
      </c>
      <c r="I239" s="61">
        <v>5774</v>
      </c>
      <c r="J239" s="61">
        <v>6270</v>
      </c>
      <c r="K239" s="62">
        <v>17985</v>
      </c>
      <c r="L239" s="60">
        <v>0</v>
      </c>
      <c r="M239" s="58"/>
      <c r="N239" s="66" t="str">
        <f t="shared" ref="N239:R239" si="473">A239</f>
        <v>EMER PREP &amp; COMM SPEC III</v>
      </c>
      <c r="O239" s="67" t="str">
        <f t="shared" si="473"/>
        <v>H</v>
      </c>
      <c r="P239" s="67" t="str">
        <f t="shared" si="473"/>
        <v>H6F3</v>
      </c>
      <c r="Q239" s="67" t="str">
        <f t="shared" si="473"/>
        <v>H6F3XX</v>
      </c>
      <c r="R239" s="67" t="str">
        <f t="shared" si="473"/>
        <v>H19</v>
      </c>
      <c r="S239" s="68">
        <f t="shared" ref="S239:X239" si="474">F239*(12/26)</f>
        <v>1977.2307692307693</v>
      </c>
      <c r="T239" s="68">
        <f t="shared" si="474"/>
        <v>2206.6153846153848</v>
      </c>
      <c r="U239" s="68">
        <f t="shared" si="474"/>
        <v>2435.5384615384619</v>
      </c>
      <c r="V239" s="68">
        <f t="shared" si="474"/>
        <v>2664.9230769230771</v>
      </c>
      <c r="W239" s="68">
        <f t="shared" si="474"/>
        <v>2893.8461538461538</v>
      </c>
      <c r="X239" s="68">
        <f t="shared" si="474"/>
        <v>8300.7692307692305</v>
      </c>
      <c r="Y239" s="67">
        <f t="shared" si="2"/>
        <v>0</v>
      </c>
      <c r="Z239" s="58"/>
    </row>
    <row r="240" spans="1:26" ht="12.75" customHeight="1" x14ac:dyDescent="0.25">
      <c r="A240" s="59" t="s">
        <v>881</v>
      </c>
      <c r="B240" s="60" t="s">
        <v>53</v>
      </c>
      <c r="C240" s="60" t="s">
        <v>882</v>
      </c>
      <c r="D240" s="60" t="s">
        <v>883</v>
      </c>
      <c r="E240" s="60" t="s">
        <v>144</v>
      </c>
      <c r="F240" s="61">
        <v>5322</v>
      </c>
      <c r="G240" s="61">
        <v>5939</v>
      </c>
      <c r="H240" s="61">
        <v>6556</v>
      </c>
      <c r="I240" s="61">
        <v>7173</v>
      </c>
      <c r="J240" s="61">
        <v>7790</v>
      </c>
      <c r="K240" s="62">
        <v>17985</v>
      </c>
      <c r="L240" s="60">
        <v>0</v>
      </c>
      <c r="M240" s="58"/>
      <c r="N240" s="66" t="str">
        <f t="shared" ref="N240:R240" si="475">A240</f>
        <v>EMER PREP &amp; COMM SPEC IV</v>
      </c>
      <c r="O240" s="67" t="str">
        <f t="shared" si="475"/>
        <v>H</v>
      </c>
      <c r="P240" s="67" t="str">
        <f t="shared" si="475"/>
        <v>H6F4</v>
      </c>
      <c r="Q240" s="67" t="str">
        <f t="shared" si="475"/>
        <v>H6F4XX</v>
      </c>
      <c r="R240" s="67" t="str">
        <f t="shared" si="475"/>
        <v>H28</v>
      </c>
      <c r="S240" s="68">
        <f t="shared" ref="S240:X240" si="476">F240*(12/26)</f>
        <v>2456.3076923076924</v>
      </c>
      <c r="T240" s="68">
        <f t="shared" si="476"/>
        <v>2741.0769230769233</v>
      </c>
      <c r="U240" s="68">
        <f t="shared" si="476"/>
        <v>3025.8461538461538</v>
      </c>
      <c r="V240" s="68">
        <f t="shared" si="476"/>
        <v>3310.6153846153848</v>
      </c>
      <c r="W240" s="68">
        <f t="shared" si="476"/>
        <v>3595.3846153846157</v>
      </c>
      <c r="X240" s="68">
        <f t="shared" si="476"/>
        <v>8300.7692307692305</v>
      </c>
      <c r="Y240" s="67">
        <f t="shared" si="2"/>
        <v>0</v>
      </c>
      <c r="Z240" s="58"/>
    </row>
    <row r="241" spans="1:26" ht="12.75" customHeight="1" x14ac:dyDescent="0.25">
      <c r="A241" s="59" t="s">
        <v>884</v>
      </c>
      <c r="B241" s="60" t="s">
        <v>53</v>
      </c>
      <c r="C241" s="60" t="s">
        <v>885</v>
      </c>
      <c r="D241" s="60" t="s">
        <v>886</v>
      </c>
      <c r="E241" s="60" t="s">
        <v>122</v>
      </c>
      <c r="F241" s="61">
        <v>6659</v>
      </c>
      <c r="G241" s="61">
        <v>7518</v>
      </c>
      <c r="H241" s="61">
        <v>8377</v>
      </c>
      <c r="I241" s="61">
        <v>9235</v>
      </c>
      <c r="J241" s="61">
        <v>10094</v>
      </c>
      <c r="K241" s="62">
        <v>17985</v>
      </c>
      <c r="L241" s="60">
        <v>0</v>
      </c>
      <c r="M241" s="58"/>
      <c r="N241" s="66" t="str">
        <f t="shared" ref="N241:R241" si="477">A241</f>
        <v>EMER PREP &amp; COMM SPEC V</v>
      </c>
      <c r="O241" s="67" t="str">
        <f t="shared" si="477"/>
        <v>H</v>
      </c>
      <c r="P241" s="67" t="str">
        <f t="shared" si="477"/>
        <v>H6F5</v>
      </c>
      <c r="Q241" s="67" t="str">
        <f t="shared" si="477"/>
        <v>H6F5XX</v>
      </c>
      <c r="R241" s="67" t="str">
        <f t="shared" si="477"/>
        <v>H33</v>
      </c>
      <c r="S241" s="68">
        <f t="shared" ref="S241:X241" si="478">F241*(12/26)</f>
        <v>3073.3846153846157</v>
      </c>
      <c r="T241" s="68">
        <f t="shared" si="478"/>
        <v>3469.8461538461543</v>
      </c>
      <c r="U241" s="68">
        <f t="shared" si="478"/>
        <v>3866.3076923076924</v>
      </c>
      <c r="V241" s="68">
        <f t="shared" si="478"/>
        <v>4262.3076923076924</v>
      </c>
      <c r="W241" s="68">
        <f t="shared" si="478"/>
        <v>4658.7692307692314</v>
      </c>
      <c r="X241" s="68">
        <f t="shared" si="478"/>
        <v>8300.7692307692305</v>
      </c>
      <c r="Y241" s="67">
        <f t="shared" si="2"/>
        <v>0</v>
      </c>
      <c r="Z241" s="58"/>
    </row>
    <row r="242" spans="1:26" ht="12.75" customHeight="1" x14ac:dyDescent="0.25">
      <c r="A242" s="59" t="s">
        <v>887</v>
      </c>
      <c r="B242" s="60" t="s">
        <v>53</v>
      </c>
      <c r="C242" s="60" t="s">
        <v>888</v>
      </c>
      <c r="D242" s="60" t="s">
        <v>889</v>
      </c>
      <c r="E242" s="60" t="s">
        <v>126</v>
      </c>
      <c r="F242" s="61">
        <v>7224</v>
      </c>
      <c r="G242" s="61">
        <v>8156</v>
      </c>
      <c r="H242" s="61">
        <v>9089</v>
      </c>
      <c r="I242" s="61">
        <v>10021</v>
      </c>
      <c r="J242" s="61">
        <v>10953</v>
      </c>
      <c r="K242" s="62">
        <v>17985</v>
      </c>
      <c r="L242" s="60">
        <v>0</v>
      </c>
      <c r="M242" s="58"/>
      <c r="N242" s="66" t="str">
        <f t="shared" ref="N242:R242" si="479">A242</f>
        <v>EMER PREP &amp; COMM SPEC VI</v>
      </c>
      <c r="O242" s="67" t="str">
        <f t="shared" si="479"/>
        <v>H</v>
      </c>
      <c r="P242" s="67" t="str">
        <f t="shared" si="479"/>
        <v>H6F6</v>
      </c>
      <c r="Q242" s="67" t="str">
        <f t="shared" si="479"/>
        <v>H6F6XX</v>
      </c>
      <c r="R242" s="67" t="str">
        <f t="shared" si="479"/>
        <v>H35</v>
      </c>
      <c r="S242" s="68">
        <f t="shared" ref="S242:X242" si="480">F242*(12/26)</f>
        <v>3334.1538461538462</v>
      </c>
      <c r="T242" s="68">
        <f t="shared" si="480"/>
        <v>3764.3076923076924</v>
      </c>
      <c r="U242" s="68">
        <f t="shared" si="480"/>
        <v>4194.9230769230771</v>
      </c>
      <c r="V242" s="68">
        <f t="shared" si="480"/>
        <v>4625.0769230769238</v>
      </c>
      <c r="W242" s="68">
        <f t="shared" si="480"/>
        <v>5055.2307692307695</v>
      </c>
      <c r="X242" s="68">
        <f t="shared" si="480"/>
        <v>8300.7692307692305</v>
      </c>
      <c r="Y242" s="67">
        <f t="shared" si="2"/>
        <v>0</v>
      </c>
      <c r="Z242" s="58"/>
    </row>
    <row r="243" spans="1:26" ht="12.75" customHeight="1" x14ac:dyDescent="0.25">
      <c r="A243" s="59" t="s">
        <v>890</v>
      </c>
      <c r="B243" s="60" t="s">
        <v>86</v>
      </c>
      <c r="C243" s="60" t="s">
        <v>891</v>
      </c>
      <c r="D243" s="60" t="s">
        <v>892</v>
      </c>
      <c r="E243" s="60" t="s">
        <v>725</v>
      </c>
      <c r="F243" s="61">
        <v>5098</v>
      </c>
      <c r="G243" s="61">
        <v>5689</v>
      </c>
      <c r="H243" s="61">
        <v>6281</v>
      </c>
      <c r="I243" s="61">
        <v>6872</v>
      </c>
      <c r="J243" s="61">
        <v>7463</v>
      </c>
      <c r="K243" s="62">
        <v>17985</v>
      </c>
      <c r="L243" s="60">
        <v>0</v>
      </c>
      <c r="M243" s="58"/>
      <c r="N243" s="66" t="str">
        <f t="shared" ref="N243:R243" si="481">A243</f>
        <v>ENGINEER-IN-TRAINING I</v>
      </c>
      <c r="O243" s="67" t="str">
        <f t="shared" si="481"/>
        <v>I</v>
      </c>
      <c r="P243" s="67" t="str">
        <f t="shared" si="481"/>
        <v>I2C1</v>
      </c>
      <c r="Q243" s="67" t="str">
        <f t="shared" si="481"/>
        <v>I2C1I*</v>
      </c>
      <c r="R243" s="67" t="str">
        <f t="shared" si="481"/>
        <v>I10</v>
      </c>
      <c r="S243" s="68">
        <f t="shared" ref="S243:X243" si="482">F243*(12/26)</f>
        <v>2352.9230769230771</v>
      </c>
      <c r="T243" s="68">
        <f t="shared" si="482"/>
        <v>2625.6923076923076</v>
      </c>
      <c r="U243" s="68">
        <f t="shared" si="482"/>
        <v>2898.9230769230771</v>
      </c>
      <c r="V243" s="68">
        <f t="shared" si="482"/>
        <v>3171.6923076923081</v>
      </c>
      <c r="W243" s="68">
        <f t="shared" si="482"/>
        <v>3444.4615384615386</v>
      </c>
      <c r="X243" s="68">
        <f t="shared" si="482"/>
        <v>8300.7692307692305</v>
      </c>
      <c r="Y243" s="67">
        <f t="shared" si="2"/>
        <v>0</v>
      </c>
      <c r="Z243" s="58"/>
    </row>
    <row r="244" spans="1:26" ht="12.75" customHeight="1" x14ac:dyDescent="0.25">
      <c r="A244" s="59" t="s">
        <v>893</v>
      </c>
      <c r="B244" s="60" t="s">
        <v>86</v>
      </c>
      <c r="C244" s="60" t="s">
        <v>894</v>
      </c>
      <c r="D244" s="60" t="s">
        <v>895</v>
      </c>
      <c r="E244" s="60" t="s">
        <v>329</v>
      </c>
      <c r="F244" s="61">
        <v>5483</v>
      </c>
      <c r="G244" s="61">
        <v>6118</v>
      </c>
      <c r="H244" s="61">
        <v>6754</v>
      </c>
      <c r="I244" s="61">
        <v>7389</v>
      </c>
      <c r="J244" s="61">
        <v>8024</v>
      </c>
      <c r="K244" s="62">
        <v>17985</v>
      </c>
      <c r="L244" s="60">
        <v>0</v>
      </c>
      <c r="M244" s="58"/>
      <c r="N244" s="66" t="str">
        <f t="shared" ref="N244:R244" si="483">A244</f>
        <v>ENGINEER-IN-TRAINING II</v>
      </c>
      <c r="O244" s="67" t="str">
        <f t="shared" si="483"/>
        <v>I</v>
      </c>
      <c r="P244" s="67" t="str">
        <f t="shared" si="483"/>
        <v>I2C2</v>
      </c>
      <c r="Q244" s="67" t="str">
        <f t="shared" si="483"/>
        <v>I2C2T*</v>
      </c>
      <c r="R244" s="67" t="str">
        <f t="shared" si="483"/>
        <v>I12</v>
      </c>
      <c r="S244" s="68">
        <f t="shared" ref="S244:X244" si="484">F244*(12/26)</f>
        <v>2530.6153846153848</v>
      </c>
      <c r="T244" s="68">
        <f t="shared" si="484"/>
        <v>2823.6923076923076</v>
      </c>
      <c r="U244" s="68">
        <f t="shared" si="484"/>
        <v>3117.2307692307695</v>
      </c>
      <c r="V244" s="68">
        <f t="shared" si="484"/>
        <v>3410.3076923076924</v>
      </c>
      <c r="W244" s="68">
        <f t="shared" si="484"/>
        <v>3703.3846153846157</v>
      </c>
      <c r="X244" s="68">
        <f t="shared" si="484"/>
        <v>8300.7692307692305</v>
      </c>
      <c r="Y244" s="67">
        <f t="shared" si="2"/>
        <v>0</v>
      </c>
      <c r="Z244" s="58"/>
    </row>
    <row r="245" spans="1:26" ht="12.75" customHeight="1" x14ac:dyDescent="0.25">
      <c r="A245" s="59" t="s">
        <v>896</v>
      </c>
      <c r="B245" s="60" t="s">
        <v>86</v>
      </c>
      <c r="C245" s="60" t="s">
        <v>897</v>
      </c>
      <c r="D245" s="60" t="s">
        <v>898</v>
      </c>
      <c r="E245" s="60" t="s">
        <v>89</v>
      </c>
      <c r="F245" s="61">
        <v>5826</v>
      </c>
      <c r="G245" s="61">
        <v>6578</v>
      </c>
      <c r="H245" s="61">
        <v>7329</v>
      </c>
      <c r="I245" s="61">
        <v>8081</v>
      </c>
      <c r="J245" s="61">
        <v>8832</v>
      </c>
      <c r="K245" s="62">
        <v>17985</v>
      </c>
      <c r="L245" s="60">
        <v>0</v>
      </c>
      <c r="M245" s="58"/>
      <c r="N245" s="66" t="str">
        <f t="shared" ref="N245:R245" si="485">A245</f>
        <v>ENGINEER-IN-TRAINING III</v>
      </c>
      <c r="O245" s="67" t="str">
        <f t="shared" si="485"/>
        <v>I</v>
      </c>
      <c r="P245" s="67" t="str">
        <f t="shared" si="485"/>
        <v>I2C3</v>
      </c>
      <c r="Q245" s="67" t="str">
        <f t="shared" si="485"/>
        <v>I2C3**</v>
      </c>
      <c r="R245" s="67" t="str">
        <f t="shared" si="485"/>
        <v>I14</v>
      </c>
      <c r="S245" s="68">
        <f t="shared" ref="S245:X245" si="486">F245*(12/26)</f>
        <v>2688.9230769230771</v>
      </c>
      <c r="T245" s="68">
        <f t="shared" si="486"/>
        <v>3036</v>
      </c>
      <c r="U245" s="68">
        <f t="shared" si="486"/>
        <v>3382.6153846153848</v>
      </c>
      <c r="V245" s="68">
        <f t="shared" si="486"/>
        <v>3729.6923076923081</v>
      </c>
      <c r="W245" s="68">
        <f t="shared" si="486"/>
        <v>4076.3076923076924</v>
      </c>
      <c r="X245" s="68">
        <f t="shared" si="486"/>
        <v>8300.7692307692305</v>
      </c>
      <c r="Y245" s="67">
        <f t="shared" si="2"/>
        <v>0</v>
      </c>
      <c r="Z245" s="58"/>
    </row>
    <row r="246" spans="1:26" ht="12.75" customHeight="1" x14ac:dyDescent="0.25">
      <c r="A246" s="59" t="s">
        <v>899</v>
      </c>
      <c r="B246" s="60" t="s">
        <v>609</v>
      </c>
      <c r="C246" s="60" t="s">
        <v>900</v>
      </c>
      <c r="D246" s="60" t="s">
        <v>901</v>
      </c>
      <c r="E246" s="60" t="s">
        <v>764</v>
      </c>
      <c r="F246" s="61">
        <v>2399</v>
      </c>
      <c r="G246" s="61">
        <v>2652</v>
      </c>
      <c r="H246" s="61">
        <v>2905</v>
      </c>
      <c r="I246" s="61">
        <v>3158</v>
      </c>
      <c r="J246" s="61">
        <v>3411</v>
      </c>
      <c r="K246" s="62">
        <v>17985</v>
      </c>
      <c r="L246" s="60">
        <v>1</v>
      </c>
      <c r="M246" s="58"/>
      <c r="N246" s="66" t="str">
        <f t="shared" ref="N246:R246" si="487">A246</f>
        <v>ENGR/PHYS SCI ASST I</v>
      </c>
      <c r="O246" s="67" t="str">
        <f t="shared" si="487"/>
        <v>D</v>
      </c>
      <c r="P246" s="67" t="str">
        <f t="shared" si="487"/>
        <v>D9B1</v>
      </c>
      <c r="Q246" s="67" t="str">
        <f t="shared" si="487"/>
        <v>D9B1IX</v>
      </c>
      <c r="R246" s="67" t="str">
        <f t="shared" si="487"/>
        <v>D06</v>
      </c>
      <c r="S246" s="68">
        <f t="shared" ref="S246:X246" si="488">F246*(12/26)</f>
        <v>1107.2307692307693</v>
      </c>
      <c r="T246" s="68">
        <f t="shared" si="488"/>
        <v>1224</v>
      </c>
      <c r="U246" s="68">
        <f t="shared" si="488"/>
        <v>1340.7692307692309</v>
      </c>
      <c r="V246" s="68">
        <f t="shared" si="488"/>
        <v>1457.5384615384617</v>
      </c>
      <c r="W246" s="68">
        <f t="shared" si="488"/>
        <v>1574.3076923076924</v>
      </c>
      <c r="X246" s="68">
        <f t="shared" si="488"/>
        <v>8300.7692307692305</v>
      </c>
      <c r="Y246" s="67">
        <f t="shared" si="2"/>
        <v>1</v>
      </c>
      <c r="Z246" s="58"/>
    </row>
    <row r="247" spans="1:26" ht="12.75" customHeight="1" x14ac:dyDescent="0.25">
      <c r="A247" s="59" t="s">
        <v>902</v>
      </c>
      <c r="B247" s="60" t="s">
        <v>609</v>
      </c>
      <c r="C247" s="60" t="s">
        <v>903</v>
      </c>
      <c r="D247" s="60" t="s">
        <v>904</v>
      </c>
      <c r="E247" s="60" t="s">
        <v>905</v>
      </c>
      <c r="F247" s="61">
        <v>2771</v>
      </c>
      <c r="G247" s="61">
        <v>3063</v>
      </c>
      <c r="H247" s="61">
        <v>3356</v>
      </c>
      <c r="I247" s="61">
        <v>3648</v>
      </c>
      <c r="J247" s="61">
        <v>3940</v>
      </c>
      <c r="K247" s="62">
        <v>17985</v>
      </c>
      <c r="L247" s="60">
        <v>1</v>
      </c>
      <c r="M247" s="58"/>
      <c r="N247" s="66" t="str">
        <f t="shared" ref="N247:R247" si="489">A247</f>
        <v>ENGR/PHYS SCI ASST II</v>
      </c>
      <c r="O247" s="67" t="str">
        <f t="shared" si="489"/>
        <v>D</v>
      </c>
      <c r="P247" s="67" t="str">
        <f t="shared" si="489"/>
        <v>D9B2</v>
      </c>
      <c r="Q247" s="67" t="str">
        <f t="shared" si="489"/>
        <v>D9B2TX</v>
      </c>
      <c r="R247" s="67" t="str">
        <f t="shared" si="489"/>
        <v>D08</v>
      </c>
      <c r="S247" s="68">
        <f t="shared" ref="S247:X247" si="490">F247*(12/26)</f>
        <v>1278.9230769230769</v>
      </c>
      <c r="T247" s="68">
        <f t="shared" si="490"/>
        <v>1413.6923076923078</v>
      </c>
      <c r="U247" s="68">
        <f t="shared" si="490"/>
        <v>1548.9230769230769</v>
      </c>
      <c r="V247" s="68">
        <f t="shared" si="490"/>
        <v>1683.6923076923078</v>
      </c>
      <c r="W247" s="68">
        <f t="shared" si="490"/>
        <v>1818.4615384615386</v>
      </c>
      <c r="X247" s="68">
        <f t="shared" si="490"/>
        <v>8300.7692307692305</v>
      </c>
      <c r="Y247" s="67">
        <f t="shared" si="2"/>
        <v>1</v>
      </c>
      <c r="Z247" s="58"/>
    </row>
    <row r="248" spans="1:26" ht="12.75" customHeight="1" x14ac:dyDescent="0.25">
      <c r="A248" s="59" t="s">
        <v>906</v>
      </c>
      <c r="B248" s="60" t="s">
        <v>609</v>
      </c>
      <c r="C248" s="60" t="s">
        <v>907</v>
      </c>
      <c r="D248" s="60" t="s">
        <v>908</v>
      </c>
      <c r="E248" s="60" t="s">
        <v>768</v>
      </c>
      <c r="F248" s="61">
        <v>3441</v>
      </c>
      <c r="G248" s="61">
        <v>3804</v>
      </c>
      <c r="H248" s="61">
        <v>4168</v>
      </c>
      <c r="I248" s="61">
        <v>4531</v>
      </c>
      <c r="J248" s="61">
        <v>4894</v>
      </c>
      <c r="K248" s="62">
        <v>17985</v>
      </c>
      <c r="L248" s="60">
        <v>1</v>
      </c>
      <c r="M248" s="58"/>
      <c r="N248" s="66" t="str">
        <f t="shared" ref="N248:R248" si="491">A248</f>
        <v>ENGR/PHYS SCI ASST III</v>
      </c>
      <c r="O248" s="67" t="str">
        <f t="shared" si="491"/>
        <v>D</v>
      </c>
      <c r="P248" s="67" t="str">
        <f t="shared" si="491"/>
        <v>D9B3</v>
      </c>
      <c r="Q248" s="67" t="str">
        <f t="shared" si="491"/>
        <v>D9B3XX</v>
      </c>
      <c r="R248" s="67" t="str">
        <f t="shared" si="491"/>
        <v>D12</v>
      </c>
      <c r="S248" s="68">
        <f t="shared" ref="S248:X248" si="492">F248*(12/26)</f>
        <v>1588.1538461538462</v>
      </c>
      <c r="T248" s="68">
        <f t="shared" si="492"/>
        <v>1755.6923076923078</v>
      </c>
      <c r="U248" s="68">
        <f t="shared" si="492"/>
        <v>1923.6923076923078</v>
      </c>
      <c r="V248" s="68">
        <f t="shared" si="492"/>
        <v>2091.2307692307695</v>
      </c>
      <c r="W248" s="68">
        <f t="shared" si="492"/>
        <v>2258.7692307692309</v>
      </c>
      <c r="X248" s="68">
        <f t="shared" si="492"/>
        <v>8300.7692307692305</v>
      </c>
      <c r="Y248" s="67">
        <f t="shared" si="2"/>
        <v>1</v>
      </c>
      <c r="Z248" s="58"/>
    </row>
    <row r="249" spans="1:26" ht="12.75" customHeight="1" x14ac:dyDescent="0.25">
      <c r="A249" s="59" t="s">
        <v>909</v>
      </c>
      <c r="B249" s="60" t="s">
        <v>86</v>
      </c>
      <c r="C249" s="60" t="s">
        <v>910</v>
      </c>
      <c r="D249" s="60" t="s">
        <v>911</v>
      </c>
      <c r="E249" s="60" t="s">
        <v>912</v>
      </c>
      <c r="F249" s="61">
        <v>4131</v>
      </c>
      <c r="G249" s="61">
        <v>4556</v>
      </c>
      <c r="H249" s="61">
        <v>4982</v>
      </c>
      <c r="I249" s="61">
        <v>5407</v>
      </c>
      <c r="J249" s="61">
        <v>5832</v>
      </c>
      <c r="K249" s="62">
        <v>17985</v>
      </c>
      <c r="L249" s="60">
        <v>1</v>
      </c>
      <c r="M249" s="58"/>
      <c r="N249" s="66" t="str">
        <f t="shared" ref="N249:R249" si="493">A249</f>
        <v>ENGR/PHYS SCI TECH I</v>
      </c>
      <c r="O249" s="67" t="str">
        <f t="shared" si="493"/>
        <v>I</v>
      </c>
      <c r="P249" s="67" t="str">
        <f t="shared" si="493"/>
        <v>I5D1</v>
      </c>
      <c r="Q249" s="67" t="str">
        <f t="shared" si="493"/>
        <v>I5D1**</v>
      </c>
      <c r="R249" s="67" t="str">
        <f t="shared" si="493"/>
        <v>I05</v>
      </c>
      <c r="S249" s="68">
        <f t="shared" ref="S249:X249" si="494">F249*(12/26)</f>
        <v>1906.6153846153848</v>
      </c>
      <c r="T249" s="68">
        <f t="shared" si="494"/>
        <v>2102.7692307692309</v>
      </c>
      <c r="U249" s="68">
        <f t="shared" si="494"/>
        <v>2299.3846153846157</v>
      </c>
      <c r="V249" s="68">
        <f t="shared" si="494"/>
        <v>2495.5384615384619</v>
      </c>
      <c r="W249" s="68">
        <f t="shared" si="494"/>
        <v>2691.6923076923076</v>
      </c>
      <c r="X249" s="68">
        <f t="shared" si="494"/>
        <v>8300.7692307692305</v>
      </c>
      <c r="Y249" s="67">
        <f t="shared" si="2"/>
        <v>1</v>
      </c>
      <c r="Z249" s="58"/>
    </row>
    <row r="250" spans="1:26" ht="12.75" customHeight="1" x14ac:dyDescent="0.25">
      <c r="A250" s="59" t="s">
        <v>913</v>
      </c>
      <c r="B250" s="60" t="s">
        <v>86</v>
      </c>
      <c r="C250" s="60" t="s">
        <v>914</v>
      </c>
      <c r="D250" s="60" t="s">
        <v>915</v>
      </c>
      <c r="E250" s="60" t="s">
        <v>916</v>
      </c>
      <c r="F250" s="61">
        <v>4441</v>
      </c>
      <c r="G250" s="61">
        <v>4898</v>
      </c>
      <c r="H250" s="61">
        <v>5355</v>
      </c>
      <c r="I250" s="61">
        <v>5812</v>
      </c>
      <c r="J250" s="61">
        <v>6269</v>
      </c>
      <c r="K250" s="62">
        <v>17985</v>
      </c>
      <c r="L250" s="60">
        <v>0</v>
      </c>
      <c r="M250" s="58"/>
      <c r="N250" s="66" t="str">
        <f t="shared" ref="N250:R250" si="495">A250</f>
        <v>ENGR/PHYS SCI TECH II</v>
      </c>
      <c r="O250" s="67" t="str">
        <f t="shared" si="495"/>
        <v>I</v>
      </c>
      <c r="P250" s="67" t="str">
        <f t="shared" si="495"/>
        <v>I5D2</v>
      </c>
      <c r="Q250" s="67" t="str">
        <f t="shared" si="495"/>
        <v>I5D2**</v>
      </c>
      <c r="R250" s="67" t="str">
        <f t="shared" si="495"/>
        <v>I07</v>
      </c>
      <c r="S250" s="68">
        <f t="shared" ref="S250:X250" si="496">F250*(12/26)</f>
        <v>2049.6923076923076</v>
      </c>
      <c r="T250" s="68">
        <f t="shared" si="496"/>
        <v>2260.6153846153848</v>
      </c>
      <c r="U250" s="68">
        <f t="shared" si="496"/>
        <v>2471.5384615384619</v>
      </c>
      <c r="V250" s="68">
        <f t="shared" si="496"/>
        <v>2682.4615384615386</v>
      </c>
      <c r="W250" s="68">
        <f t="shared" si="496"/>
        <v>2893.3846153846157</v>
      </c>
      <c r="X250" s="68">
        <f t="shared" si="496"/>
        <v>8300.7692307692305</v>
      </c>
      <c r="Y250" s="67">
        <f t="shared" si="2"/>
        <v>0</v>
      </c>
      <c r="Z250" s="58"/>
    </row>
    <row r="251" spans="1:26" ht="12.75" customHeight="1" x14ac:dyDescent="0.25">
      <c r="A251" s="59" t="s">
        <v>917</v>
      </c>
      <c r="B251" s="60" t="s">
        <v>86</v>
      </c>
      <c r="C251" s="60" t="s">
        <v>918</v>
      </c>
      <c r="D251" s="60" t="s">
        <v>919</v>
      </c>
      <c r="E251" s="60" t="s">
        <v>920</v>
      </c>
      <c r="F251" s="61">
        <v>4774</v>
      </c>
      <c r="G251" s="61">
        <v>5265</v>
      </c>
      <c r="H251" s="61">
        <v>5756</v>
      </c>
      <c r="I251" s="61">
        <v>6246</v>
      </c>
      <c r="J251" s="61">
        <v>6737</v>
      </c>
      <c r="K251" s="62">
        <v>17985</v>
      </c>
      <c r="L251" s="60">
        <v>0</v>
      </c>
      <c r="M251" s="58"/>
      <c r="N251" s="66" t="str">
        <f t="shared" ref="N251:R251" si="497">A251</f>
        <v>ENGR/PHYS SCI TECH III</v>
      </c>
      <c r="O251" s="67" t="str">
        <f t="shared" si="497"/>
        <v>I</v>
      </c>
      <c r="P251" s="67" t="str">
        <f t="shared" si="497"/>
        <v>I5D3</v>
      </c>
      <c r="Q251" s="67" t="str">
        <f t="shared" si="497"/>
        <v>I5D3**</v>
      </c>
      <c r="R251" s="67" t="str">
        <f t="shared" si="497"/>
        <v>I09</v>
      </c>
      <c r="S251" s="68">
        <f t="shared" ref="S251:X251" si="498">F251*(12/26)</f>
        <v>2203.3846153846157</v>
      </c>
      <c r="T251" s="68">
        <f t="shared" si="498"/>
        <v>2430</v>
      </c>
      <c r="U251" s="68">
        <f t="shared" si="498"/>
        <v>2656.6153846153848</v>
      </c>
      <c r="V251" s="68">
        <f t="shared" si="498"/>
        <v>2882.7692307692309</v>
      </c>
      <c r="W251" s="68">
        <f t="shared" si="498"/>
        <v>3109.3846153846157</v>
      </c>
      <c r="X251" s="68">
        <f t="shared" si="498"/>
        <v>8300.7692307692305</v>
      </c>
      <c r="Y251" s="67">
        <f t="shared" si="2"/>
        <v>0</v>
      </c>
      <c r="Z251" s="58"/>
    </row>
    <row r="252" spans="1:26" ht="12.75" customHeight="1" x14ac:dyDescent="0.25">
      <c r="A252" s="59" t="s">
        <v>921</v>
      </c>
      <c r="B252" s="60" t="s">
        <v>86</v>
      </c>
      <c r="C252" s="60" t="s">
        <v>922</v>
      </c>
      <c r="D252" s="60" t="s">
        <v>923</v>
      </c>
      <c r="E252" s="60" t="s">
        <v>924</v>
      </c>
      <c r="F252" s="61">
        <v>4412</v>
      </c>
      <c r="G252" s="61">
        <v>4924</v>
      </c>
      <c r="H252" s="61">
        <v>5436</v>
      </c>
      <c r="I252" s="61">
        <v>5947</v>
      </c>
      <c r="J252" s="61">
        <v>6459</v>
      </c>
      <c r="K252" s="62">
        <v>17985</v>
      </c>
      <c r="L252" s="60">
        <v>0</v>
      </c>
      <c r="M252" s="58"/>
      <c r="N252" s="66" t="str">
        <f t="shared" ref="N252:R252" si="499">A252</f>
        <v>ENVIRON PROTECT INTERN</v>
      </c>
      <c r="O252" s="67" t="str">
        <f t="shared" si="499"/>
        <v>I</v>
      </c>
      <c r="P252" s="67" t="str">
        <f t="shared" si="499"/>
        <v>I3A1</v>
      </c>
      <c r="Q252" s="67" t="str">
        <f t="shared" si="499"/>
        <v>I3A1I*</v>
      </c>
      <c r="R252" s="67" t="str">
        <f t="shared" si="499"/>
        <v>I06</v>
      </c>
      <c r="S252" s="68">
        <f t="shared" ref="S252:X252" si="500">F252*(12/26)</f>
        <v>2036.3076923076924</v>
      </c>
      <c r="T252" s="68">
        <f t="shared" si="500"/>
        <v>2272.6153846153848</v>
      </c>
      <c r="U252" s="68">
        <f t="shared" si="500"/>
        <v>2508.9230769230771</v>
      </c>
      <c r="V252" s="68">
        <f t="shared" si="500"/>
        <v>2744.7692307692309</v>
      </c>
      <c r="W252" s="68">
        <f t="shared" si="500"/>
        <v>2981.0769230769233</v>
      </c>
      <c r="X252" s="68">
        <f t="shared" si="500"/>
        <v>8300.7692307692305</v>
      </c>
      <c r="Y252" s="67">
        <f t="shared" si="2"/>
        <v>0</v>
      </c>
      <c r="Z252" s="58"/>
    </row>
    <row r="253" spans="1:26" ht="12.75" customHeight="1" x14ac:dyDescent="0.25">
      <c r="A253" s="59" t="s">
        <v>925</v>
      </c>
      <c r="B253" s="60" t="s">
        <v>86</v>
      </c>
      <c r="C253" s="60" t="s">
        <v>926</v>
      </c>
      <c r="D253" s="60" t="s">
        <v>927</v>
      </c>
      <c r="E253" s="60" t="s">
        <v>865</v>
      </c>
      <c r="F253" s="61">
        <v>4743</v>
      </c>
      <c r="G253" s="61">
        <v>5293</v>
      </c>
      <c r="H253" s="61">
        <v>5843</v>
      </c>
      <c r="I253" s="61">
        <v>6393</v>
      </c>
      <c r="J253" s="61">
        <v>6943</v>
      </c>
      <c r="K253" s="62">
        <v>17985</v>
      </c>
      <c r="L253" s="60">
        <v>0</v>
      </c>
      <c r="M253" s="58"/>
      <c r="N253" s="66" t="str">
        <f t="shared" ref="N253:R253" si="501">A253</f>
        <v>ENVIRON PROTECT SPEC I</v>
      </c>
      <c r="O253" s="67" t="str">
        <f t="shared" si="501"/>
        <v>I</v>
      </c>
      <c r="P253" s="67" t="str">
        <f t="shared" si="501"/>
        <v>I3A2</v>
      </c>
      <c r="Q253" s="67" t="str">
        <f t="shared" si="501"/>
        <v>I3A2T*</v>
      </c>
      <c r="R253" s="67" t="str">
        <f t="shared" si="501"/>
        <v>I08</v>
      </c>
      <c r="S253" s="68">
        <f t="shared" ref="S253:X253" si="502">F253*(12/26)</f>
        <v>2189.0769230769233</v>
      </c>
      <c r="T253" s="68">
        <f t="shared" si="502"/>
        <v>2442.9230769230771</v>
      </c>
      <c r="U253" s="68">
        <f t="shared" si="502"/>
        <v>2696.7692307692309</v>
      </c>
      <c r="V253" s="68">
        <f t="shared" si="502"/>
        <v>2950.6153846153848</v>
      </c>
      <c r="W253" s="68">
        <f t="shared" si="502"/>
        <v>3204.4615384615386</v>
      </c>
      <c r="X253" s="68">
        <f t="shared" si="502"/>
        <v>8300.7692307692305</v>
      </c>
      <c r="Y253" s="67">
        <f t="shared" si="2"/>
        <v>0</v>
      </c>
      <c r="Z253" s="58"/>
    </row>
    <row r="254" spans="1:26" ht="12.75" customHeight="1" x14ac:dyDescent="0.25">
      <c r="A254" s="59" t="s">
        <v>928</v>
      </c>
      <c r="B254" s="60" t="s">
        <v>86</v>
      </c>
      <c r="C254" s="60" t="s">
        <v>929</v>
      </c>
      <c r="D254" s="60" t="s">
        <v>930</v>
      </c>
      <c r="E254" s="60" t="s">
        <v>329</v>
      </c>
      <c r="F254" s="61">
        <v>5483</v>
      </c>
      <c r="G254" s="61">
        <v>6118</v>
      </c>
      <c r="H254" s="61">
        <v>6754</v>
      </c>
      <c r="I254" s="61">
        <v>7389</v>
      </c>
      <c r="J254" s="61">
        <v>8024</v>
      </c>
      <c r="K254" s="62">
        <v>17985</v>
      </c>
      <c r="L254" s="60">
        <v>0</v>
      </c>
      <c r="M254" s="58"/>
      <c r="N254" s="66" t="str">
        <f t="shared" ref="N254:R254" si="503">A254</f>
        <v>ENVIRON PROTECT SPEC II</v>
      </c>
      <c r="O254" s="67" t="str">
        <f t="shared" si="503"/>
        <v>I</v>
      </c>
      <c r="P254" s="67" t="str">
        <f t="shared" si="503"/>
        <v>I3A3</v>
      </c>
      <c r="Q254" s="67" t="str">
        <f t="shared" si="503"/>
        <v>I3A3**</v>
      </c>
      <c r="R254" s="67" t="str">
        <f t="shared" si="503"/>
        <v>I12</v>
      </c>
      <c r="S254" s="68">
        <f t="shared" ref="S254:X254" si="504">F254*(12/26)</f>
        <v>2530.6153846153848</v>
      </c>
      <c r="T254" s="68">
        <f t="shared" si="504"/>
        <v>2823.6923076923076</v>
      </c>
      <c r="U254" s="68">
        <f t="shared" si="504"/>
        <v>3117.2307692307695</v>
      </c>
      <c r="V254" s="68">
        <f t="shared" si="504"/>
        <v>3410.3076923076924</v>
      </c>
      <c r="W254" s="68">
        <f t="shared" si="504"/>
        <v>3703.3846153846157</v>
      </c>
      <c r="X254" s="68">
        <f t="shared" si="504"/>
        <v>8300.7692307692305</v>
      </c>
      <c r="Y254" s="67">
        <f t="shared" si="2"/>
        <v>0</v>
      </c>
      <c r="Z254" s="58"/>
    </row>
    <row r="255" spans="1:26" ht="12.75" customHeight="1" x14ac:dyDescent="0.25">
      <c r="A255" s="59" t="s">
        <v>931</v>
      </c>
      <c r="B255" s="60" t="s">
        <v>86</v>
      </c>
      <c r="C255" s="60" t="s">
        <v>932</v>
      </c>
      <c r="D255" s="60" t="s">
        <v>933</v>
      </c>
      <c r="E255" s="60" t="s">
        <v>93</v>
      </c>
      <c r="F255" s="61">
        <v>6322</v>
      </c>
      <c r="G255" s="61">
        <v>7137</v>
      </c>
      <c r="H255" s="61">
        <v>7953</v>
      </c>
      <c r="I255" s="61">
        <v>8768</v>
      </c>
      <c r="J255" s="61">
        <v>9583</v>
      </c>
      <c r="K255" s="62">
        <v>17985</v>
      </c>
      <c r="L255" s="60">
        <v>0</v>
      </c>
      <c r="M255" s="58"/>
      <c r="N255" s="66" t="str">
        <f t="shared" ref="N255:R255" si="505">A255</f>
        <v>ENVIRON PROTECT SPEC III</v>
      </c>
      <c r="O255" s="67" t="str">
        <f t="shared" si="505"/>
        <v>I</v>
      </c>
      <c r="P255" s="67" t="str">
        <f t="shared" si="505"/>
        <v>I3A4</v>
      </c>
      <c r="Q255" s="67" t="str">
        <f t="shared" si="505"/>
        <v>I3A4**</v>
      </c>
      <c r="R255" s="67" t="str">
        <f t="shared" si="505"/>
        <v>I16</v>
      </c>
      <c r="S255" s="68">
        <f t="shared" ref="S255:X255" si="506">F255*(12/26)</f>
        <v>2917.8461538461538</v>
      </c>
      <c r="T255" s="68">
        <f t="shared" si="506"/>
        <v>3294</v>
      </c>
      <c r="U255" s="68">
        <f t="shared" si="506"/>
        <v>3670.6153846153848</v>
      </c>
      <c r="V255" s="68">
        <f t="shared" si="506"/>
        <v>4046.7692307692309</v>
      </c>
      <c r="W255" s="68">
        <f t="shared" si="506"/>
        <v>4422.9230769230771</v>
      </c>
      <c r="X255" s="68">
        <f t="shared" si="506"/>
        <v>8300.7692307692305</v>
      </c>
      <c r="Y255" s="67">
        <f t="shared" si="2"/>
        <v>0</v>
      </c>
      <c r="Z255" s="58"/>
    </row>
    <row r="256" spans="1:26" ht="12.75" customHeight="1" x14ac:dyDescent="0.25">
      <c r="A256" s="59" t="s">
        <v>934</v>
      </c>
      <c r="B256" s="60" t="s">
        <v>86</v>
      </c>
      <c r="C256" s="60" t="s">
        <v>935</v>
      </c>
      <c r="D256" s="60" t="s">
        <v>936</v>
      </c>
      <c r="E256" s="60" t="s">
        <v>232</v>
      </c>
      <c r="F256" s="61">
        <v>6858</v>
      </c>
      <c r="G256" s="61">
        <v>7743</v>
      </c>
      <c r="H256" s="61">
        <v>8628</v>
      </c>
      <c r="I256" s="61">
        <v>9512</v>
      </c>
      <c r="J256" s="61">
        <v>10397</v>
      </c>
      <c r="K256" s="62">
        <v>17985</v>
      </c>
      <c r="L256" s="60">
        <v>0</v>
      </c>
      <c r="M256" s="58"/>
      <c r="N256" s="66" t="str">
        <f t="shared" ref="N256:R256" si="507">A256</f>
        <v>ENVIRON PROTECT SPEC IV</v>
      </c>
      <c r="O256" s="67" t="str">
        <f t="shared" si="507"/>
        <v>I</v>
      </c>
      <c r="P256" s="67" t="str">
        <f t="shared" si="507"/>
        <v>I3A5</v>
      </c>
      <c r="Q256" s="67" t="str">
        <f t="shared" si="507"/>
        <v>I3A5**</v>
      </c>
      <c r="R256" s="67" t="str">
        <f t="shared" si="507"/>
        <v>I17</v>
      </c>
      <c r="S256" s="68">
        <f t="shared" ref="S256:X256" si="508">F256*(12/26)</f>
        <v>3165.2307692307695</v>
      </c>
      <c r="T256" s="68">
        <f t="shared" si="508"/>
        <v>3573.6923076923081</v>
      </c>
      <c r="U256" s="68">
        <f t="shared" si="508"/>
        <v>3982.1538461538462</v>
      </c>
      <c r="V256" s="68">
        <f t="shared" si="508"/>
        <v>4390.1538461538466</v>
      </c>
      <c r="W256" s="68">
        <f t="shared" si="508"/>
        <v>4798.6153846153848</v>
      </c>
      <c r="X256" s="68">
        <f t="shared" si="508"/>
        <v>8300.7692307692305</v>
      </c>
      <c r="Y256" s="67">
        <f t="shared" si="2"/>
        <v>0</v>
      </c>
      <c r="Z256" s="58"/>
    </row>
    <row r="257" spans="1:26" ht="12.75" customHeight="1" x14ac:dyDescent="0.25">
      <c r="A257" s="59" t="s">
        <v>937</v>
      </c>
      <c r="B257" s="60" t="s">
        <v>86</v>
      </c>
      <c r="C257" s="60" t="s">
        <v>938</v>
      </c>
      <c r="D257" s="60" t="s">
        <v>939</v>
      </c>
      <c r="E257" s="60" t="s">
        <v>849</v>
      </c>
      <c r="F257" s="61">
        <v>7872</v>
      </c>
      <c r="G257" s="61">
        <v>9093</v>
      </c>
      <c r="H257" s="61">
        <v>10315</v>
      </c>
      <c r="I257" s="61">
        <v>11536</v>
      </c>
      <c r="J257" s="61">
        <v>12757</v>
      </c>
      <c r="K257" s="62">
        <v>17985</v>
      </c>
      <c r="L257" s="60">
        <v>0</v>
      </c>
      <c r="M257" s="58"/>
      <c r="N257" s="66" t="str">
        <f t="shared" ref="N257:R257" si="509">A257</f>
        <v>ENVIRON PROTECT SPEC V</v>
      </c>
      <c r="O257" s="67" t="str">
        <f t="shared" si="509"/>
        <v>I</v>
      </c>
      <c r="P257" s="67" t="str">
        <f t="shared" si="509"/>
        <v>I3A6</v>
      </c>
      <c r="Q257" s="67" t="str">
        <f t="shared" si="509"/>
        <v>I3A6**</v>
      </c>
      <c r="R257" s="67" t="str">
        <f t="shared" si="509"/>
        <v>I20</v>
      </c>
      <c r="S257" s="68">
        <f t="shared" ref="S257:X257" si="510">F257*(12/26)</f>
        <v>3633.2307692307695</v>
      </c>
      <c r="T257" s="68">
        <f t="shared" si="510"/>
        <v>4196.7692307692314</v>
      </c>
      <c r="U257" s="68">
        <f t="shared" si="510"/>
        <v>4760.7692307692314</v>
      </c>
      <c r="V257" s="68">
        <f t="shared" si="510"/>
        <v>5324.3076923076924</v>
      </c>
      <c r="W257" s="68">
        <f t="shared" si="510"/>
        <v>5887.8461538461543</v>
      </c>
      <c r="X257" s="68">
        <f t="shared" si="510"/>
        <v>8300.7692307692305</v>
      </c>
      <c r="Y257" s="67">
        <f t="shared" si="2"/>
        <v>0</v>
      </c>
      <c r="Z257" s="58"/>
    </row>
    <row r="258" spans="1:26" ht="12.75" customHeight="1" x14ac:dyDescent="0.25">
      <c r="A258" s="59" t="s">
        <v>940</v>
      </c>
      <c r="B258" s="60" t="s">
        <v>609</v>
      </c>
      <c r="C258" s="60" t="s">
        <v>941</v>
      </c>
      <c r="D258" s="60" t="s">
        <v>942</v>
      </c>
      <c r="E258" s="60" t="s">
        <v>943</v>
      </c>
      <c r="F258" s="61">
        <v>3202</v>
      </c>
      <c r="G258" s="61">
        <v>3540</v>
      </c>
      <c r="H258" s="61">
        <v>3877</v>
      </c>
      <c r="I258" s="61">
        <v>4215</v>
      </c>
      <c r="J258" s="61">
        <v>4552</v>
      </c>
      <c r="K258" s="62">
        <v>17985</v>
      </c>
      <c r="L258" s="60">
        <v>1</v>
      </c>
      <c r="M258" s="58"/>
      <c r="N258" s="66" t="str">
        <f t="shared" ref="N258:R258" si="511">A258</f>
        <v>EQUIPMENT MECHANIC I</v>
      </c>
      <c r="O258" s="67" t="str">
        <f t="shared" si="511"/>
        <v>D</v>
      </c>
      <c r="P258" s="67" t="str">
        <f t="shared" si="511"/>
        <v>D7A1</v>
      </c>
      <c r="Q258" s="67" t="str">
        <f t="shared" si="511"/>
        <v>D7A1XX</v>
      </c>
      <c r="R258" s="67" t="str">
        <f t="shared" si="511"/>
        <v>D11</v>
      </c>
      <c r="S258" s="68">
        <f t="shared" ref="S258:X258" si="512">F258*(12/26)</f>
        <v>1477.846153846154</v>
      </c>
      <c r="T258" s="68">
        <f t="shared" si="512"/>
        <v>1633.846153846154</v>
      </c>
      <c r="U258" s="68">
        <f t="shared" si="512"/>
        <v>1789.3846153846155</v>
      </c>
      <c r="V258" s="68">
        <f t="shared" si="512"/>
        <v>1945.3846153846155</v>
      </c>
      <c r="W258" s="68">
        <f t="shared" si="512"/>
        <v>2100.9230769230771</v>
      </c>
      <c r="X258" s="68">
        <f t="shared" si="512"/>
        <v>8300.7692307692305</v>
      </c>
      <c r="Y258" s="67">
        <f t="shared" si="2"/>
        <v>1</v>
      </c>
      <c r="Z258" s="58"/>
    </row>
    <row r="259" spans="1:26" ht="12.75" customHeight="1" x14ac:dyDescent="0.25">
      <c r="A259" s="59" t="s">
        <v>944</v>
      </c>
      <c r="B259" s="60" t="s">
        <v>609</v>
      </c>
      <c r="C259" s="60" t="s">
        <v>945</v>
      </c>
      <c r="D259" s="60" t="s">
        <v>946</v>
      </c>
      <c r="E259" s="60" t="s">
        <v>612</v>
      </c>
      <c r="F259" s="61">
        <v>3701</v>
      </c>
      <c r="G259" s="61">
        <v>4091</v>
      </c>
      <c r="H259" s="61">
        <v>4481</v>
      </c>
      <c r="I259" s="61">
        <v>4871</v>
      </c>
      <c r="J259" s="61">
        <v>5261</v>
      </c>
      <c r="K259" s="62">
        <v>17985</v>
      </c>
      <c r="L259" s="60">
        <v>1</v>
      </c>
      <c r="M259" s="58"/>
      <c r="N259" s="66" t="str">
        <f t="shared" ref="N259:R259" si="513">A259</f>
        <v>EQUIPMENT MECHANIC II</v>
      </c>
      <c r="O259" s="67" t="str">
        <f t="shared" si="513"/>
        <v>D</v>
      </c>
      <c r="P259" s="67" t="str">
        <f t="shared" si="513"/>
        <v>D7A2</v>
      </c>
      <c r="Q259" s="67" t="str">
        <f t="shared" si="513"/>
        <v>D7A2XX</v>
      </c>
      <c r="R259" s="67" t="str">
        <f t="shared" si="513"/>
        <v>D13</v>
      </c>
      <c r="S259" s="68">
        <f t="shared" ref="S259:X259" si="514">F259*(12/26)</f>
        <v>1708.1538461538462</v>
      </c>
      <c r="T259" s="68">
        <f t="shared" si="514"/>
        <v>1888.1538461538462</v>
      </c>
      <c r="U259" s="68">
        <f t="shared" si="514"/>
        <v>2068.1538461538462</v>
      </c>
      <c r="V259" s="68">
        <f t="shared" si="514"/>
        <v>2248.1538461538462</v>
      </c>
      <c r="W259" s="68">
        <f t="shared" si="514"/>
        <v>2428.1538461538462</v>
      </c>
      <c r="X259" s="68">
        <f t="shared" si="514"/>
        <v>8300.7692307692305</v>
      </c>
      <c r="Y259" s="67">
        <f t="shared" si="2"/>
        <v>1</v>
      </c>
      <c r="Z259" s="58"/>
    </row>
    <row r="260" spans="1:26" ht="12.75" customHeight="1" x14ac:dyDescent="0.25">
      <c r="A260" s="59" t="s">
        <v>947</v>
      </c>
      <c r="B260" s="60" t="s">
        <v>609</v>
      </c>
      <c r="C260" s="60" t="s">
        <v>948</v>
      </c>
      <c r="D260" s="60" t="s">
        <v>949</v>
      </c>
      <c r="E260" s="60" t="s">
        <v>616</v>
      </c>
      <c r="F260" s="61">
        <v>4277</v>
      </c>
      <c r="G260" s="61">
        <v>4728</v>
      </c>
      <c r="H260" s="61">
        <v>5179</v>
      </c>
      <c r="I260" s="61">
        <v>5629</v>
      </c>
      <c r="J260" s="61">
        <v>6080</v>
      </c>
      <c r="K260" s="62">
        <v>17985</v>
      </c>
      <c r="L260" s="60">
        <v>1</v>
      </c>
      <c r="M260" s="58"/>
      <c r="N260" s="66" t="str">
        <f t="shared" ref="N260:R260" si="515">A260</f>
        <v>EQUIPMENT MECHANIC III</v>
      </c>
      <c r="O260" s="67" t="str">
        <f t="shared" si="515"/>
        <v>D</v>
      </c>
      <c r="P260" s="67" t="str">
        <f t="shared" si="515"/>
        <v>D7A3</v>
      </c>
      <c r="Q260" s="67" t="str">
        <f t="shared" si="515"/>
        <v>D7A3XX</v>
      </c>
      <c r="R260" s="67" t="str">
        <f t="shared" si="515"/>
        <v>D15</v>
      </c>
      <c r="S260" s="68">
        <f t="shared" ref="S260:X260" si="516">F260*(12/26)</f>
        <v>1974</v>
      </c>
      <c r="T260" s="68">
        <f t="shared" si="516"/>
        <v>2182.1538461538462</v>
      </c>
      <c r="U260" s="68">
        <f t="shared" si="516"/>
        <v>2390.3076923076924</v>
      </c>
      <c r="V260" s="68">
        <f t="shared" si="516"/>
        <v>2598</v>
      </c>
      <c r="W260" s="68">
        <f t="shared" si="516"/>
        <v>2806.1538461538462</v>
      </c>
      <c r="X260" s="68">
        <f t="shared" si="516"/>
        <v>8300.7692307692305</v>
      </c>
      <c r="Y260" s="67">
        <f t="shared" si="2"/>
        <v>1</v>
      </c>
      <c r="Z260" s="58"/>
    </row>
    <row r="261" spans="1:26" ht="12.75" customHeight="1" x14ac:dyDescent="0.25">
      <c r="A261" s="59" t="s">
        <v>950</v>
      </c>
      <c r="B261" s="60" t="s">
        <v>609</v>
      </c>
      <c r="C261" s="60" t="s">
        <v>951</v>
      </c>
      <c r="D261" s="60" t="s">
        <v>952</v>
      </c>
      <c r="E261" s="60" t="s">
        <v>835</v>
      </c>
      <c r="F261" s="61">
        <v>4597</v>
      </c>
      <c r="G261" s="61">
        <v>5082</v>
      </c>
      <c r="H261" s="61">
        <v>5567</v>
      </c>
      <c r="I261" s="61">
        <v>6052</v>
      </c>
      <c r="J261" s="61">
        <v>6537</v>
      </c>
      <c r="K261" s="62">
        <v>17985</v>
      </c>
      <c r="L261" s="60">
        <v>0</v>
      </c>
      <c r="M261" s="58"/>
      <c r="N261" s="66" t="str">
        <f t="shared" ref="N261:R261" si="517">A261</f>
        <v>EQUIPMENT MECHANIC IV</v>
      </c>
      <c r="O261" s="67" t="str">
        <f t="shared" si="517"/>
        <v>D</v>
      </c>
      <c r="P261" s="67" t="str">
        <f t="shared" si="517"/>
        <v>D7A4</v>
      </c>
      <c r="Q261" s="67" t="str">
        <f t="shared" si="517"/>
        <v>D7A4XX</v>
      </c>
      <c r="R261" s="67" t="str">
        <f t="shared" si="517"/>
        <v>D16</v>
      </c>
      <c r="S261" s="68">
        <f t="shared" ref="S261:X261" si="518">F261*(12/26)</f>
        <v>2121.6923076923076</v>
      </c>
      <c r="T261" s="68">
        <f t="shared" si="518"/>
        <v>2345.5384615384619</v>
      </c>
      <c r="U261" s="68">
        <f t="shared" si="518"/>
        <v>2569.3846153846157</v>
      </c>
      <c r="V261" s="68">
        <f t="shared" si="518"/>
        <v>2793.2307692307695</v>
      </c>
      <c r="W261" s="68">
        <f t="shared" si="518"/>
        <v>3017.0769230769233</v>
      </c>
      <c r="X261" s="68">
        <f t="shared" si="518"/>
        <v>8300.7692307692305</v>
      </c>
      <c r="Y261" s="67">
        <f t="shared" si="2"/>
        <v>0</v>
      </c>
      <c r="Z261" s="58"/>
    </row>
    <row r="262" spans="1:26" ht="12.75" customHeight="1" x14ac:dyDescent="0.25">
      <c r="A262" s="59" t="s">
        <v>953</v>
      </c>
      <c r="B262" s="60" t="s">
        <v>609</v>
      </c>
      <c r="C262" s="60" t="s">
        <v>954</v>
      </c>
      <c r="D262" s="60" t="s">
        <v>955</v>
      </c>
      <c r="E262" s="60" t="s">
        <v>956</v>
      </c>
      <c r="F262" s="61">
        <v>2578</v>
      </c>
      <c r="G262" s="61">
        <v>2850</v>
      </c>
      <c r="H262" s="61">
        <v>3122</v>
      </c>
      <c r="I262" s="61">
        <v>3394</v>
      </c>
      <c r="J262" s="61">
        <v>3666</v>
      </c>
      <c r="K262" s="62">
        <v>17985</v>
      </c>
      <c r="L262" s="60">
        <v>1</v>
      </c>
      <c r="M262" s="58"/>
      <c r="N262" s="66" t="str">
        <f t="shared" ref="N262:R262" si="519">A262</f>
        <v>EQUIPMENT OPERATOR I</v>
      </c>
      <c r="O262" s="67" t="str">
        <f t="shared" si="519"/>
        <v>D</v>
      </c>
      <c r="P262" s="67" t="str">
        <f t="shared" si="519"/>
        <v>D7B1</v>
      </c>
      <c r="Q262" s="67" t="str">
        <f t="shared" si="519"/>
        <v>D7B1XX</v>
      </c>
      <c r="R262" s="67" t="str">
        <f t="shared" si="519"/>
        <v>D07</v>
      </c>
      <c r="S262" s="68">
        <f t="shared" ref="S262:X262" si="520">F262*(12/26)</f>
        <v>1189.8461538461538</v>
      </c>
      <c r="T262" s="68">
        <f t="shared" si="520"/>
        <v>1315.3846153846155</v>
      </c>
      <c r="U262" s="68">
        <f t="shared" si="520"/>
        <v>1440.9230769230769</v>
      </c>
      <c r="V262" s="68">
        <f t="shared" si="520"/>
        <v>1566.4615384615386</v>
      </c>
      <c r="W262" s="68">
        <f t="shared" si="520"/>
        <v>1692</v>
      </c>
      <c r="X262" s="68">
        <f t="shared" si="520"/>
        <v>8300.7692307692305</v>
      </c>
      <c r="Y262" s="67">
        <f t="shared" si="2"/>
        <v>1</v>
      </c>
      <c r="Z262" s="58"/>
    </row>
    <row r="263" spans="1:26" ht="12.75" customHeight="1" x14ac:dyDescent="0.25">
      <c r="A263" s="59" t="s">
        <v>957</v>
      </c>
      <c r="B263" s="60" t="s">
        <v>609</v>
      </c>
      <c r="C263" s="60" t="s">
        <v>958</v>
      </c>
      <c r="D263" s="60" t="s">
        <v>959</v>
      </c>
      <c r="E263" s="60" t="s">
        <v>943</v>
      </c>
      <c r="F263" s="61">
        <v>3202</v>
      </c>
      <c r="G263" s="61">
        <v>3540</v>
      </c>
      <c r="H263" s="61">
        <v>3877</v>
      </c>
      <c r="I263" s="61">
        <v>4215</v>
      </c>
      <c r="J263" s="61">
        <v>4552</v>
      </c>
      <c r="K263" s="62">
        <v>17985</v>
      </c>
      <c r="L263" s="60">
        <v>1</v>
      </c>
      <c r="M263" s="58"/>
      <c r="N263" s="66" t="str">
        <f t="shared" ref="N263:R263" si="521">A263</f>
        <v>EQUIPMENT OPERATOR II</v>
      </c>
      <c r="O263" s="67" t="str">
        <f t="shared" si="521"/>
        <v>D</v>
      </c>
      <c r="P263" s="67" t="str">
        <f t="shared" si="521"/>
        <v>D7B2</v>
      </c>
      <c r="Q263" s="67" t="str">
        <f t="shared" si="521"/>
        <v>D7B2XX</v>
      </c>
      <c r="R263" s="67" t="str">
        <f t="shared" si="521"/>
        <v>D11</v>
      </c>
      <c r="S263" s="68">
        <f t="shared" ref="S263:X263" si="522">F263*(12/26)</f>
        <v>1477.846153846154</v>
      </c>
      <c r="T263" s="68">
        <f t="shared" si="522"/>
        <v>1633.846153846154</v>
      </c>
      <c r="U263" s="68">
        <f t="shared" si="522"/>
        <v>1789.3846153846155</v>
      </c>
      <c r="V263" s="68">
        <f t="shared" si="522"/>
        <v>1945.3846153846155</v>
      </c>
      <c r="W263" s="68">
        <f t="shared" si="522"/>
        <v>2100.9230769230771</v>
      </c>
      <c r="X263" s="68">
        <f t="shared" si="522"/>
        <v>8300.7692307692305</v>
      </c>
      <c r="Y263" s="67">
        <f t="shared" si="2"/>
        <v>1</v>
      </c>
      <c r="Z263" s="58"/>
    </row>
    <row r="264" spans="1:26" ht="12.75" customHeight="1" x14ac:dyDescent="0.25">
      <c r="A264" s="59" t="s">
        <v>960</v>
      </c>
      <c r="B264" s="60" t="s">
        <v>609</v>
      </c>
      <c r="C264" s="60" t="s">
        <v>961</v>
      </c>
      <c r="D264" s="60" t="s">
        <v>962</v>
      </c>
      <c r="E264" s="60" t="s">
        <v>768</v>
      </c>
      <c r="F264" s="61">
        <v>3441</v>
      </c>
      <c r="G264" s="61">
        <v>3804</v>
      </c>
      <c r="H264" s="61">
        <v>4168</v>
      </c>
      <c r="I264" s="61">
        <v>4531</v>
      </c>
      <c r="J264" s="61">
        <v>4894</v>
      </c>
      <c r="K264" s="62">
        <v>17985</v>
      </c>
      <c r="L264" s="60">
        <v>1</v>
      </c>
      <c r="M264" s="58"/>
      <c r="N264" s="66" t="str">
        <f t="shared" ref="N264:R264" si="523">A264</f>
        <v>EQUIPMENT OPERATOR III</v>
      </c>
      <c r="O264" s="67" t="str">
        <f t="shared" si="523"/>
        <v>D</v>
      </c>
      <c r="P264" s="67" t="str">
        <f t="shared" si="523"/>
        <v>D7B3</v>
      </c>
      <c r="Q264" s="67" t="str">
        <f t="shared" si="523"/>
        <v>D7B3XX</v>
      </c>
      <c r="R264" s="67" t="str">
        <f t="shared" si="523"/>
        <v>D12</v>
      </c>
      <c r="S264" s="68">
        <f t="shared" ref="S264:X264" si="524">F264*(12/26)</f>
        <v>1588.1538461538462</v>
      </c>
      <c r="T264" s="68">
        <f t="shared" si="524"/>
        <v>1755.6923076923078</v>
      </c>
      <c r="U264" s="68">
        <f t="shared" si="524"/>
        <v>1923.6923076923078</v>
      </c>
      <c r="V264" s="68">
        <f t="shared" si="524"/>
        <v>2091.2307692307695</v>
      </c>
      <c r="W264" s="68">
        <f t="shared" si="524"/>
        <v>2258.7692307692309</v>
      </c>
      <c r="X264" s="68">
        <f t="shared" si="524"/>
        <v>8300.7692307692305</v>
      </c>
      <c r="Y264" s="67">
        <f t="shared" si="2"/>
        <v>1</v>
      </c>
      <c r="Z264" s="58"/>
    </row>
    <row r="265" spans="1:26" ht="12.75" customHeight="1" x14ac:dyDescent="0.25">
      <c r="A265" s="59" t="s">
        <v>963</v>
      </c>
      <c r="B265" s="60" t="s">
        <v>609</v>
      </c>
      <c r="C265" s="60" t="s">
        <v>964</v>
      </c>
      <c r="D265" s="60" t="s">
        <v>965</v>
      </c>
      <c r="E265" s="60" t="s">
        <v>612</v>
      </c>
      <c r="F265" s="61">
        <v>3701</v>
      </c>
      <c r="G265" s="61">
        <v>4091</v>
      </c>
      <c r="H265" s="61">
        <v>4481</v>
      </c>
      <c r="I265" s="61">
        <v>4871</v>
      </c>
      <c r="J265" s="61">
        <v>5261</v>
      </c>
      <c r="K265" s="62">
        <v>17985</v>
      </c>
      <c r="L265" s="60">
        <v>1</v>
      </c>
      <c r="M265" s="58"/>
      <c r="N265" s="66" t="str">
        <f t="shared" ref="N265:R265" si="525">A265</f>
        <v>EQUIPMENT OPERATOR IV</v>
      </c>
      <c r="O265" s="67" t="str">
        <f t="shared" si="525"/>
        <v>D</v>
      </c>
      <c r="P265" s="67" t="str">
        <f t="shared" si="525"/>
        <v>D7B4</v>
      </c>
      <c r="Q265" s="67" t="str">
        <f t="shared" si="525"/>
        <v>D7B4XX</v>
      </c>
      <c r="R265" s="67" t="str">
        <f t="shared" si="525"/>
        <v>D13</v>
      </c>
      <c r="S265" s="68">
        <f t="shared" ref="S265:X265" si="526">F265*(12/26)</f>
        <v>1708.1538461538462</v>
      </c>
      <c r="T265" s="68">
        <f t="shared" si="526"/>
        <v>1888.1538461538462</v>
      </c>
      <c r="U265" s="68">
        <f t="shared" si="526"/>
        <v>2068.1538461538462</v>
      </c>
      <c r="V265" s="68">
        <f t="shared" si="526"/>
        <v>2248.1538461538462</v>
      </c>
      <c r="W265" s="68">
        <f t="shared" si="526"/>
        <v>2428.1538461538462</v>
      </c>
      <c r="X265" s="68">
        <f t="shared" si="526"/>
        <v>8300.7692307692305</v>
      </c>
      <c r="Y265" s="67">
        <f t="shared" si="2"/>
        <v>1</v>
      </c>
      <c r="Z265" s="58"/>
    </row>
    <row r="266" spans="1:26" ht="12.75" customHeight="1" x14ac:dyDescent="0.25">
      <c r="A266" s="59" t="s">
        <v>966</v>
      </c>
      <c r="B266" s="60" t="s">
        <v>53</v>
      </c>
      <c r="C266" s="60" t="s">
        <v>967</v>
      </c>
      <c r="D266" s="60" t="s">
        <v>968</v>
      </c>
      <c r="E266" s="60" t="s">
        <v>273</v>
      </c>
      <c r="F266" s="61">
        <v>4605</v>
      </c>
      <c r="G266" s="61">
        <v>5139</v>
      </c>
      <c r="H266" s="61">
        <v>5672</v>
      </c>
      <c r="I266" s="61">
        <v>6206</v>
      </c>
      <c r="J266" s="61">
        <v>6739</v>
      </c>
      <c r="K266" s="62">
        <v>17985</v>
      </c>
      <c r="L266" s="60">
        <v>0</v>
      </c>
      <c r="M266" s="58"/>
      <c r="N266" s="66" t="str">
        <f t="shared" ref="N266:R266" si="527">A266</f>
        <v>FIN/CREDIT EXAMINER I</v>
      </c>
      <c r="O266" s="67" t="str">
        <f t="shared" si="527"/>
        <v>H</v>
      </c>
      <c r="P266" s="67" t="str">
        <f t="shared" si="527"/>
        <v>H8F2</v>
      </c>
      <c r="Q266" s="67" t="str">
        <f t="shared" si="527"/>
        <v>H8F2XX</v>
      </c>
      <c r="R266" s="67" t="str">
        <f t="shared" si="527"/>
        <v>H22</v>
      </c>
      <c r="S266" s="68">
        <f t="shared" ref="S266:X266" si="528">F266*(12/26)</f>
        <v>2125.3846153846157</v>
      </c>
      <c r="T266" s="68">
        <f t="shared" si="528"/>
        <v>2371.8461538461538</v>
      </c>
      <c r="U266" s="68">
        <f t="shared" si="528"/>
        <v>2617.8461538461538</v>
      </c>
      <c r="V266" s="68">
        <f t="shared" si="528"/>
        <v>2864.3076923076924</v>
      </c>
      <c r="W266" s="68">
        <f t="shared" si="528"/>
        <v>3110.3076923076924</v>
      </c>
      <c r="X266" s="68">
        <f t="shared" si="528"/>
        <v>8300.7692307692305</v>
      </c>
      <c r="Y266" s="67">
        <f t="shared" si="2"/>
        <v>0</v>
      </c>
      <c r="Z266" s="58"/>
    </row>
    <row r="267" spans="1:26" ht="12.75" customHeight="1" x14ac:dyDescent="0.25">
      <c r="A267" s="59" t="s">
        <v>969</v>
      </c>
      <c r="B267" s="60" t="s">
        <v>53</v>
      </c>
      <c r="C267" s="60" t="s">
        <v>970</v>
      </c>
      <c r="D267" s="60" t="s">
        <v>971</v>
      </c>
      <c r="E267" s="60" t="s">
        <v>256</v>
      </c>
      <c r="F267" s="61">
        <v>4950</v>
      </c>
      <c r="G267" s="61">
        <v>5524</v>
      </c>
      <c r="H267" s="61">
        <v>6098</v>
      </c>
      <c r="I267" s="61">
        <v>6672</v>
      </c>
      <c r="J267" s="61">
        <v>7246</v>
      </c>
      <c r="K267" s="62">
        <v>17985</v>
      </c>
      <c r="L267" s="60">
        <v>0</v>
      </c>
      <c r="M267" s="58"/>
      <c r="N267" s="66" t="str">
        <f t="shared" ref="N267:R267" si="529">A267</f>
        <v>FIN/CREDIT EXAMINER II</v>
      </c>
      <c r="O267" s="67" t="str">
        <f t="shared" si="529"/>
        <v>H</v>
      </c>
      <c r="P267" s="67" t="str">
        <f t="shared" si="529"/>
        <v>H8F3</v>
      </c>
      <c r="Q267" s="67" t="str">
        <f t="shared" si="529"/>
        <v>H8F3XX</v>
      </c>
      <c r="R267" s="67" t="str">
        <f t="shared" si="529"/>
        <v>H25</v>
      </c>
      <c r="S267" s="68">
        <f t="shared" ref="S267:X267" si="530">F267*(12/26)</f>
        <v>2284.6153846153848</v>
      </c>
      <c r="T267" s="68">
        <f t="shared" si="530"/>
        <v>2549.5384615384619</v>
      </c>
      <c r="U267" s="68">
        <f t="shared" si="530"/>
        <v>2814.4615384615386</v>
      </c>
      <c r="V267" s="68">
        <f t="shared" si="530"/>
        <v>3079.3846153846157</v>
      </c>
      <c r="W267" s="68">
        <f t="shared" si="530"/>
        <v>3344.3076923076924</v>
      </c>
      <c r="X267" s="68">
        <f t="shared" si="530"/>
        <v>8300.7692307692305</v>
      </c>
      <c r="Y267" s="67">
        <f t="shared" si="2"/>
        <v>0</v>
      </c>
      <c r="Z267" s="58"/>
    </row>
    <row r="268" spans="1:26" ht="12.75" customHeight="1" x14ac:dyDescent="0.25">
      <c r="A268" s="59" t="s">
        <v>972</v>
      </c>
      <c r="B268" s="60" t="s">
        <v>53</v>
      </c>
      <c r="C268" s="60" t="s">
        <v>973</v>
      </c>
      <c r="D268" s="60" t="s">
        <v>974</v>
      </c>
      <c r="E268" s="60" t="s">
        <v>159</v>
      </c>
      <c r="F268" s="61">
        <v>5656</v>
      </c>
      <c r="G268" s="61">
        <v>6385</v>
      </c>
      <c r="H268" s="61">
        <v>7115</v>
      </c>
      <c r="I268" s="61">
        <v>7844</v>
      </c>
      <c r="J268" s="61">
        <v>8573</v>
      </c>
      <c r="K268" s="62">
        <v>17985</v>
      </c>
      <c r="L268" s="60">
        <v>0</v>
      </c>
      <c r="M268" s="58"/>
      <c r="N268" s="66" t="str">
        <f t="shared" ref="N268:R268" si="531">A268</f>
        <v>FIN/CREDIT EXAMINER III</v>
      </c>
      <c r="O268" s="67" t="str">
        <f t="shared" si="531"/>
        <v>H</v>
      </c>
      <c r="P268" s="67" t="str">
        <f t="shared" si="531"/>
        <v>H8F4</v>
      </c>
      <c r="Q268" s="67" t="str">
        <f t="shared" si="531"/>
        <v>H8F4XX</v>
      </c>
      <c r="R268" s="67" t="str">
        <f t="shared" si="531"/>
        <v>H30</v>
      </c>
      <c r="S268" s="68">
        <f t="shared" ref="S268:X268" si="532">F268*(12/26)</f>
        <v>2610.4615384615386</v>
      </c>
      <c r="T268" s="68">
        <f t="shared" si="532"/>
        <v>2946.9230769230771</v>
      </c>
      <c r="U268" s="68">
        <f t="shared" si="532"/>
        <v>3283.8461538461538</v>
      </c>
      <c r="V268" s="68">
        <f t="shared" si="532"/>
        <v>3620.3076923076924</v>
      </c>
      <c r="W268" s="68">
        <f t="shared" si="532"/>
        <v>3956.7692307692309</v>
      </c>
      <c r="X268" s="68">
        <f t="shared" si="532"/>
        <v>8300.7692307692305</v>
      </c>
      <c r="Y268" s="67">
        <f t="shared" si="2"/>
        <v>0</v>
      </c>
      <c r="Z268" s="58"/>
    </row>
    <row r="269" spans="1:26" ht="12.75" customHeight="1" x14ac:dyDescent="0.25">
      <c r="A269" s="59" t="s">
        <v>975</v>
      </c>
      <c r="B269" s="60" t="s">
        <v>53</v>
      </c>
      <c r="C269" s="60" t="s">
        <v>976</v>
      </c>
      <c r="D269" s="60" t="s">
        <v>977</v>
      </c>
      <c r="E269" s="60" t="s">
        <v>60</v>
      </c>
      <c r="F269" s="61">
        <v>4284</v>
      </c>
      <c r="G269" s="61">
        <v>4781</v>
      </c>
      <c r="H269" s="61">
        <v>5277</v>
      </c>
      <c r="I269" s="61">
        <v>5774</v>
      </c>
      <c r="J269" s="61">
        <v>6270</v>
      </c>
      <c r="K269" s="62">
        <v>17985</v>
      </c>
      <c r="L269" s="60">
        <v>0</v>
      </c>
      <c r="M269" s="58"/>
      <c r="N269" s="66" t="str">
        <f t="shared" ref="N269:R269" si="533">A269</f>
        <v>FIN/CREDIT EXAMINER INT</v>
      </c>
      <c r="O269" s="67" t="str">
        <f t="shared" si="533"/>
        <v>H</v>
      </c>
      <c r="P269" s="67" t="str">
        <f t="shared" si="533"/>
        <v>H8F1</v>
      </c>
      <c r="Q269" s="67" t="str">
        <f t="shared" si="533"/>
        <v>H8F1IX</v>
      </c>
      <c r="R269" s="67" t="str">
        <f t="shared" si="533"/>
        <v>H19</v>
      </c>
      <c r="S269" s="68">
        <f t="shared" ref="S269:X269" si="534">F269*(12/26)</f>
        <v>1977.2307692307693</v>
      </c>
      <c r="T269" s="68">
        <f t="shared" si="534"/>
        <v>2206.6153846153848</v>
      </c>
      <c r="U269" s="68">
        <f t="shared" si="534"/>
        <v>2435.5384615384619</v>
      </c>
      <c r="V269" s="68">
        <f t="shared" si="534"/>
        <v>2664.9230769230771</v>
      </c>
      <c r="W269" s="68">
        <f t="shared" si="534"/>
        <v>2893.8461538461538</v>
      </c>
      <c r="X269" s="68">
        <f t="shared" si="534"/>
        <v>8300.7692307692305</v>
      </c>
      <c r="Y269" s="67">
        <f t="shared" si="2"/>
        <v>0</v>
      </c>
      <c r="Z269" s="58"/>
    </row>
    <row r="270" spans="1:26" ht="12.75" customHeight="1" x14ac:dyDescent="0.25">
      <c r="A270" s="59" t="s">
        <v>978</v>
      </c>
      <c r="B270" s="60" t="s">
        <v>53</v>
      </c>
      <c r="C270" s="60" t="s">
        <v>979</v>
      </c>
      <c r="D270" s="60" t="s">
        <v>980</v>
      </c>
      <c r="E270" s="60" t="s">
        <v>122</v>
      </c>
      <c r="F270" s="61">
        <v>6659</v>
      </c>
      <c r="G270" s="61">
        <v>7518</v>
      </c>
      <c r="H270" s="61">
        <v>8377</v>
      </c>
      <c r="I270" s="61">
        <v>9235</v>
      </c>
      <c r="J270" s="61">
        <v>10094</v>
      </c>
      <c r="K270" s="62">
        <v>17985</v>
      </c>
      <c r="L270" s="60">
        <v>0</v>
      </c>
      <c r="M270" s="58"/>
      <c r="N270" s="66" t="str">
        <f t="shared" ref="N270:R270" si="535">A270</f>
        <v>FIN/CREDIT EXAMINER IV</v>
      </c>
      <c r="O270" s="67" t="str">
        <f t="shared" si="535"/>
        <v>H</v>
      </c>
      <c r="P270" s="67" t="str">
        <f t="shared" si="535"/>
        <v>H8F5</v>
      </c>
      <c r="Q270" s="67" t="str">
        <f t="shared" si="535"/>
        <v>H8F5XX</v>
      </c>
      <c r="R270" s="67" t="str">
        <f t="shared" si="535"/>
        <v>H33</v>
      </c>
      <c r="S270" s="68">
        <f t="shared" ref="S270:X270" si="536">F270*(12/26)</f>
        <v>3073.3846153846157</v>
      </c>
      <c r="T270" s="68">
        <f t="shared" si="536"/>
        <v>3469.8461538461543</v>
      </c>
      <c r="U270" s="68">
        <f t="shared" si="536"/>
        <v>3866.3076923076924</v>
      </c>
      <c r="V270" s="68">
        <f t="shared" si="536"/>
        <v>4262.3076923076924</v>
      </c>
      <c r="W270" s="68">
        <f t="shared" si="536"/>
        <v>4658.7692307692314</v>
      </c>
      <c r="X270" s="68">
        <f t="shared" si="536"/>
        <v>8300.7692307692305</v>
      </c>
      <c r="Y270" s="67">
        <f t="shared" si="2"/>
        <v>0</v>
      </c>
      <c r="Z270" s="58"/>
    </row>
    <row r="271" spans="1:26" ht="12.75" customHeight="1" x14ac:dyDescent="0.25">
      <c r="A271" s="59" t="s">
        <v>981</v>
      </c>
      <c r="B271" s="60" t="s">
        <v>53</v>
      </c>
      <c r="C271" s="60" t="s">
        <v>982</v>
      </c>
      <c r="D271" s="60" t="s">
        <v>983</v>
      </c>
      <c r="E271" s="60" t="s">
        <v>68</v>
      </c>
      <c r="F271" s="61">
        <v>6765</v>
      </c>
      <c r="G271" s="61">
        <v>7814</v>
      </c>
      <c r="H271" s="61">
        <v>8862</v>
      </c>
      <c r="I271" s="61">
        <v>9911</v>
      </c>
      <c r="J271" s="61">
        <v>10959</v>
      </c>
      <c r="K271" s="62">
        <v>17985</v>
      </c>
      <c r="L271" s="60">
        <v>0</v>
      </c>
      <c r="M271" s="58"/>
      <c r="N271" s="66" t="str">
        <f t="shared" ref="N271:R271" si="537">A271</f>
        <v>FIN/CREDIT EXAMINER V</v>
      </c>
      <c r="O271" s="67" t="str">
        <f t="shared" si="537"/>
        <v>H</v>
      </c>
      <c r="P271" s="67" t="str">
        <f t="shared" si="537"/>
        <v>H8F6</v>
      </c>
      <c r="Q271" s="67" t="str">
        <f t="shared" si="537"/>
        <v>H8F6XX</v>
      </c>
      <c r="R271" s="67" t="str">
        <f t="shared" si="537"/>
        <v>H34</v>
      </c>
      <c r="S271" s="68">
        <f t="shared" ref="S271:X271" si="538">F271*(12/26)</f>
        <v>3122.3076923076924</v>
      </c>
      <c r="T271" s="68">
        <f t="shared" si="538"/>
        <v>3606.4615384615386</v>
      </c>
      <c r="U271" s="68">
        <f t="shared" si="538"/>
        <v>4090.1538461538462</v>
      </c>
      <c r="V271" s="68">
        <f t="shared" si="538"/>
        <v>4574.3076923076924</v>
      </c>
      <c r="W271" s="68">
        <f t="shared" si="538"/>
        <v>5058</v>
      </c>
      <c r="X271" s="68">
        <f t="shared" si="538"/>
        <v>8300.7692307692305</v>
      </c>
      <c r="Y271" s="67">
        <f t="shared" si="2"/>
        <v>0</v>
      </c>
      <c r="Z271" s="58"/>
    </row>
    <row r="272" spans="1:26" ht="12.75" customHeight="1" x14ac:dyDescent="0.25">
      <c r="A272" s="59" t="s">
        <v>984</v>
      </c>
      <c r="B272" s="60" t="s">
        <v>53</v>
      </c>
      <c r="C272" s="60" t="s">
        <v>985</v>
      </c>
      <c r="D272" s="60" t="s">
        <v>986</v>
      </c>
      <c r="E272" s="60" t="s">
        <v>80</v>
      </c>
      <c r="F272" s="61">
        <v>3730</v>
      </c>
      <c r="G272" s="61">
        <v>4114</v>
      </c>
      <c r="H272" s="61">
        <v>4498</v>
      </c>
      <c r="I272" s="61">
        <v>4881</v>
      </c>
      <c r="J272" s="61">
        <v>5265</v>
      </c>
      <c r="K272" s="62">
        <v>17985</v>
      </c>
      <c r="L272" s="60">
        <v>1</v>
      </c>
      <c r="M272" s="58"/>
      <c r="N272" s="66" t="str">
        <f t="shared" ref="N272:R272" si="539">A272</f>
        <v>FINGERPRINT EXAMINER I</v>
      </c>
      <c r="O272" s="67" t="str">
        <f t="shared" si="539"/>
        <v>H</v>
      </c>
      <c r="P272" s="67" t="str">
        <f t="shared" si="539"/>
        <v>H4P2</v>
      </c>
      <c r="Q272" s="67" t="str">
        <f t="shared" si="539"/>
        <v>H4P2TX</v>
      </c>
      <c r="R272" s="67" t="str">
        <f t="shared" si="539"/>
        <v>H16</v>
      </c>
      <c r="S272" s="68">
        <f t="shared" ref="S272:X272" si="540">F272*(12/26)</f>
        <v>1721.5384615384617</v>
      </c>
      <c r="T272" s="68">
        <f t="shared" si="540"/>
        <v>1898.7692307692309</v>
      </c>
      <c r="U272" s="68">
        <f t="shared" si="540"/>
        <v>2076</v>
      </c>
      <c r="V272" s="68">
        <f t="shared" si="540"/>
        <v>2252.7692307692309</v>
      </c>
      <c r="W272" s="68">
        <f t="shared" si="540"/>
        <v>2430</v>
      </c>
      <c r="X272" s="68">
        <f t="shared" si="540"/>
        <v>8300.7692307692305</v>
      </c>
      <c r="Y272" s="67">
        <f t="shared" si="2"/>
        <v>1</v>
      </c>
      <c r="Z272" s="58"/>
    </row>
    <row r="273" spans="1:26" ht="12.75" customHeight="1" x14ac:dyDescent="0.25">
      <c r="A273" s="59" t="s">
        <v>987</v>
      </c>
      <c r="B273" s="60" t="s">
        <v>53</v>
      </c>
      <c r="C273" s="60" t="s">
        <v>988</v>
      </c>
      <c r="D273" s="60" t="s">
        <v>989</v>
      </c>
      <c r="E273" s="60" t="s">
        <v>990</v>
      </c>
      <c r="F273" s="61">
        <v>4634</v>
      </c>
      <c r="G273" s="61">
        <v>5111</v>
      </c>
      <c r="H273" s="61">
        <v>5588</v>
      </c>
      <c r="I273" s="61">
        <v>6064</v>
      </c>
      <c r="J273" s="61">
        <v>6541</v>
      </c>
      <c r="K273" s="62">
        <v>17985</v>
      </c>
      <c r="L273" s="60">
        <v>1</v>
      </c>
      <c r="M273" s="58"/>
      <c r="N273" s="66" t="str">
        <f t="shared" ref="N273:R273" si="541">A273</f>
        <v>FINGERPRINT EXAMINER II</v>
      </c>
      <c r="O273" s="67" t="str">
        <f t="shared" si="541"/>
        <v>H</v>
      </c>
      <c r="P273" s="67" t="str">
        <f t="shared" si="541"/>
        <v>H4P3</v>
      </c>
      <c r="Q273" s="67" t="str">
        <f t="shared" si="541"/>
        <v>H4P3XX</v>
      </c>
      <c r="R273" s="67" t="str">
        <f t="shared" si="541"/>
        <v>H23</v>
      </c>
      <c r="S273" s="68">
        <f t="shared" ref="S273:X273" si="542">F273*(12/26)</f>
        <v>2138.7692307692309</v>
      </c>
      <c r="T273" s="68">
        <f t="shared" si="542"/>
        <v>2358.9230769230771</v>
      </c>
      <c r="U273" s="68">
        <f t="shared" si="542"/>
        <v>2579.0769230769233</v>
      </c>
      <c r="V273" s="68">
        <f t="shared" si="542"/>
        <v>2798.7692307692309</v>
      </c>
      <c r="W273" s="68">
        <f t="shared" si="542"/>
        <v>3018.9230769230771</v>
      </c>
      <c r="X273" s="68">
        <f t="shared" si="542"/>
        <v>8300.7692307692305</v>
      </c>
      <c r="Y273" s="67">
        <f t="shared" si="2"/>
        <v>1</v>
      </c>
      <c r="Z273" s="58"/>
    </row>
    <row r="274" spans="1:26" ht="12.75" customHeight="1" x14ac:dyDescent="0.25">
      <c r="A274" s="59" t="s">
        <v>991</v>
      </c>
      <c r="B274" s="60" t="s">
        <v>53</v>
      </c>
      <c r="C274" s="60" t="s">
        <v>992</v>
      </c>
      <c r="D274" s="60" t="s">
        <v>993</v>
      </c>
      <c r="E274" s="60" t="s">
        <v>994</v>
      </c>
      <c r="F274" s="61">
        <v>5356</v>
      </c>
      <c r="G274" s="61">
        <v>5907</v>
      </c>
      <c r="H274" s="61">
        <v>6457</v>
      </c>
      <c r="I274" s="61">
        <v>7008</v>
      </c>
      <c r="J274" s="61">
        <v>7558</v>
      </c>
      <c r="K274" s="62">
        <v>17985</v>
      </c>
      <c r="L274" s="60">
        <v>0</v>
      </c>
      <c r="M274" s="58"/>
      <c r="N274" s="66" t="str">
        <f t="shared" ref="N274:R274" si="543">A274</f>
        <v>FINGERPRINT EXAMINER III</v>
      </c>
      <c r="O274" s="67" t="str">
        <f t="shared" si="543"/>
        <v>H</v>
      </c>
      <c r="P274" s="67" t="str">
        <f t="shared" si="543"/>
        <v>H4P4</v>
      </c>
      <c r="Q274" s="67" t="str">
        <f t="shared" si="543"/>
        <v>H4P4XX</v>
      </c>
      <c r="R274" s="67" t="str">
        <f t="shared" si="543"/>
        <v>H29</v>
      </c>
      <c r="S274" s="68">
        <f t="shared" ref="S274:X274" si="544">F274*(12/26)</f>
        <v>2472</v>
      </c>
      <c r="T274" s="68">
        <f t="shared" si="544"/>
        <v>2726.3076923076924</v>
      </c>
      <c r="U274" s="68">
        <f t="shared" si="544"/>
        <v>2980.1538461538462</v>
      </c>
      <c r="V274" s="68">
        <f t="shared" si="544"/>
        <v>3234.4615384615386</v>
      </c>
      <c r="W274" s="68">
        <f t="shared" si="544"/>
        <v>3488.3076923076924</v>
      </c>
      <c r="X274" s="68">
        <f t="shared" si="544"/>
        <v>8300.7692307692305</v>
      </c>
      <c r="Y274" s="67">
        <f t="shared" si="2"/>
        <v>0</v>
      </c>
      <c r="Z274" s="58"/>
    </row>
    <row r="275" spans="1:26" ht="12.75" customHeight="1" x14ac:dyDescent="0.25">
      <c r="A275" s="59" t="s">
        <v>995</v>
      </c>
      <c r="B275" s="60" t="s">
        <v>53</v>
      </c>
      <c r="C275" s="60" t="s">
        <v>996</v>
      </c>
      <c r="D275" s="60" t="s">
        <v>997</v>
      </c>
      <c r="E275" s="60" t="s">
        <v>998</v>
      </c>
      <c r="F275" s="61">
        <v>3470</v>
      </c>
      <c r="G275" s="61">
        <v>3827</v>
      </c>
      <c r="H275" s="61">
        <v>4184</v>
      </c>
      <c r="I275" s="61">
        <v>4541</v>
      </c>
      <c r="J275" s="61">
        <v>4898</v>
      </c>
      <c r="K275" s="62">
        <v>17985</v>
      </c>
      <c r="L275" s="60">
        <v>1</v>
      </c>
      <c r="M275" s="58"/>
      <c r="N275" s="66" t="str">
        <f t="shared" ref="N275:R275" si="545">A275</f>
        <v>FINGERPRINT EXAMINER INT</v>
      </c>
      <c r="O275" s="67" t="str">
        <f t="shared" si="545"/>
        <v>H</v>
      </c>
      <c r="P275" s="67" t="str">
        <f t="shared" si="545"/>
        <v>H4P1</v>
      </c>
      <c r="Q275" s="67" t="str">
        <f t="shared" si="545"/>
        <v>H4P1IX</v>
      </c>
      <c r="R275" s="67" t="str">
        <f t="shared" si="545"/>
        <v>H13</v>
      </c>
      <c r="S275" s="68">
        <f t="shared" ref="S275:X275" si="546">F275*(12/26)</f>
        <v>1601.5384615384617</v>
      </c>
      <c r="T275" s="68">
        <f t="shared" si="546"/>
        <v>1766.3076923076924</v>
      </c>
      <c r="U275" s="68">
        <f t="shared" si="546"/>
        <v>1931.0769230769231</v>
      </c>
      <c r="V275" s="68">
        <f t="shared" si="546"/>
        <v>2095.8461538461538</v>
      </c>
      <c r="W275" s="68">
        <f t="shared" si="546"/>
        <v>2260.6153846153848</v>
      </c>
      <c r="X275" s="68">
        <f t="shared" si="546"/>
        <v>8300.7692307692305</v>
      </c>
      <c r="Y275" s="67">
        <f t="shared" si="2"/>
        <v>1</v>
      </c>
      <c r="Z275" s="58"/>
    </row>
    <row r="276" spans="1:26" ht="12.75" customHeight="1" x14ac:dyDescent="0.25">
      <c r="A276" s="59" t="s">
        <v>999</v>
      </c>
      <c r="B276" s="60" t="s">
        <v>192</v>
      </c>
      <c r="C276" s="60" t="s">
        <v>1000</v>
      </c>
      <c r="D276" s="60" t="s">
        <v>1001</v>
      </c>
      <c r="E276" s="60" t="s">
        <v>1002</v>
      </c>
      <c r="F276" s="61">
        <v>3450</v>
      </c>
      <c r="G276" s="61">
        <v>3850</v>
      </c>
      <c r="H276" s="61">
        <v>4249</v>
      </c>
      <c r="I276" s="61">
        <v>4649</v>
      </c>
      <c r="J276" s="61">
        <v>5048</v>
      </c>
      <c r="K276" s="62">
        <v>17985</v>
      </c>
      <c r="L276" s="60">
        <v>0</v>
      </c>
      <c r="M276" s="58"/>
      <c r="N276" s="66" t="str">
        <f t="shared" ref="N276:R276" si="547">A276</f>
        <v>FIREFIGHTER I</v>
      </c>
      <c r="O276" s="67" t="str">
        <f t="shared" si="547"/>
        <v>A</v>
      </c>
      <c r="P276" s="67" t="str">
        <f t="shared" si="547"/>
        <v>A5A1</v>
      </c>
      <c r="Q276" s="67" t="str">
        <f t="shared" si="547"/>
        <v>A5A1XX</v>
      </c>
      <c r="R276" s="67" t="str">
        <f t="shared" si="547"/>
        <v>A04</v>
      </c>
      <c r="S276" s="68">
        <f t="shared" ref="S276:X276" si="548">F276*(12/26)</f>
        <v>1592.3076923076924</v>
      </c>
      <c r="T276" s="68">
        <f t="shared" si="548"/>
        <v>1776.9230769230771</v>
      </c>
      <c r="U276" s="68">
        <f t="shared" si="548"/>
        <v>1961.0769230769231</v>
      </c>
      <c r="V276" s="68">
        <f t="shared" si="548"/>
        <v>2145.6923076923076</v>
      </c>
      <c r="W276" s="68">
        <f t="shared" si="548"/>
        <v>2329.8461538461538</v>
      </c>
      <c r="X276" s="68">
        <f t="shared" si="548"/>
        <v>8300.7692307692305</v>
      </c>
      <c r="Y276" s="67">
        <f t="shared" si="2"/>
        <v>0</v>
      </c>
      <c r="Z276" s="58"/>
    </row>
    <row r="277" spans="1:26" ht="12.75" customHeight="1" x14ac:dyDescent="0.25">
      <c r="A277" s="59" t="s">
        <v>1003</v>
      </c>
      <c r="B277" s="60" t="s">
        <v>192</v>
      </c>
      <c r="C277" s="60" t="s">
        <v>1004</v>
      </c>
      <c r="D277" s="60" t="s">
        <v>1005</v>
      </c>
      <c r="E277" s="60" t="s">
        <v>1006</v>
      </c>
      <c r="F277" s="61">
        <v>3708</v>
      </c>
      <c r="G277" s="61">
        <v>4137</v>
      </c>
      <c r="H277" s="61">
        <v>4567</v>
      </c>
      <c r="I277" s="61">
        <v>4996</v>
      </c>
      <c r="J277" s="61">
        <v>5425</v>
      </c>
      <c r="K277" s="62">
        <v>17985</v>
      </c>
      <c r="L277" s="60">
        <v>0</v>
      </c>
      <c r="M277" s="58"/>
      <c r="N277" s="66" t="str">
        <f t="shared" ref="N277:R277" si="549">A277</f>
        <v>FIREFIGHTER II</v>
      </c>
      <c r="O277" s="67" t="str">
        <f t="shared" si="549"/>
        <v>A</v>
      </c>
      <c r="P277" s="67" t="str">
        <f t="shared" si="549"/>
        <v>A5A2</v>
      </c>
      <c r="Q277" s="67" t="str">
        <f t="shared" si="549"/>
        <v>A5A2XX</v>
      </c>
      <c r="R277" s="67" t="str">
        <f t="shared" si="549"/>
        <v>A08</v>
      </c>
      <c r="S277" s="68">
        <f t="shared" ref="S277:X277" si="550">F277*(12/26)</f>
        <v>1711.3846153846155</v>
      </c>
      <c r="T277" s="68">
        <f t="shared" si="550"/>
        <v>1909.3846153846155</v>
      </c>
      <c r="U277" s="68">
        <f t="shared" si="550"/>
        <v>2107.8461538461538</v>
      </c>
      <c r="V277" s="68">
        <f t="shared" si="550"/>
        <v>2305.8461538461538</v>
      </c>
      <c r="W277" s="68">
        <f t="shared" si="550"/>
        <v>2503.8461538461538</v>
      </c>
      <c r="X277" s="68">
        <f t="shared" si="550"/>
        <v>8300.7692307692305</v>
      </c>
      <c r="Y277" s="67">
        <f t="shared" si="2"/>
        <v>0</v>
      </c>
      <c r="Z277" s="58"/>
    </row>
    <row r="278" spans="1:26" ht="12.75" customHeight="1" x14ac:dyDescent="0.25">
      <c r="A278" s="59" t="s">
        <v>1007</v>
      </c>
      <c r="B278" s="60" t="s">
        <v>192</v>
      </c>
      <c r="C278" s="60" t="s">
        <v>1008</v>
      </c>
      <c r="D278" s="60" t="s">
        <v>1009</v>
      </c>
      <c r="E278" s="60" t="s">
        <v>1010</v>
      </c>
      <c r="F278" s="61">
        <v>4284</v>
      </c>
      <c r="G278" s="61">
        <v>4781</v>
      </c>
      <c r="H278" s="61">
        <v>5277</v>
      </c>
      <c r="I278" s="61">
        <v>5774</v>
      </c>
      <c r="J278" s="61">
        <v>6270</v>
      </c>
      <c r="K278" s="62">
        <v>17985</v>
      </c>
      <c r="L278" s="60">
        <v>0</v>
      </c>
      <c r="M278" s="58"/>
      <c r="N278" s="66" t="str">
        <f t="shared" ref="N278:R278" si="551">A278</f>
        <v>FIREFIGHTER III</v>
      </c>
      <c r="O278" s="67" t="str">
        <f t="shared" si="551"/>
        <v>A</v>
      </c>
      <c r="P278" s="67" t="str">
        <f t="shared" si="551"/>
        <v>A5A3</v>
      </c>
      <c r="Q278" s="67" t="str">
        <f t="shared" si="551"/>
        <v>A5A3XX</v>
      </c>
      <c r="R278" s="67" t="str">
        <f t="shared" si="551"/>
        <v>A11</v>
      </c>
      <c r="S278" s="68">
        <f t="shared" ref="S278:X278" si="552">F278*(12/26)</f>
        <v>1977.2307692307693</v>
      </c>
      <c r="T278" s="68">
        <f t="shared" si="552"/>
        <v>2206.6153846153848</v>
      </c>
      <c r="U278" s="68">
        <f t="shared" si="552"/>
        <v>2435.5384615384619</v>
      </c>
      <c r="V278" s="68">
        <f t="shared" si="552"/>
        <v>2664.9230769230771</v>
      </c>
      <c r="W278" s="68">
        <f t="shared" si="552"/>
        <v>2893.8461538461538</v>
      </c>
      <c r="X278" s="68">
        <f t="shared" si="552"/>
        <v>8300.7692307692305</v>
      </c>
      <c r="Y278" s="67">
        <f t="shared" si="2"/>
        <v>0</v>
      </c>
      <c r="Z278" s="58"/>
    </row>
    <row r="279" spans="1:26" ht="12.75" customHeight="1" x14ac:dyDescent="0.25">
      <c r="A279" s="59" t="s">
        <v>1011</v>
      </c>
      <c r="B279" s="60" t="s">
        <v>192</v>
      </c>
      <c r="C279" s="60" t="s">
        <v>1012</v>
      </c>
      <c r="D279" s="60" t="s">
        <v>1013</v>
      </c>
      <c r="E279" s="60" t="s">
        <v>1014</v>
      </c>
      <c r="F279" s="61">
        <v>5322</v>
      </c>
      <c r="G279" s="61">
        <v>5939</v>
      </c>
      <c r="H279" s="61">
        <v>6556</v>
      </c>
      <c r="I279" s="61">
        <v>7173</v>
      </c>
      <c r="J279" s="61">
        <v>7790</v>
      </c>
      <c r="K279" s="62">
        <v>17985</v>
      </c>
      <c r="L279" s="60">
        <v>0</v>
      </c>
      <c r="M279" s="58"/>
      <c r="N279" s="66" t="str">
        <f t="shared" ref="N279:R279" si="553">A279</f>
        <v>FIREFIGHTER IV</v>
      </c>
      <c r="O279" s="67" t="str">
        <f t="shared" si="553"/>
        <v>A</v>
      </c>
      <c r="P279" s="67" t="str">
        <f t="shared" si="553"/>
        <v>A5A4</v>
      </c>
      <c r="Q279" s="67" t="str">
        <f t="shared" si="553"/>
        <v>A5A4XX</v>
      </c>
      <c r="R279" s="67" t="str">
        <f t="shared" si="553"/>
        <v>A21</v>
      </c>
      <c r="S279" s="68">
        <f t="shared" ref="S279:X279" si="554">F279*(12/26)</f>
        <v>2456.3076923076924</v>
      </c>
      <c r="T279" s="68">
        <f t="shared" si="554"/>
        <v>2741.0769230769233</v>
      </c>
      <c r="U279" s="68">
        <f t="shared" si="554"/>
        <v>3025.8461538461538</v>
      </c>
      <c r="V279" s="68">
        <f t="shared" si="554"/>
        <v>3310.6153846153848</v>
      </c>
      <c r="W279" s="68">
        <f t="shared" si="554"/>
        <v>3595.3846153846157</v>
      </c>
      <c r="X279" s="68">
        <f t="shared" si="554"/>
        <v>8300.7692307692305</v>
      </c>
      <c r="Y279" s="67">
        <f t="shared" si="2"/>
        <v>0</v>
      </c>
      <c r="Z279" s="58"/>
    </row>
    <row r="280" spans="1:26" ht="12.75" customHeight="1" x14ac:dyDescent="0.25">
      <c r="A280" s="59" t="s">
        <v>1015</v>
      </c>
      <c r="B280" s="60" t="s">
        <v>192</v>
      </c>
      <c r="C280" s="60" t="s">
        <v>1016</v>
      </c>
      <c r="D280" s="60" t="s">
        <v>1017</v>
      </c>
      <c r="E280" s="60" t="s">
        <v>1018</v>
      </c>
      <c r="F280" s="61">
        <v>6659</v>
      </c>
      <c r="G280" s="61">
        <v>7518</v>
      </c>
      <c r="H280" s="61">
        <v>8377</v>
      </c>
      <c r="I280" s="61">
        <v>9235</v>
      </c>
      <c r="J280" s="61">
        <v>10094</v>
      </c>
      <c r="K280" s="62">
        <v>17985</v>
      </c>
      <c r="L280" s="60">
        <v>0</v>
      </c>
      <c r="M280" s="58"/>
      <c r="N280" s="66" t="str">
        <f t="shared" ref="N280:R280" si="555">A280</f>
        <v>FIREFIGHTER V</v>
      </c>
      <c r="O280" s="67" t="str">
        <f t="shared" si="555"/>
        <v>A</v>
      </c>
      <c r="P280" s="67" t="str">
        <f t="shared" si="555"/>
        <v>A5A5</v>
      </c>
      <c r="Q280" s="67" t="str">
        <f t="shared" si="555"/>
        <v>A5A5XX</v>
      </c>
      <c r="R280" s="67" t="str">
        <f t="shared" si="555"/>
        <v>A28</v>
      </c>
      <c r="S280" s="68">
        <f t="shared" ref="S280:X280" si="556">F280*(12/26)</f>
        <v>3073.3846153846157</v>
      </c>
      <c r="T280" s="68">
        <f t="shared" si="556"/>
        <v>3469.8461538461543</v>
      </c>
      <c r="U280" s="68">
        <f t="shared" si="556"/>
        <v>3866.3076923076924</v>
      </c>
      <c r="V280" s="68">
        <f t="shared" si="556"/>
        <v>4262.3076923076924</v>
      </c>
      <c r="W280" s="68">
        <f t="shared" si="556"/>
        <v>4658.7692307692314</v>
      </c>
      <c r="X280" s="68">
        <f t="shared" si="556"/>
        <v>8300.7692307692305</v>
      </c>
      <c r="Y280" s="67">
        <f t="shared" si="2"/>
        <v>0</v>
      </c>
      <c r="Z280" s="58"/>
    </row>
    <row r="281" spans="1:26" ht="12.75" customHeight="1" x14ac:dyDescent="0.25">
      <c r="A281" s="59" t="s">
        <v>1019</v>
      </c>
      <c r="B281" s="60" t="s">
        <v>192</v>
      </c>
      <c r="C281" s="60" t="s">
        <v>1020</v>
      </c>
      <c r="D281" s="60" t="s">
        <v>1021</v>
      </c>
      <c r="E281" s="60" t="s">
        <v>1022</v>
      </c>
      <c r="F281" s="61">
        <v>7224</v>
      </c>
      <c r="G281" s="61">
        <v>8156</v>
      </c>
      <c r="H281" s="61">
        <v>9089</v>
      </c>
      <c r="I281" s="61">
        <v>10021</v>
      </c>
      <c r="J281" s="61">
        <v>10953</v>
      </c>
      <c r="K281" s="62">
        <v>17985</v>
      </c>
      <c r="L281" s="60">
        <v>0</v>
      </c>
      <c r="M281" s="58"/>
      <c r="N281" s="66" t="str">
        <f t="shared" ref="N281:R281" si="557">A281</f>
        <v>FIREFIGHTER VI</v>
      </c>
      <c r="O281" s="67" t="str">
        <f t="shared" si="557"/>
        <v>A</v>
      </c>
      <c r="P281" s="67" t="str">
        <f t="shared" si="557"/>
        <v>A5A6</v>
      </c>
      <c r="Q281" s="67" t="str">
        <f t="shared" si="557"/>
        <v>A5A6XX</v>
      </c>
      <c r="R281" s="67" t="str">
        <f t="shared" si="557"/>
        <v>A31</v>
      </c>
      <c r="S281" s="68">
        <f t="shared" ref="S281:X281" si="558">F281*(12/26)</f>
        <v>3334.1538461538462</v>
      </c>
      <c r="T281" s="68">
        <f t="shared" si="558"/>
        <v>3764.3076923076924</v>
      </c>
      <c r="U281" s="68">
        <f t="shared" si="558"/>
        <v>4194.9230769230771</v>
      </c>
      <c r="V281" s="68">
        <f t="shared" si="558"/>
        <v>4625.0769230769238</v>
      </c>
      <c r="W281" s="68">
        <f t="shared" si="558"/>
        <v>5055.2307692307695</v>
      </c>
      <c r="X281" s="68">
        <f t="shared" si="558"/>
        <v>8300.7692307692305</v>
      </c>
      <c r="Y281" s="67">
        <f t="shared" si="2"/>
        <v>0</v>
      </c>
      <c r="Z281" s="58"/>
    </row>
    <row r="282" spans="1:26" ht="12.75" customHeight="1" x14ac:dyDescent="0.25">
      <c r="A282" s="59" t="s">
        <v>1023</v>
      </c>
      <c r="B282" s="60" t="s">
        <v>192</v>
      </c>
      <c r="C282" s="60" t="s">
        <v>1024</v>
      </c>
      <c r="D282" s="60" t="s">
        <v>1025</v>
      </c>
      <c r="E282" s="60" t="s">
        <v>1026</v>
      </c>
      <c r="F282" s="61">
        <v>7642</v>
      </c>
      <c r="G282" s="61">
        <v>8828</v>
      </c>
      <c r="H282" s="61">
        <v>10014</v>
      </c>
      <c r="I282" s="61">
        <v>11199</v>
      </c>
      <c r="J282" s="61">
        <v>12385</v>
      </c>
      <c r="K282" s="62">
        <v>17985</v>
      </c>
      <c r="L282" s="60">
        <v>0</v>
      </c>
      <c r="M282" s="58"/>
      <c r="N282" s="66" t="str">
        <f t="shared" ref="N282:R282" si="559">A282</f>
        <v>FIREFIGHTER VII</v>
      </c>
      <c r="O282" s="67" t="str">
        <f t="shared" si="559"/>
        <v>A</v>
      </c>
      <c r="P282" s="67" t="str">
        <f t="shared" si="559"/>
        <v>A5A7</v>
      </c>
      <c r="Q282" s="67" t="str">
        <f t="shared" si="559"/>
        <v>A5A7XX</v>
      </c>
      <c r="R282" s="67" t="str">
        <f t="shared" si="559"/>
        <v>A33</v>
      </c>
      <c r="S282" s="68">
        <f t="shared" ref="S282:X282" si="560">F282*(12/26)</f>
        <v>3527.0769230769233</v>
      </c>
      <c r="T282" s="68">
        <f t="shared" si="560"/>
        <v>4074.4615384615386</v>
      </c>
      <c r="U282" s="68">
        <f t="shared" si="560"/>
        <v>4621.8461538461543</v>
      </c>
      <c r="V282" s="68">
        <f t="shared" si="560"/>
        <v>5168.7692307692314</v>
      </c>
      <c r="W282" s="68">
        <f t="shared" si="560"/>
        <v>5716.1538461538466</v>
      </c>
      <c r="X282" s="68">
        <f t="shared" si="560"/>
        <v>8300.7692307692305</v>
      </c>
      <c r="Y282" s="67">
        <f t="shared" si="2"/>
        <v>0</v>
      </c>
      <c r="Z282" s="58"/>
    </row>
    <row r="283" spans="1:26" ht="12.75" customHeight="1" x14ac:dyDescent="0.25">
      <c r="A283" s="59" t="s">
        <v>1027</v>
      </c>
      <c r="B283" s="60" t="s">
        <v>53</v>
      </c>
      <c r="C283" s="60" t="s">
        <v>1028</v>
      </c>
      <c r="D283" s="60" t="s">
        <v>1029</v>
      </c>
      <c r="E283" s="60" t="s">
        <v>56</v>
      </c>
      <c r="F283" s="61">
        <v>3708</v>
      </c>
      <c r="G283" s="61">
        <v>4137</v>
      </c>
      <c r="H283" s="61">
        <v>4567</v>
      </c>
      <c r="I283" s="61">
        <v>4996</v>
      </c>
      <c r="J283" s="61">
        <v>5425</v>
      </c>
      <c r="K283" s="62">
        <v>17985</v>
      </c>
      <c r="L283" s="60">
        <v>0</v>
      </c>
      <c r="M283" s="58"/>
      <c r="N283" s="66" t="str">
        <f t="shared" ref="N283:R283" si="561">A283</f>
        <v>FOOD SERV MGR I</v>
      </c>
      <c r="O283" s="67" t="str">
        <f t="shared" si="561"/>
        <v>H</v>
      </c>
      <c r="P283" s="67" t="str">
        <f t="shared" si="561"/>
        <v>H6M1</v>
      </c>
      <c r="Q283" s="67" t="str">
        <f t="shared" si="561"/>
        <v>H6M1XX</v>
      </c>
      <c r="R283" s="67" t="str">
        <f t="shared" si="561"/>
        <v>H14</v>
      </c>
      <c r="S283" s="68">
        <f t="shared" ref="S283:X283" si="562">F283*(12/26)</f>
        <v>1711.3846153846155</v>
      </c>
      <c r="T283" s="68">
        <f t="shared" si="562"/>
        <v>1909.3846153846155</v>
      </c>
      <c r="U283" s="68">
        <f t="shared" si="562"/>
        <v>2107.8461538461538</v>
      </c>
      <c r="V283" s="68">
        <f t="shared" si="562"/>
        <v>2305.8461538461538</v>
      </c>
      <c r="W283" s="68">
        <f t="shared" si="562"/>
        <v>2503.8461538461538</v>
      </c>
      <c r="X283" s="68">
        <f t="shared" si="562"/>
        <v>8300.7692307692305</v>
      </c>
      <c r="Y283" s="67">
        <f t="shared" si="2"/>
        <v>0</v>
      </c>
      <c r="Z283" s="58"/>
    </row>
    <row r="284" spans="1:26" ht="12.75" customHeight="1" x14ac:dyDescent="0.25">
      <c r="A284" s="59" t="s">
        <v>1030</v>
      </c>
      <c r="B284" s="60" t="s">
        <v>53</v>
      </c>
      <c r="C284" s="60" t="s">
        <v>1031</v>
      </c>
      <c r="D284" s="60" t="s">
        <v>1032</v>
      </c>
      <c r="E284" s="60" t="s">
        <v>60</v>
      </c>
      <c r="F284" s="61">
        <v>4284</v>
      </c>
      <c r="G284" s="61">
        <v>4781</v>
      </c>
      <c r="H284" s="61">
        <v>5277</v>
      </c>
      <c r="I284" s="61">
        <v>5774</v>
      </c>
      <c r="J284" s="61">
        <v>6270</v>
      </c>
      <c r="K284" s="62">
        <v>17985</v>
      </c>
      <c r="L284" s="60">
        <v>0</v>
      </c>
      <c r="M284" s="58"/>
      <c r="N284" s="66" t="str">
        <f t="shared" ref="N284:R284" si="563">A284</f>
        <v>FOOD SERV MGR II</v>
      </c>
      <c r="O284" s="67" t="str">
        <f t="shared" si="563"/>
        <v>H</v>
      </c>
      <c r="P284" s="67" t="str">
        <f t="shared" si="563"/>
        <v>H6M2</v>
      </c>
      <c r="Q284" s="67" t="str">
        <f t="shared" si="563"/>
        <v>H6M2XX</v>
      </c>
      <c r="R284" s="67" t="str">
        <f t="shared" si="563"/>
        <v>H19</v>
      </c>
      <c r="S284" s="68">
        <f t="shared" ref="S284:X284" si="564">F284*(12/26)</f>
        <v>1977.2307692307693</v>
      </c>
      <c r="T284" s="68">
        <f t="shared" si="564"/>
        <v>2206.6153846153848</v>
      </c>
      <c r="U284" s="68">
        <f t="shared" si="564"/>
        <v>2435.5384615384619</v>
      </c>
      <c r="V284" s="68">
        <f t="shared" si="564"/>
        <v>2664.9230769230771</v>
      </c>
      <c r="W284" s="68">
        <f t="shared" si="564"/>
        <v>2893.8461538461538</v>
      </c>
      <c r="X284" s="68">
        <f t="shared" si="564"/>
        <v>8300.7692307692305</v>
      </c>
      <c r="Y284" s="67">
        <f t="shared" si="2"/>
        <v>0</v>
      </c>
      <c r="Z284" s="58"/>
    </row>
    <row r="285" spans="1:26" ht="12.75" customHeight="1" x14ac:dyDescent="0.25">
      <c r="A285" s="59" t="s">
        <v>1033</v>
      </c>
      <c r="B285" s="60" t="s">
        <v>53</v>
      </c>
      <c r="C285" s="60" t="s">
        <v>1034</v>
      </c>
      <c r="D285" s="60" t="s">
        <v>1035</v>
      </c>
      <c r="E285" s="60" t="s">
        <v>1036</v>
      </c>
      <c r="F285" s="61">
        <v>5297</v>
      </c>
      <c r="G285" s="61">
        <v>6118</v>
      </c>
      <c r="H285" s="61">
        <v>6940</v>
      </c>
      <c r="I285" s="61">
        <v>7761</v>
      </c>
      <c r="J285" s="61">
        <v>8582</v>
      </c>
      <c r="K285" s="62">
        <v>17985</v>
      </c>
      <c r="L285" s="60">
        <v>0</v>
      </c>
      <c r="M285" s="58"/>
      <c r="N285" s="66" t="str">
        <f t="shared" ref="N285:R285" si="565">A285</f>
        <v>FOOD SERV MGR III</v>
      </c>
      <c r="O285" s="67" t="str">
        <f t="shared" si="565"/>
        <v>H</v>
      </c>
      <c r="P285" s="67" t="str">
        <f t="shared" si="565"/>
        <v>H6M3</v>
      </c>
      <c r="Q285" s="67" t="str">
        <f t="shared" si="565"/>
        <v>H6M3XX</v>
      </c>
      <c r="R285" s="67" t="str">
        <f t="shared" si="565"/>
        <v>H27</v>
      </c>
      <c r="S285" s="68">
        <f t="shared" ref="S285:X285" si="566">F285*(12/26)</f>
        <v>2444.7692307692309</v>
      </c>
      <c r="T285" s="68">
        <f t="shared" si="566"/>
        <v>2823.6923076923076</v>
      </c>
      <c r="U285" s="68">
        <f t="shared" si="566"/>
        <v>3203.0769230769233</v>
      </c>
      <c r="V285" s="68">
        <f t="shared" si="566"/>
        <v>3582</v>
      </c>
      <c r="W285" s="68">
        <f t="shared" si="566"/>
        <v>3960.9230769230771</v>
      </c>
      <c r="X285" s="68">
        <f t="shared" si="566"/>
        <v>8300.7692307692305</v>
      </c>
      <c r="Y285" s="67">
        <f t="shared" si="2"/>
        <v>0</v>
      </c>
      <c r="Z285" s="58"/>
    </row>
    <row r="286" spans="1:26" ht="12.75" customHeight="1" x14ac:dyDescent="0.25">
      <c r="A286" s="59" t="s">
        <v>1037</v>
      </c>
      <c r="B286" s="60" t="s">
        <v>53</v>
      </c>
      <c r="C286" s="60" t="s">
        <v>1038</v>
      </c>
      <c r="D286" s="60" t="s">
        <v>1039</v>
      </c>
      <c r="E286" s="60" t="s">
        <v>1040</v>
      </c>
      <c r="F286" s="61">
        <v>5986</v>
      </c>
      <c r="G286" s="61">
        <v>6915</v>
      </c>
      <c r="H286" s="61">
        <v>7843</v>
      </c>
      <c r="I286" s="61">
        <v>8772</v>
      </c>
      <c r="J286" s="61">
        <v>9700</v>
      </c>
      <c r="K286" s="62">
        <v>17985</v>
      </c>
      <c r="L286" s="60">
        <v>0</v>
      </c>
      <c r="M286" s="58"/>
      <c r="N286" s="66" t="str">
        <f t="shared" ref="N286:R286" si="567">A286</f>
        <v>FOOD SERV MGR IV</v>
      </c>
      <c r="O286" s="67" t="str">
        <f t="shared" si="567"/>
        <v>H</v>
      </c>
      <c r="P286" s="67" t="str">
        <f t="shared" si="567"/>
        <v>H6M4</v>
      </c>
      <c r="Q286" s="67" t="str">
        <f t="shared" si="567"/>
        <v>H6M4XX</v>
      </c>
      <c r="R286" s="67" t="str">
        <f t="shared" si="567"/>
        <v>H31</v>
      </c>
      <c r="S286" s="68">
        <f t="shared" ref="S286:X286" si="568">F286*(12/26)</f>
        <v>2762.7692307692309</v>
      </c>
      <c r="T286" s="68">
        <f t="shared" si="568"/>
        <v>3191.5384615384619</v>
      </c>
      <c r="U286" s="68">
        <f t="shared" si="568"/>
        <v>3619.8461538461543</v>
      </c>
      <c r="V286" s="68">
        <f t="shared" si="568"/>
        <v>4048.6153846153848</v>
      </c>
      <c r="W286" s="68">
        <f t="shared" si="568"/>
        <v>4476.9230769230771</v>
      </c>
      <c r="X286" s="68">
        <f t="shared" si="568"/>
        <v>8300.7692307692305</v>
      </c>
      <c r="Y286" s="67">
        <f t="shared" si="2"/>
        <v>0</v>
      </c>
      <c r="Z286" s="58"/>
    </row>
    <row r="287" spans="1:26" ht="12.75" customHeight="1" x14ac:dyDescent="0.25">
      <c r="A287" s="59" t="s">
        <v>1041</v>
      </c>
      <c r="B287" s="60" t="s">
        <v>609</v>
      </c>
      <c r="C287" s="60" t="s">
        <v>1042</v>
      </c>
      <c r="D287" s="60" t="s">
        <v>1043</v>
      </c>
      <c r="E287" s="60" t="s">
        <v>956</v>
      </c>
      <c r="F287" s="61">
        <v>2578</v>
      </c>
      <c r="G287" s="61">
        <v>2850</v>
      </c>
      <c r="H287" s="61">
        <v>3122</v>
      </c>
      <c r="I287" s="61">
        <v>3394</v>
      </c>
      <c r="J287" s="61">
        <v>3666</v>
      </c>
      <c r="K287" s="62">
        <v>17985</v>
      </c>
      <c r="L287" s="60">
        <v>1</v>
      </c>
      <c r="M287" s="58"/>
      <c r="N287" s="66" t="str">
        <f t="shared" ref="N287:R287" si="569">A287</f>
        <v>GENERAL LABOR I</v>
      </c>
      <c r="O287" s="67" t="str">
        <f t="shared" si="569"/>
        <v>D</v>
      </c>
      <c r="P287" s="67" t="str">
        <f t="shared" si="569"/>
        <v>D8D1</v>
      </c>
      <c r="Q287" s="67" t="str">
        <f t="shared" si="569"/>
        <v>D8D1XX</v>
      </c>
      <c r="R287" s="67" t="str">
        <f t="shared" si="569"/>
        <v>D07</v>
      </c>
      <c r="S287" s="68">
        <f t="shared" ref="S287:X287" si="570">F287*(12/26)</f>
        <v>1189.8461538461538</v>
      </c>
      <c r="T287" s="68">
        <f t="shared" si="570"/>
        <v>1315.3846153846155</v>
      </c>
      <c r="U287" s="68">
        <f t="shared" si="570"/>
        <v>1440.9230769230769</v>
      </c>
      <c r="V287" s="68">
        <f t="shared" si="570"/>
        <v>1566.4615384615386</v>
      </c>
      <c r="W287" s="68">
        <f t="shared" si="570"/>
        <v>1692</v>
      </c>
      <c r="X287" s="68">
        <f t="shared" si="570"/>
        <v>8300.7692307692305</v>
      </c>
      <c r="Y287" s="67">
        <f t="shared" si="2"/>
        <v>1</v>
      </c>
      <c r="Z287" s="58"/>
    </row>
    <row r="288" spans="1:26" ht="12.75" customHeight="1" x14ac:dyDescent="0.25">
      <c r="A288" s="59" t="s">
        <v>1044</v>
      </c>
      <c r="B288" s="60" t="s">
        <v>609</v>
      </c>
      <c r="C288" s="60" t="s">
        <v>1045</v>
      </c>
      <c r="D288" s="60" t="s">
        <v>1046</v>
      </c>
      <c r="E288" s="60" t="s">
        <v>905</v>
      </c>
      <c r="F288" s="61">
        <v>2771</v>
      </c>
      <c r="G288" s="61">
        <v>3063</v>
      </c>
      <c r="H288" s="61">
        <v>3356</v>
      </c>
      <c r="I288" s="61">
        <v>3648</v>
      </c>
      <c r="J288" s="61">
        <v>3940</v>
      </c>
      <c r="K288" s="62">
        <v>17985</v>
      </c>
      <c r="L288" s="60">
        <v>1</v>
      </c>
      <c r="M288" s="58"/>
      <c r="N288" s="66" t="str">
        <f t="shared" ref="N288:R288" si="571">A288</f>
        <v>GENERAL LABOR II</v>
      </c>
      <c r="O288" s="67" t="str">
        <f t="shared" si="571"/>
        <v>D</v>
      </c>
      <c r="P288" s="67" t="str">
        <f t="shared" si="571"/>
        <v>D8D2</v>
      </c>
      <c r="Q288" s="67" t="str">
        <f t="shared" si="571"/>
        <v>D8D2XX</v>
      </c>
      <c r="R288" s="67" t="str">
        <f t="shared" si="571"/>
        <v>D08</v>
      </c>
      <c r="S288" s="68">
        <f t="shared" ref="S288:X288" si="572">F288*(12/26)</f>
        <v>1278.9230769230769</v>
      </c>
      <c r="T288" s="68">
        <f t="shared" si="572"/>
        <v>1413.6923076923078</v>
      </c>
      <c r="U288" s="68">
        <f t="shared" si="572"/>
        <v>1548.9230769230769</v>
      </c>
      <c r="V288" s="68">
        <f t="shared" si="572"/>
        <v>1683.6923076923078</v>
      </c>
      <c r="W288" s="68">
        <f t="shared" si="572"/>
        <v>1818.4615384615386</v>
      </c>
      <c r="X288" s="68">
        <f t="shared" si="572"/>
        <v>8300.7692307692305</v>
      </c>
      <c r="Y288" s="67">
        <f t="shared" si="2"/>
        <v>1</v>
      </c>
      <c r="Z288" s="58"/>
    </row>
    <row r="289" spans="1:26" ht="12.75" customHeight="1" x14ac:dyDescent="0.25">
      <c r="A289" s="59" t="s">
        <v>1047</v>
      </c>
      <c r="B289" s="60" t="s">
        <v>609</v>
      </c>
      <c r="C289" s="60" t="s">
        <v>1048</v>
      </c>
      <c r="D289" s="60" t="s">
        <v>1049</v>
      </c>
      <c r="E289" s="60" t="s">
        <v>943</v>
      </c>
      <c r="F289" s="61">
        <v>3202</v>
      </c>
      <c r="G289" s="61">
        <v>3540</v>
      </c>
      <c r="H289" s="61">
        <v>3877</v>
      </c>
      <c r="I289" s="61">
        <v>4215</v>
      </c>
      <c r="J289" s="61">
        <v>4552</v>
      </c>
      <c r="K289" s="62">
        <v>17985</v>
      </c>
      <c r="L289" s="60">
        <v>1</v>
      </c>
      <c r="M289" s="58"/>
      <c r="N289" s="66" t="str">
        <f t="shared" ref="N289:R289" si="573">A289</f>
        <v>GENERAL LABOR III</v>
      </c>
      <c r="O289" s="67" t="str">
        <f t="shared" si="573"/>
        <v>D</v>
      </c>
      <c r="P289" s="67" t="str">
        <f t="shared" si="573"/>
        <v>D8D3</v>
      </c>
      <c r="Q289" s="67" t="str">
        <f t="shared" si="573"/>
        <v>D8D3XX</v>
      </c>
      <c r="R289" s="67" t="str">
        <f t="shared" si="573"/>
        <v>D11</v>
      </c>
      <c r="S289" s="68">
        <f t="shared" ref="S289:X289" si="574">F289*(12/26)</f>
        <v>1477.846153846154</v>
      </c>
      <c r="T289" s="68">
        <f t="shared" si="574"/>
        <v>1633.846153846154</v>
      </c>
      <c r="U289" s="68">
        <f t="shared" si="574"/>
        <v>1789.3846153846155</v>
      </c>
      <c r="V289" s="68">
        <f t="shared" si="574"/>
        <v>1945.3846153846155</v>
      </c>
      <c r="W289" s="68">
        <f t="shared" si="574"/>
        <v>2100.9230769230771</v>
      </c>
      <c r="X289" s="68">
        <f t="shared" si="574"/>
        <v>8300.7692307692305</v>
      </c>
      <c r="Y289" s="67">
        <f t="shared" si="2"/>
        <v>1</v>
      </c>
      <c r="Z289" s="58"/>
    </row>
    <row r="290" spans="1:26" ht="12.75" customHeight="1" x14ac:dyDescent="0.25">
      <c r="A290" s="59" t="s">
        <v>1050</v>
      </c>
      <c r="B290" s="60" t="s">
        <v>53</v>
      </c>
      <c r="C290" s="60" t="s">
        <v>1051</v>
      </c>
      <c r="D290" s="60" t="s">
        <v>1052</v>
      </c>
      <c r="E290" s="60" t="s">
        <v>134</v>
      </c>
      <c r="F290" s="61">
        <v>3450</v>
      </c>
      <c r="G290" s="61">
        <v>3850</v>
      </c>
      <c r="H290" s="61">
        <v>4249</v>
      </c>
      <c r="I290" s="61">
        <v>4649</v>
      </c>
      <c r="J290" s="61">
        <v>5048</v>
      </c>
      <c r="K290" s="62">
        <v>17985</v>
      </c>
      <c r="L290" s="60">
        <v>0</v>
      </c>
      <c r="M290" s="58"/>
      <c r="N290" s="66" t="str">
        <f t="shared" ref="N290:R290" si="575">A290</f>
        <v>GRANTS SPECIALIST I</v>
      </c>
      <c r="O290" s="67" t="str">
        <f t="shared" si="575"/>
        <v>H</v>
      </c>
      <c r="P290" s="67" t="str">
        <f t="shared" si="575"/>
        <v>H1I1</v>
      </c>
      <c r="Q290" s="67" t="str">
        <f t="shared" si="575"/>
        <v>H1I1XX</v>
      </c>
      <c r="R290" s="67" t="str">
        <f t="shared" si="575"/>
        <v>H12</v>
      </c>
      <c r="S290" s="68">
        <f t="shared" ref="S290:X290" si="576">F290*(12/26)</f>
        <v>1592.3076923076924</v>
      </c>
      <c r="T290" s="68">
        <f t="shared" si="576"/>
        <v>1776.9230769230771</v>
      </c>
      <c r="U290" s="68">
        <f t="shared" si="576"/>
        <v>1961.0769230769231</v>
      </c>
      <c r="V290" s="68">
        <f t="shared" si="576"/>
        <v>2145.6923076923076</v>
      </c>
      <c r="W290" s="68">
        <f t="shared" si="576"/>
        <v>2329.8461538461538</v>
      </c>
      <c r="X290" s="68">
        <f t="shared" si="576"/>
        <v>8300.7692307692305</v>
      </c>
      <c r="Y290" s="67">
        <f t="shared" si="2"/>
        <v>0</v>
      </c>
      <c r="Z290" s="58"/>
    </row>
    <row r="291" spans="1:26" ht="12.75" customHeight="1" x14ac:dyDescent="0.25">
      <c r="A291" s="59" t="s">
        <v>1053</v>
      </c>
      <c r="B291" s="60" t="s">
        <v>53</v>
      </c>
      <c r="C291" s="60" t="s">
        <v>1054</v>
      </c>
      <c r="D291" s="60" t="s">
        <v>1055</v>
      </c>
      <c r="E291" s="60" t="s">
        <v>56</v>
      </c>
      <c r="F291" s="61">
        <v>3708</v>
      </c>
      <c r="G291" s="61">
        <v>4137</v>
      </c>
      <c r="H291" s="61">
        <v>4567</v>
      </c>
      <c r="I291" s="61">
        <v>4996</v>
      </c>
      <c r="J291" s="61">
        <v>5425</v>
      </c>
      <c r="K291" s="62">
        <v>17985</v>
      </c>
      <c r="L291" s="60">
        <v>0</v>
      </c>
      <c r="M291" s="58"/>
      <c r="N291" s="66" t="str">
        <f t="shared" ref="N291:R291" si="577">A291</f>
        <v>GRANTS SPECIALIST II</v>
      </c>
      <c r="O291" s="67" t="str">
        <f t="shared" si="577"/>
        <v>H</v>
      </c>
      <c r="P291" s="67" t="str">
        <f t="shared" si="577"/>
        <v>H1I2</v>
      </c>
      <c r="Q291" s="67" t="str">
        <f t="shared" si="577"/>
        <v>H1I2XX</v>
      </c>
      <c r="R291" s="67" t="str">
        <f t="shared" si="577"/>
        <v>H14</v>
      </c>
      <c r="S291" s="68">
        <f t="shared" ref="S291:X291" si="578">F291*(12/26)</f>
        <v>1711.3846153846155</v>
      </c>
      <c r="T291" s="68">
        <f t="shared" si="578"/>
        <v>1909.3846153846155</v>
      </c>
      <c r="U291" s="68">
        <f t="shared" si="578"/>
        <v>2107.8461538461538</v>
      </c>
      <c r="V291" s="68">
        <f t="shared" si="578"/>
        <v>2305.8461538461538</v>
      </c>
      <c r="W291" s="68">
        <f t="shared" si="578"/>
        <v>2503.8461538461538</v>
      </c>
      <c r="X291" s="68">
        <f t="shared" si="578"/>
        <v>8300.7692307692305</v>
      </c>
      <c r="Y291" s="67">
        <f t="shared" si="2"/>
        <v>0</v>
      </c>
      <c r="Z291" s="58"/>
    </row>
    <row r="292" spans="1:26" ht="12.75" customHeight="1" x14ac:dyDescent="0.25">
      <c r="A292" s="59" t="s">
        <v>1056</v>
      </c>
      <c r="B292" s="60" t="s">
        <v>53</v>
      </c>
      <c r="C292" s="60" t="s">
        <v>1057</v>
      </c>
      <c r="D292" s="60" t="s">
        <v>1058</v>
      </c>
      <c r="E292" s="60" t="s">
        <v>60</v>
      </c>
      <c r="F292" s="61">
        <v>4284</v>
      </c>
      <c r="G292" s="61">
        <v>4781</v>
      </c>
      <c r="H292" s="61">
        <v>5277</v>
      </c>
      <c r="I292" s="61">
        <v>5774</v>
      </c>
      <c r="J292" s="61">
        <v>6270</v>
      </c>
      <c r="K292" s="62">
        <v>17985</v>
      </c>
      <c r="L292" s="60">
        <v>0</v>
      </c>
      <c r="M292" s="58"/>
      <c r="N292" s="66" t="str">
        <f t="shared" ref="N292:R292" si="579">A292</f>
        <v>GRANTS SPECIALIST III</v>
      </c>
      <c r="O292" s="67" t="str">
        <f t="shared" si="579"/>
        <v>H</v>
      </c>
      <c r="P292" s="67" t="str">
        <f t="shared" si="579"/>
        <v>H1I3</v>
      </c>
      <c r="Q292" s="67" t="str">
        <f t="shared" si="579"/>
        <v>H1I3XX</v>
      </c>
      <c r="R292" s="67" t="str">
        <f t="shared" si="579"/>
        <v>H19</v>
      </c>
      <c r="S292" s="68">
        <f t="shared" ref="S292:X292" si="580">F292*(12/26)</f>
        <v>1977.2307692307693</v>
      </c>
      <c r="T292" s="68">
        <f t="shared" si="580"/>
        <v>2206.6153846153848</v>
      </c>
      <c r="U292" s="68">
        <f t="shared" si="580"/>
        <v>2435.5384615384619</v>
      </c>
      <c r="V292" s="68">
        <f t="shared" si="580"/>
        <v>2664.9230769230771</v>
      </c>
      <c r="W292" s="68">
        <f t="shared" si="580"/>
        <v>2893.8461538461538</v>
      </c>
      <c r="X292" s="68">
        <f t="shared" si="580"/>
        <v>8300.7692307692305</v>
      </c>
      <c r="Y292" s="67">
        <f t="shared" si="2"/>
        <v>0</v>
      </c>
      <c r="Z292" s="58"/>
    </row>
    <row r="293" spans="1:26" ht="12.75" customHeight="1" x14ac:dyDescent="0.25">
      <c r="A293" s="59" t="s">
        <v>1059</v>
      </c>
      <c r="B293" s="60" t="s">
        <v>53</v>
      </c>
      <c r="C293" s="60" t="s">
        <v>1060</v>
      </c>
      <c r="D293" s="60" t="s">
        <v>1061</v>
      </c>
      <c r="E293" s="60" t="s">
        <v>144</v>
      </c>
      <c r="F293" s="61">
        <v>5322</v>
      </c>
      <c r="G293" s="61">
        <v>5939</v>
      </c>
      <c r="H293" s="61">
        <v>6556</v>
      </c>
      <c r="I293" s="61">
        <v>7173</v>
      </c>
      <c r="J293" s="61">
        <v>7790</v>
      </c>
      <c r="K293" s="62">
        <v>17985</v>
      </c>
      <c r="L293" s="60">
        <v>0</v>
      </c>
      <c r="M293" s="58"/>
      <c r="N293" s="66" t="str">
        <f t="shared" ref="N293:R293" si="581">A293</f>
        <v>GRANTS SPECIALIST IV</v>
      </c>
      <c r="O293" s="67" t="str">
        <f t="shared" si="581"/>
        <v>H</v>
      </c>
      <c r="P293" s="67" t="str">
        <f t="shared" si="581"/>
        <v>H1I4</v>
      </c>
      <c r="Q293" s="67" t="str">
        <f t="shared" si="581"/>
        <v>H1I4XX</v>
      </c>
      <c r="R293" s="67" t="str">
        <f t="shared" si="581"/>
        <v>H28</v>
      </c>
      <c r="S293" s="68">
        <f t="shared" ref="S293:X293" si="582">F293*(12/26)</f>
        <v>2456.3076923076924</v>
      </c>
      <c r="T293" s="68">
        <f t="shared" si="582"/>
        <v>2741.0769230769233</v>
      </c>
      <c r="U293" s="68">
        <f t="shared" si="582"/>
        <v>3025.8461538461538</v>
      </c>
      <c r="V293" s="68">
        <f t="shared" si="582"/>
        <v>3310.6153846153848</v>
      </c>
      <c r="W293" s="68">
        <f t="shared" si="582"/>
        <v>3595.3846153846157</v>
      </c>
      <c r="X293" s="68">
        <f t="shared" si="582"/>
        <v>8300.7692307692305</v>
      </c>
      <c r="Y293" s="67">
        <f t="shared" si="2"/>
        <v>0</v>
      </c>
      <c r="Z293" s="58"/>
    </row>
    <row r="294" spans="1:26" ht="12.75" customHeight="1" x14ac:dyDescent="0.25">
      <c r="A294" s="59" t="s">
        <v>1062</v>
      </c>
      <c r="B294" s="60" t="s">
        <v>53</v>
      </c>
      <c r="C294" s="60" t="s">
        <v>1063</v>
      </c>
      <c r="D294" s="60" t="s">
        <v>1064</v>
      </c>
      <c r="E294" s="60" t="s">
        <v>122</v>
      </c>
      <c r="F294" s="61">
        <v>6659</v>
      </c>
      <c r="G294" s="61">
        <v>7518</v>
      </c>
      <c r="H294" s="61">
        <v>8377</v>
      </c>
      <c r="I294" s="61">
        <v>9235</v>
      </c>
      <c r="J294" s="61">
        <v>10094</v>
      </c>
      <c r="K294" s="62">
        <v>17985</v>
      </c>
      <c r="L294" s="60">
        <v>0</v>
      </c>
      <c r="M294" s="58"/>
      <c r="N294" s="66" t="str">
        <f t="shared" ref="N294:R294" si="583">A294</f>
        <v>GRANTS SPECIALIST V</v>
      </c>
      <c r="O294" s="67" t="str">
        <f t="shared" si="583"/>
        <v>H</v>
      </c>
      <c r="P294" s="67" t="str">
        <f t="shared" si="583"/>
        <v>H1I5</v>
      </c>
      <c r="Q294" s="67" t="str">
        <f t="shared" si="583"/>
        <v>H1I5XX</v>
      </c>
      <c r="R294" s="67" t="str">
        <f t="shared" si="583"/>
        <v>H33</v>
      </c>
      <c r="S294" s="68">
        <f t="shared" ref="S294:X294" si="584">F294*(12/26)</f>
        <v>3073.3846153846157</v>
      </c>
      <c r="T294" s="68">
        <f t="shared" si="584"/>
        <v>3469.8461538461543</v>
      </c>
      <c r="U294" s="68">
        <f t="shared" si="584"/>
        <v>3866.3076923076924</v>
      </c>
      <c r="V294" s="68">
        <f t="shared" si="584"/>
        <v>4262.3076923076924</v>
      </c>
      <c r="W294" s="68">
        <f t="shared" si="584"/>
        <v>4658.7692307692314</v>
      </c>
      <c r="X294" s="68">
        <f t="shared" si="584"/>
        <v>8300.7692307692305</v>
      </c>
      <c r="Y294" s="67">
        <f t="shared" si="2"/>
        <v>0</v>
      </c>
      <c r="Z294" s="58"/>
    </row>
    <row r="295" spans="1:26" ht="12.75" customHeight="1" x14ac:dyDescent="0.25">
      <c r="A295" s="59" t="s">
        <v>1065</v>
      </c>
      <c r="B295" s="60" t="s">
        <v>53</v>
      </c>
      <c r="C295" s="60" t="s">
        <v>1066</v>
      </c>
      <c r="D295" s="60" t="s">
        <v>1067</v>
      </c>
      <c r="E295" s="60" t="s">
        <v>126</v>
      </c>
      <c r="F295" s="61">
        <v>7224</v>
      </c>
      <c r="G295" s="61">
        <v>8156</v>
      </c>
      <c r="H295" s="61">
        <v>9089</v>
      </c>
      <c r="I295" s="61">
        <v>10021</v>
      </c>
      <c r="J295" s="61">
        <v>10953</v>
      </c>
      <c r="K295" s="62">
        <v>17985</v>
      </c>
      <c r="L295" s="60">
        <v>0</v>
      </c>
      <c r="M295" s="58"/>
      <c r="N295" s="66" t="str">
        <f t="shared" ref="N295:R295" si="585">A295</f>
        <v>GRANTS SPECIALIST VI</v>
      </c>
      <c r="O295" s="67" t="str">
        <f t="shared" si="585"/>
        <v>H</v>
      </c>
      <c r="P295" s="67" t="str">
        <f t="shared" si="585"/>
        <v>H1I6</v>
      </c>
      <c r="Q295" s="67" t="str">
        <f t="shared" si="585"/>
        <v>H1I6XX</v>
      </c>
      <c r="R295" s="67" t="str">
        <f t="shared" si="585"/>
        <v>H35</v>
      </c>
      <c r="S295" s="68">
        <f t="shared" ref="S295:X295" si="586">F295*(12/26)</f>
        <v>3334.1538461538462</v>
      </c>
      <c r="T295" s="68">
        <f t="shared" si="586"/>
        <v>3764.3076923076924</v>
      </c>
      <c r="U295" s="68">
        <f t="shared" si="586"/>
        <v>4194.9230769230771</v>
      </c>
      <c r="V295" s="68">
        <f t="shared" si="586"/>
        <v>4625.0769230769238</v>
      </c>
      <c r="W295" s="68">
        <f t="shared" si="586"/>
        <v>5055.2307692307695</v>
      </c>
      <c r="X295" s="68">
        <f t="shared" si="586"/>
        <v>8300.7692307692305</v>
      </c>
      <c r="Y295" s="67">
        <f t="shared" si="2"/>
        <v>0</v>
      </c>
      <c r="Z295" s="58"/>
    </row>
    <row r="296" spans="1:26" ht="12.75" customHeight="1" x14ac:dyDescent="0.25">
      <c r="A296" s="59" t="s">
        <v>1068</v>
      </c>
      <c r="B296" s="60" t="s">
        <v>609</v>
      </c>
      <c r="C296" s="60" t="s">
        <v>1069</v>
      </c>
      <c r="D296" s="60" t="s">
        <v>1070</v>
      </c>
      <c r="E296" s="60" t="s">
        <v>943</v>
      </c>
      <c r="F296" s="61">
        <v>3202</v>
      </c>
      <c r="G296" s="61">
        <v>3540</v>
      </c>
      <c r="H296" s="61">
        <v>3877</v>
      </c>
      <c r="I296" s="61">
        <v>4215</v>
      </c>
      <c r="J296" s="61">
        <v>4552</v>
      </c>
      <c r="K296" s="62">
        <v>17985</v>
      </c>
      <c r="L296" s="60">
        <v>1</v>
      </c>
      <c r="M296" s="58"/>
      <c r="N296" s="66" t="str">
        <f t="shared" ref="N296:R296" si="587">A296</f>
        <v>GROUNDS &amp; NURSERY I</v>
      </c>
      <c r="O296" s="67" t="str">
        <f t="shared" si="587"/>
        <v>D</v>
      </c>
      <c r="P296" s="67" t="str">
        <f t="shared" si="587"/>
        <v>D8E1</v>
      </c>
      <c r="Q296" s="67" t="str">
        <f t="shared" si="587"/>
        <v>D8E1XX</v>
      </c>
      <c r="R296" s="67" t="str">
        <f t="shared" si="587"/>
        <v>D11</v>
      </c>
      <c r="S296" s="68">
        <f t="shared" ref="S296:X296" si="588">F296*(12/26)</f>
        <v>1477.846153846154</v>
      </c>
      <c r="T296" s="68">
        <f t="shared" si="588"/>
        <v>1633.846153846154</v>
      </c>
      <c r="U296" s="68">
        <f t="shared" si="588"/>
        <v>1789.3846153846155</v>
      </c>
      <c r="V296" s="68">
        <f t="shared" si="588"/>
        <v>1945.3846153846155</v>
      </c>
      <c r="W296" s="68">
        <f t="shared" si="588"/>
        <v>2100.9230769230771</v>
      </c>
      <c r="X296" s="68">
        <f t="shared" si="588"/>
        <v>8300.7692307692305</v>
      </c>
      <c r="Y296" s="67">
        <f t="shared" si="2"/>
        <v>1</v>
      </c>
      <c r="Z296" s="58"/>
    </row>
    <row r="297" spans="1:26" ht="12.75" customHeight="1" x14ac:dyDescent="0.25">
      <c r="A297" s="59" t="s">
        <v>1071</v>
      </c>
      <c r="B297" s="60" t="s">
        <v>609</v>
      </c>
      <c r="C297" s="60" t="s">
        <v>1072</v>
      </c>
      <c r="D297" s="60" t="s">
        <v>1073</v>
      </c>
      <c r="E297" s="60" t="s">
        <v>768</v>
      </c>
      <c r="F297" s="61">
        <v>3441</v>
      </c>
      <c r="G297" s="61">
        <v>3804</v>
      </c>
      <c r="H297" s="61">
        <v>4168</v>
      </c>
      <c r="I297" s="61">
        <v>4531</v>
      </c>
      <c r="J297" s="61">
        <v>4894</v>
      </c>
      <c r="K297" s="62">
        <v>17985</v>
      </c>
      <c r="L297" s="60">
        <v>1</v>
      </c>
      <c r="M297" s="58"/>
      <c r="N297" s="66" t="str">
        <f t="shared" ref="N297:R297" si="589">A297</f>
        <v>GROUNDS &amp; NURSERY II</v>
      </c>
      <c r="O297" s="67" t="str">
        <f t="shared" si="589"/>
        <v>D</v>
      </c>
      <c r="P297" s="67" t="str">
        <f t="shared" si="589"/>
        <v>D8E2</v>
      </c>
      <c r="Q297" s="67" t="str">
        <f t="shared" si="589"/>
        <v>D8E2XX</v>
      </c>
      <c r="R297" s="67" t="str">
        <f t="shared" si="589"/>
        <v>D12</v>
      </c>
      <c r="S297" s="68">
        <f t="shared" ref="S297:X297" si="590">F297*(12/26)</f>
        <v>1588.1538461538462</v>
      </c>
      <c r="T297" s="68">
        <f t="shared" si="590"/>
        <v>1755.6923076923078</v>
      </c>
      <c r="U297" s="68">
        <f t="shared" si="590"/>
        <v>1923.6923076923078</v>
      </c>
      <c r="V297" s="68">
        <f t="shared" si="590"/>
        <v>2091.2307692307695</v>
      </c>
      <c r="W297" s="68">
        <f t="shared" si="590"/>
        <v>2258.7692307692309</v>
      </c>
      <c r="X297" s="68">
        <f t="shared" si="590"/>
        <v>8300.7692307692305</v>
      </c>
      <c r="Y297" s="67">
        <f t="shared" si="2"/>
        <v>1</v>
      </c>
      <c r="Z297" s="58"/>
    </row>
    <row r="298" spans="1:26" ht="12.75" customHeight="1" x14ac:dyDescent="0.25">
      <c r="A298" s="59" t="s">
        <v>1074</v>
      </c>
      <c r="B298" s="60" t="s">
        <v>609</v>
      </c>
      <c r="C298" s="60" t="s">
        <v>1075</v>
      </c>
      <c r="D298" s="60" t="s">
        <v>1076</v>
      </c>
      <c r="E298" s="60" t="s">
        <v>616</v>
      </c>
      <c r="F298" s="61">
        <v>4277</v>
      </c>
      <c r="G298" s="61">
        <v>4728</v>
      </c>
      <c r="H298" s="61">
        <v>5179</v>
      </c>
      <c r="I298" s="61">
        <v>5629</v>
      </c>
      <c r="J298" s="61">
        <v>6080</v>
      </c>
      <c r="K298" s="62">
        <v>17985</v>
      </c>
      <c r="L298" s="60">
        <v>1</v>
      </c>
      <c r="M298" s="58"/>
      <c r="N298" s="66" t="str">
        <f t="shared" ref="N298:R298" si="591">A298</f>
        <v>GROUNDS &amp; NURSERY III</v>
      </c>
      <c r="O298" s="67" t="str">
        <f t="shared" si="591"/>
        <v>D</v>
      </c>
      <c r="P298" s="67" t="str">
        <f t="shared" si="591"/>
        <v>D8E3</v>
      </c>
      <c r="Q298" s="67" t="str">
        <f t="shared" si="591"/>
        <v>D8E3XX</v>
      </c>
      <c r="R298" s="67" t="str">
        <f t="shared" si="591"/>
        <v>D15</v>
      </c>
      <c r="S298" s="68">
        <f t="shared" ref="S298:X298" si="592">F298*(12/26)</f>
        <v>1974</v>
      </c>
      <c r="T298" s="68">
        <f t="shared" si="592"/>
        <v>2182.1538461538462</v>
      </c>
      <c r="U298" s="68">
        <f t="shared" si="592"/>
        <v>2390.3076923076924</v>
      </c>
      <c r="V298" s="68">
        <f t="shared" si="592"/>
        <v>2598</v>
      </c>
      <c r="W298" s="68">
        <f t="shared" si="592"/>
        <v>2806.1538461538462</v>
      </c>
      <c r="X298" s="68">
        <f t="shared" si="592"/>
        <v>8300.7692307692305</v>
      </c>
      <c r="Y298" s="67">
        <f t="shared" si="2"/>
        <v>1</v>
      </c>
      <c r="Z298" s="58"/>
    </row>
    <row r="299" spans="1:26" ht="12.75" customHeight="1" x14ac:dyDescent="0.25">
      <c r="A299" s="59" t="s">
        <v>1077</v>
      </c>
      <c r="B299" s="60" t="s">
        <v>205</v>
      </c>
      <c r="C299" s="60" t="s">
        <v>1078</v>
      </c>
      <c r="D299" s="60" t="s">
        <v>1079</v>
      </c>
      <c r="E299" s="60" t="s">
        <v>1080</v>
      </c>
      <c r="F299" s="61">
        <v>2211</v>
      </c>
      <c r="G299" s="61">
        <v>2467</v>
      </c>
      <c r="H299" s="61">
        <v>2724</v>
      </c>
      <c r="I299" s="61">
        <v>2980</v>
      </c>
      <c r="J299" s="61">
        <v>3236</v>
      </c>
      <c r="K299" s="62">
        <v>17985</v>
      </c>
      <c r="L299" s="60">
        <v>1</v>
      </c>
      <c r="M299" s="58"/>
      <c r="N299" s="66" t="str">
        <f t="shared" ref="N299:R299" si="593">A299</f>
        <v>HCS TRAINEE I</v>
      </c>
      <c r="O299" s="67" t="str">
        <f t="shared" si="593"/>
        <v>C</v>
      </c>
      <c r="P299" s="67" t="str">
        <f t="shared" si="593"/>
        <v>C7D1</v>
      </c>
      <c r="Q299" s="67" t="str">
        <f t="shared" si="593"/>
        <v>C7D1IX</v>
      </c>
      <c r="R299" s="67" t="str">
        <f t="shared" si="593"/>
        <v>C02</v>
      </c>
      <c r="S299" s="68">
        <f t="shared" ref="S299:X299" si="594">F299*(12/26)</f>
        <v>1020.4615384615386</v>
      </c>
      <c r="T299" s="68">
        <f t="shared" si="594"/>
        <v>1138.6153846153848</v>
      </c>
      <c r="U299" s="68">
        <f t="shared" si="594"/>
        <v>1257.2307692307693</v>
      </c>
      <c r="V299" s="68">
        <f t="shared" si="594"/>
        <v>1375.3846153846155</v>
      </c>
      <c r="W299" s="68">
        <f t="shared" si="594"/>
        <v>1493.5384615384617</v>
      </c>
      <c r="X299" s="68">
        <f t="shared" si="594"/>
        <v>8300.7692307692305</v>
      </c>
      <c r="Y299" s="67">
        <f t="shared" si="2"/>
        <v>1</v>
      </c>
      <c r="Z299" s="58"/>
    </row>
    <row r="300" spans="1:26" ht="12.75" customHeight="1" x14ac:dyDescent="0.25">
      <c r="A300" s="59" t="s">
        <v>1081</v>
      </c>
      <c r="B300" s="60" t="s">
        <v>205</v>
      </c>
      <c r="C300" s="60" t="s">
        <v>1082</v>
      </c>
      <c r="D300" s="60" t="s">
        <v>1083</v>
      </c>
      <c r="E300" s="60" t="s">
        <v>1080</v>
      </c>
      <c r="F300" s="61">
        <v>2211</v>
      </c>
      <c r="G300" s="61">
        <v>2467</v>
      </c>
      <c r="H300" s="61">
        <v>2724</v>
      </c>
      <c r="I300" s="61">
        <v>2980</v>
      </c>
      <c r="J300" s="61">
        <v>3236</v>
      </c>
      <c r="K300" s="62">
        <v>17985</v>
      </c>
      <c r="L300" s="60">
        <v>1</v>
      </c>
      <c r="M300" s="58"/>
      <c r="N300" s="66" t="str">
        <f t="shared" ref="N300:R300" si="595">A300</f>
        <v>HCS TRAINEE II</v>
      </c>
      <c r="O300" s="67" t="str">
        <f t="shared" si="595"/>
        <v>C</v>
      </c>
      <c r="P300" s="67" t="str">
        <f t="shared" si="595"/>
        <v>C7D2</v>
      </c>
      <c r="Q300" s="67" t="str">
        <f t="shared" si="595"/>
        <v>C7D2IX</v>
      </c>
      <c r="R300" s="67" t="str">
        <f t="shared" si="595"/>
        <v>C02</v>
      </c>
      <c r="S300" s="68">
        <f t="shared" ref="S300:X300" si="596">F300*(12/26)</f>
        <v>1020.4615384615386</v>
      </c>
      <c r="T300" s="68">
        <f t="shared" si="596"/>
        <v>1138.6153846153848</v>
      </c>
      <c r="U300" s="68">
        <f t="shared" si="596"/>
        <v>1257.2307692307693</v>
      </c>
      <c r="V300" s="68">
        <f t="shared" si="596"/>
        <v>1375.3846153846155</v>
      </c>
      <c r="W300" s="68">
        <f t="shared" si="596"/>
        <v>1493.5384615384617</v>
      </c>
      <c r="X300" s="68">
        <f t="shared" si="596"/>
        <v>8300.7692307692305</v>
      </c>
      <c r="Y300" s="67">
        <f t="shared" si="2"/>
        <v>1</v>
      </c>
      <c r="Z300" s="58"/>
    </row>
    <row r="301" spans="1:26" ht="12.75" customHeight="1" x14ac:dyDescent="0.25">
      <c r="A301" s="59" t="s">
        <v>1084</v>
      </c>
      <c r="B301" s="60" t="s">
        <v>205</v>
      </c>
      <c r="C301" s="60" t="s">
        <v>1085</v>
      </c>
      <c r="D301" s="60" t="s">
        <v>1086</v>
      </c>
      <c r="E301" s="60" t="s">
        <v>1087</v>
      </c>
      <c r="F301" s="61">
        <v>2952</v>
      </c>
      <c r="G301" s="61">
        <v>3294</v>
      </c>
      <c r="H301" s="61">
        <v>3637</v>
      </c>
      <c r="I301" s="61">
        <v>3979</v>
      </c>
      <c r="J301" s="61">
        <v>4321</v>
      </c>
      <c r="K301" s="62">
        <v>17985</v>
      </c>
      <c r="L301" s="60">
        <v>1</v>
      </c>
      <c r="M301" s="58"/>
      <c r="N301" s="66" t="str">
        <f t="shared" ref="N301:R301" si="597">A301</f>
        <v>HCS TRAINEE III</v>
      </c>
      <c r="O301" s="67" t="str">
        <f t="shared" si="597"/>
        <v>C</v>
      </c>
      <c r="P301" s="67" t="str">
        <f t="shared" si="597"/>
        <v>C7D3</v>
      </c>
      <c r="Q301" s="67" t="str">
        <f t="shared" si="597"/>
        <v>C7D3IX</v>
      </c>
      <c r="R301" s="67" t="str">
        <f t="shared" si="597"/>
        <v>C07</v>
      </c>
      <c r="S301" s="68">
        <f t="shared" ref="S301:X301" si="598">F301*(12/26)</f>
        <v>1362.4615384615386</v>
      </c>
      <c r="T301" s="68">
        <f t="shared" si="598"/>
        <v>1520.3076923076924</v>
      </c>
      <c r="U301" s="68">
        <f t="shared" si="598"/>
        <v>1678.6153846153848</v>
      </c>
      <c r="V301" s="68">
        <f t="shared" si="598"/>
        <v>1836.4615384615386</v>
      </c>
      <c r="W301" s="68">
        <f t="shared" si="598"/>
        <v>1994.3076923076924</v>
      </c>
      <c r="X301" s="68">
        <f t="shared" si="598"/>
        <v>8300.7692307692305</v>
      </c>
      <c r="Y301" s="67">
        <f t="shared" si="2"/>
        <v>1</v>
      </c>
      <c r="Z301" s="58"/>
    </row>
    <row r="302" spans="1:26" ht="12.75" customHeight="1" x14ac:dyDescent="0.25">
      <c r="A302" s="59" t="s">
        <v>1088</v>
      </c>
      <c r="B302" s="60" t="s">
        <v>205</v>
      </c>
      <c r="C302" s="60" t="s">
        <v>1089</v>
      </c>
      <c r="D302" s="60" t="s">
        <v>1090</v>
      </c>
      <c r="E302" s="60" t="s">
        <v>698</v>
      </c>
      <c r="F302" s="61">
        <v>2971</v>
      </c>
      <c r="G302" s="61">
        <v>3277</v>
      </c>
      <c r="H302" s="61">
        <v>3582</v>
      </c>
      <c r="I302" s="61">
        <v>3888</v>
      </c>
      <c r="J302" s="61">
        <v>4193</v>
      </c>
      <c r="K302" s="62">
        <v>17985</v>
      </c>
      <c r="L302" s="60">
        <v>3</v>
      </c>
      <c r="M302" s="58"/>
      <c r="N302" s="66" t="str">
        <f t="shared" ref="N302:R302" si="599">A302</f>
        <v>HEALTH CARE TECH I</v>
      </c>
      <c r="O302" s="67" t="str">
        <f t="shared" si="599"/>
        <v>C</v>
      </c>
      <c r="P302" s="67" t="str">
        <f t="shared" si="599"/>
        <v>C6R1</v>
      </c>
      <c r="Q302" s="67" t="str">
        <f t="shared" si="599"/>
        <v>C6R1XX</v>
      </c>
      <c r="R302" s="67" t="str">
        <f t="shared" si="599"/>
        <v>C08</v>
      </c>
      <c r="S302" s="68">
        <f t="shared" ref="S302:X302" si="600">F302*(12/26)</f>
        <v>1371.2307692307693</v>
      </c>
      <c r="T302" s="68">
        <f t="shared" si="600"/>
        <v>1512.4615384615386</v>
      </c>
      <c r="U302" s="68">
        <f t="shared" si="600"/>
        <v>1653.2307692307693</v>
      </c>
      <c r="V302" s="68">
        <f t="shared" si="600"/>
        <v>1794.4615384615386</v>
      </c>
      <c r="W302" s="68">
        <f t="shared" si="600"/>
        <v>1935.2307692307693</v>
      </c>
      <c r="X302" s="68">
        <f t="shared" si="600"/>
        <v>8300.7692307692305</v>
      </c>
      <c r="Y302" s="67">
        <f t="shared" si="2"/>
        <v>3</v>
      </c>
      <c r="Z302" s="58"/>
    </row>
    <row r="303" spans="1:26" ht="12.75" customHeight="1" x14ac:dyDescent="0.25">
      <c r="A303" s="59" t="s">
        <v>1091</v>
      </c>
      <c r="B303" s="60" t="s">
        <v>205</v>
      </c>
      <c r="C303" s="60" t="s">
        <v>1092</v>
      </c>
      <c r="D303" s="60" t="s">
        <v>1093</v>
      </c>
      <c r="E303" s="60" t="s">
        <v>212</v>
      </c>
      <c r="F303" s="61">
        <v>3195</v>
      </c>
      <c r="G303" s="61">
        <v>3524</v>
      </c>
      <c r="H303" s="61">
        <v>3852</v>
      </c>
      <c r="I303" s="61">
        <v>4181</v>
      </c>
      <c r="J303" s="61">
        <v>4509</v>
      </c>
      <c r="K303" s="62">
        <v>17985</v>
      </c>
      <c r="L303" s="60">
        <v>1</v>
      </c>
      <c r="M303" s="58"/>
      <c r="N303" s="66" t="str">
        <f t="shared" ref="N303:R303" si="601">A303</f>
        <v>HEALTH CARE TECH II</v>
      </c>
      <c r="O303" s="67" t="str">
        <f t="shared" si="601"/>
        <v>C</v>
      </c>
      <c r="P303" s="67" t="str">
        <f t="shared" si="601"/>
        <v>C6R2</v>
      </c>
      <c r="Q303" s="67" t="str">
        <f t="shared" si="601"/>
        <v>C6R2XX</v>
      </c>
      <c r="R303" s="67" t="str">
        <f t="shared" si="601"/>
        <v>C10</v>
      </c>
      <c r="S303" s="68">
        <f t="shared" ref="S303:X303" si="602">F303*(12/26)</f>
        <v>1474.6153846153848</v>
      </c>
      <c r="T303" s="68">
        <f t="shared" si="602"/>
        <v>1626.4615384615386</v>
      </c>
      <c r="U303" s="68">
        <f t="shared" si="602"/>
        <v>1777.846153846154</v>
      </c>
      <c r="V303" s="68">
        <f t="shared" si="602"/>
        <v>1929.6923076923078</v>
      </c>
      <c r="W303" s="68">
        <f t="shared" si="602"/>
        <v>2081.0769230769233</v>
      </c>
      <c r="X303" s="68">
        <f t="shared" si="602"/>
        <v>8300.7692307692305</v>
      </c>
      <c r="Y303" s="67">
        <f t="shared" si="2"/>
        <v>1</v>
      </c>
      <c r="Z303" s="58"/>
    </row>
    <row r="304" spans="1:26" ht="12.75" customHeight="1" x14ac:dyDescent="0.25">
      <c r="A304" s="59" t="s">
        <v>1094</v>
      </c>
      <c r="B304" s="60" t="s">
        <v>205</v>
      </c>
      <c r="C304" s="60" t="s">
        <v>1095</v>
      </c>
      <c r="D304" s="60" t="s">
        <v>1096</v>
      </c>
      <c r="E304" s="60" t="s">
        <v>1097</v>
      </c>
      <c r="F304" s="61">
        <v>3432</v>
      </c>
      <c r="G304" s="61">
        <v>3785</v>
      </c>
      <c r="H304" s="61">
        <v>4139</v>
      </c>
      <c r="I304" s="61">
        <v>4492</v>
      </c>
      <c r="J304" s="61">
        <v>4845</v>
      </c>
      <c r="K304" s="62">
        <v>17985</v>
      </c>
      <c r="L304" s="60">
        <v>1</v>
      </c>
      <c r="M304" s="58"/>
      <c r="N304" s="66" t="str">
        <f t="shared" ref="N304:R304" si="603">A304</f>
        <v>HEALTH CARE TECH III</v>
      </c>
      <c r="O304" s="67" t="str">
        <f t="shared" si="603"/>
        <v>C</v>
      </c>
      <c r="P304" s="67" t="str">
        <f t="shared" si="603"/>
        <v>C6R3</v>
      </c>
      <c r="Q304" s="67" t="str">
        <f t="shared" si="603"/>
        <v>C6R3XX</v>
      </c>
      <c r="R304" s="67" t="str">
        <f t="shared" si="603"/>
        <v>C12</v>
      </c>
      <c r="S304" s="68">
        <f t="shared" ref="S304:X304" si="604">F304*(12/26)</f>
        <v>1584</v>
      </c>
      <c r="T304" s="68">
        <f t="shared" si="604"/>
        <v>1746.9230769230771</v>
      </c>
      <c r="U304" s="68">
        <f t="shared" si="604"/>
        <v>1910.3076923076924</v>
      </c>
      <c r="V304" s="68">
        <f t="shared" si="604"/>
        <v>2073.2307692307695</v>
      </c>
      <c r="W304" s="68">
        <f t="shared" si="604"/>
        <v>2236.1538461538462</v>
      </c>
      <c r="X304" s="68">
        <f t="shared" si="604"/>
        <v>8300.7692307692305</v>
      </c>
      <c r="Y304" s="67">
        <f t="shared" si="2"/>
        <v>1</v>
      </c>
      <c r="Z304" s="58"/>
    </row>
    <row r="305" spans="1:26" ht="12.75" customHeight="1" x14ac:dyDescent="0.25">
      <c r="A305" s="59" t="s">
        <v>1098</v>
      </c>
      <c r="B305" s="60" t="s">
        <v>205</v>
      </c>
      <c r="C305" s="60" t="s">
        <v>1099</v>
      </c>
      <c r="D305" s="60" t="s">
        <v>1100</v>
      </c>
      <c r="E305" s="60" t="s">
        <v>216</v>
      </c>
      <c r="F305" s="61">
        <v>3689</v>
      </c>
      <c r="G305" s="61">
        <v>4069</v>
      </c>
      <c r="H305" s="61">
        <v>4450</v>
      </c>
      <c r="I305" s="61">
        <v>4830</v>
      </c>
      <c r="J305" s="61">
        <v>5210</v>
      </c>
      <c r="K305" s="62">
        <v>17985</v>
      </c>
      <c r="L305" s="60">
        <v>1</v>
      </c>
      <c r="M305" s="58"/>
      <c r="N305" s="66" t="str">
        <f t="shared" ref="N305:R305" si="605">A305</f>
        <v>HEALTH CARE TECH IV</v>
      </c>
      <c r="O305" s="67" t="str">
        <f t="shared" si="605"/>
        <v>C</v>
      </c>
      <c r="P305" s="67" t="str">
        <f t="shared" si="605"/>
        <v>C6R4</v>
      </c>
      <c r="Q305" s="67" t="str">
        <f t="shared" si="605"/>
        <v>C6R4XX</v>
      </c>
      <c r="R305" s="67" t="str">
        <f t="shared" si="605"/>
        <v>C14</v>
      </c>
      <c r="S305" s="68">
        <f t="shared" ref="S305:X305" si="606">F305*(12/26)</f>
        <v>1702.6153846153848</v>
      </c>
      <c r="T305" s="68">
        <f t="shared" si="606"/>
        <v>1878</v>
      </c>
      <c r="U305" s="68">
        <f t="shared" si="606"/>
        <v>2053.8461538461538</v>
      </c>
      <c r="V305" s="68">
        <f t="shared" si="606"/>
        <v>2229.2307692307695</v>
      </c>
      <c r="W305" s="68">
        <f t="shared" si="606"/>
        <v>2404.6153846153848</v>
      </c>
      <c r="X305" s="68">
        <f t="shared" si="606"/>
        <v>8300.7692307692305</v>
      </c>
      <c r="Y305" s="67">
        <f t="shared" si="2"/>
        <v>1</v>
      </c>
      <c r="Z305" s="58"/>
    </row>
    <row r="306" spans="1:26" ht="12.75" customHeight="1" x14ac:dyDescent="0.25">
      <c r="A306" s="59" t="s">
        <v>1101</v>
      </c>
      <c r="B306" s="60" t="s">
        <v>205</v>
      </c>
      <c r="C306" s="60" t="s">
        <v>1102</v>
      </c>
      <c r="D306" s="60" t="s">
        <v>1103</v>
      </c>
      <c r="E306" s="60" t="s">
        <v>359</v>
      </c>
      <c r="F306" s="61">
        <v>3668</v>
      </c>
      <c r="G306" s="61">
        <v>4093</v>
      </c>
      <c r="H306" s="61">
        <v>4518</v>
      </c>
      <c r="I306" s="61">
        <v>4942</v>
      </c>
      <c r="J306" s="61">
        <v>5367</v>
      </c>
      <c r="K306" s="62">
        <v>17985</v>
      </c>
      <c r="L306" s="60">
        <v>0</v>
      </c>
      <c r="M306" s="58"/>
      <c r="N306" s="66" t="str">
        <f t="shared" ref="N306:R306" si="607">A306</f>
        <v>HEALTH PROFESSIONAL I</v>
      </c>
      <c r="O306" s="67" t="str">
        <f t="shared" si="607"/>
        <v>C</v>
      </c>
      <c r="P306" s="67" t="str">
        <f t="shared" si="607"/>
        <v>C7C1</v>
      </c>
      <c r="Q306" s="67" t="str">
        <f t="shared" si="607"/>
        <v>C7C1IX</v>
      </c>
      <c r="R306" s="67" t="str">
        <f t="shared" si="607"/>
        <v>C13</v>
      </c>
      <c r="S306" s="68">
        <f t="shared" ref="S306:X306" si="608">F306*(12/26)</f>
        <v>1692.9230769230769</v>
      </c>
      <c r="T306" s="68">
        <f t="shared" si="608"/>
        <v>1889.0769230769231</v>
      </c>
      <c r="U306" s="68">
        <f t="shared" si="608"/>
        <v>2085.2307692307695</v>
      </c>
      <c r="V306" s="68">
        <f t="shared" si="608"/>
        <v>2280.9230769230771</v>
      </c>
      <c r="W306" s="68">
        <f t="shared" si="608"/>
        <v>2477.0769230769233</v>
      </c>
      <c r="X306" s="68">
        <f t="shared" si="608"/>
        <v>8300.7692307692305</v>
      </c>
      <c r="Y306" s="67">
        <f t="shared" si="2"/>
        <v>0</v>
      </c>
      <c r="Z306" s="58"/>
    </row>
    <row r="307" spans="1:26" ht="12.75" customHeight="1" x14ac:dyDescent="0.25">
      <c r="A307" s="59" t="s">
        <v>1104</v>
      </c>
      <c r="B307" s="60" t="s">
        <v>205</v>
      </c>
      <c r="C307" s="60" t="s">
        <v>1105</v>
      </c>
      <c r="D307" s="60" t="s">
        <v>1106</v>
      </c>
      <c r="E307" s="60" t="s">
        <v>732</v>
      </c>
      <c r="F307" s="61">
        <v>4238</v>
      </c>
      <c r="G307" s="61">
        <v>4729</v>
      </c>
      <c r="H307" s="61">
        <v>5221</v>
      </c>
      <c r="I307" s="61">
        <v>5712</v>
      </c>
      <c r="J307" s="61">
        <v>6203</v>
      </c>
      <c r="K307" s="62">
        <v>17985</v>
      </c>
      <c r="L307" s="60">
        <v>0</v>
      </c>
      <c r="M307" s="58"/>
      <c r="N307" s="66" t="str">
        <f t="shared" ref="N307:R307" si="609">A307</f>
        <v>HEALTH PROFESSIONAL II</v>
      </c>
      <c r="O307" s="67" t="str">
        <f t="shared" si="609"/>
        <v>C</v>
      </c>
      <c r="P307" s="67" t="str">
        <f t="shared" si="609"/>
        <v>C7C2</v>
      </c>
      <c r="Q307" s="67" t="str">
        <f t="shared" si="609"/>
        <v>C7C2TX</v>
      </c>
      <c r="R307" s="67" t="str">
        <f t="shared" si="609"/>
        <v>C16</v>
      </c>
      <c r="S307" s="68">
        <f t="shared" ref="S307:X307" si="610">F307*(12/26)</f>
        <v>1956</v>
      </c>
      <c r="T307" s="68">
        <f t="shared" si="610"/>
        <v>2182.6153846153848</v>
      </c>
      <c r="U307" s="68">
        <f t="shared" si="610"/>
        <v>2409.6923076923076</v>
      </c>
      <c r="V307" s="68">
        <f t="shared" si="610"/>
        <v>2636.3076923076924</v>
      </c>
      <c r="W307" s="68">
        <f t="shared" si="610"/>
        <v>2862.9230769230771</v>
      </c>
      <c r="X307" s="68">
        <f t="shared" si="610"/>
        <v>8300.7692307692305</v>
      </c>
      <c r="Y307" s="67">
        <f t="shared" si="2"/>
        <v>0</v>
      </c>
      <c r="Z307" s="58"/>
    </row>
    <row r="308" spans="1:26" ht="12.75" customHeight="1" x14ac:dyDescent="0.25">
      <c r="A308" s="59" t="s">
        <v>1107</v>
      </c>
      <c r="B308" s="60" t="s">
        <v>205</v>
      </c>
      <c r="C308" s="60" t="s">
        <v>1108</v>
      </c>
      <c r="D308" s="60" t="s">
        <v>1109</v>
      </c>
      <c r="E308" s="60" t="s">
        <v>343</v>
      </c>
      <c r="F308" s="61">
        <v>4555</v>
      </c>
      <c r="G308" s="61">
        <v>5084</v>
      </c>
      <c r="H308" s="61">
        <v>5612</v>
      </c>
      <c r="I308" s="61">
        <v>6141</v>
      </c>
      <c r="J308" s="61">
        <v>6669</v>
      </c>
      <c r="K308" s="62">
        <v>17985</v>
      </c>
      <c r="L308" s="60">
        <v>0</v>
      </c>
      <c r="M308" s="58"/>
      <c r="N308" s="66" t="str">
        <f t="shared" ref="N308:R308" si="611">A308</f>
        <v>HEALTH PROFESSIONAL III</v>
      </c>
      <c r="O308" s="67" t="str">
        <f t="shared" si="611"/>
        <v>C</v>
      </c>
      <c r="P308" s="67" t="str">
        <f t="shared" si="611"/>
        <v>C7C3</v>
      </c>
      <c r="Q308" s="67" t="str">
        <f t="shared" si="611"/>
        <v>C7C3XX</v>
      </c>
      <c r="R308" s="67" t="str">
        <f t="shared" si="611"/>
        <v>C17</v>
      </c>
      <c r="S308" s="68">
        <f t="shared" ref="S308:X308" si="612">F308*(12/26)</f>
        <v>2102.3076923076924</v>
      </c>
      <c r="T308" s="68">
        <f t="shared" si="612"/>
        <v>2346.4615384615386</v>
      </c>
      <c r="U308" s="68">
        <f t="shared" si="612"/>
        <v>2590.1538461538462</v>
      </c>
      <c r="V308" s="68">
        <f t="shared" si="612"/>
        <v>2834.3076923076924</v>
      </c>
      <c r="W308" s="68">
        <f t="shared" si="612"/>
        <v>3078</v>
      </c>
      <c r="X308" s="68">
        <f t="shared" si="612"/>
        <v>8300.7692307692305</v>
      </c>
      <c r="Y308" s="67">
        <f t="shared" si="2"/>
        <v>0</v>
      </c>
      <c r="Z308" s="58"/>
    </row>
    <row r="309" spans="1:26" ht="12.75" customHeight="1" x14ac:dyDescent="0.25">
      <c r="A309" s="59" t="s">
        <v>1110</v>
      </c>
      <c r="B309" s="60" t="s">
        <v>205</v>
      </c>
      <c r="C309" s="60" t="s">
        <v>1111</v>
      </c>
      <c r="D309" s="60" t="s">
        <v>1112</v>
      </c>
      <c r="E309" s="60" t="s">
        <v>347</v>
      </c>
      <c r="F309" s="61">
        <v>4897</v>
      </c>
      <c r="G309" s="61">
        <v>5465</v>
      </c>
      <c r="H309" s="61">
        <v>6032</v>
      </c>
      <c r="I309" s="61">
        <v>6600</v>
      </c>
      <c r="J309" s="61">
        <v>7167</v>
      </c>
      <c r="K309" s="62">
        <v>17985</v>
      </c>
      <c r="L309" s="60">
        <v>0</v>
      </c>
      <c r="M309" s="58"/>
      <c r="N309" s="66" t="str">
        <f t="shared" ref="N309:R309" si="613">A309</f>
        <v>HEALTH PROFESSIONAL IV</v>
      </c>
      <c r="O309" s="67" t="str">
        <f t="shared" si="613"/>
        <v>C</v>
      </c>
      <c r="P309" s="67" t="str">
        <f t="shared" si="613"/>
        <v>C7C4</v>
      </c>
      <c r="Q309" s="67" t="str">
        <f t="shared" si="613"/>
        <v>C7C4XX</v>
      </c>
      <c r="R309" s="67" t="str">
        <f t="shared" si="613"/>
        <v>C19</v>
      </c>
      <c r="S309" s="68">
        <f t="shared" ref="S309:X309" si="614">F309*(12/26)</f>
        <v>2260.1538461538462</v>
      </c>
      <c r="T309" s="68">
        <f t="shared" si="614"/>
        <v>2522.3076923076924</v>
      </c>
      <c r="U309" s="68">
        <f t="shared" si="614"/>
        <v>2784</v>
      </c>
      <c r="V309" s="68">
        <f t="shared" si="614"/>
        <v>3046.1538461538462</v>
      </c>
      <c r="W309" s="68">
        <f t="shared" si="614"/>
        <v>3307.8461538461538</v>
      </c>
      <c r="X309" s="68">
        <f t="shared" si="614"/>
        <v>8300.7692307692305</v>
      </c>
      <c r="Y309" s="67">
        <f t="shared" si="2"/>
        <v>0</v>
      </c>
      <c r="Z309" s="58"/>
    </row>
    <row r="310" spans="1:26" ht="12.75" customHeight="1" x14ac:dyDescent="0.25">
      <c r="A310" s="59" t="s">
        <v>1113</v>
      </c>
      <c r="B310" s="60" t="s">
        <v>205</v>
      </c>
      <c r="C310" s="60" t="s">
        <v>1114</v>
      </c>
      <c r="D310" s="60" t="s">
        <v>1115</v>
      </c>
      <c r="E310" s="60" t="s">
        <v>736</v>
      </c>
      <c r="F310" s="61">
        <v>5596</v>
      </c>
      <c r="G310" s="61">
        <v>6318</v>
      </c>
      <c r="H310" s="61">
        <v>7039</v>
      </c>
      <c r="I310" s="61">
        <v>7761</v>
      </c>
      <c r="J310" s="61">
        <v>8482</v>
      </c>
      <c r="K310" s="62">
        <v>17985</v>
      </c>
      <c r="L310" s="60">
        <v>0</v>
      </c>
      <c r="M310" s="58"/>
      <c r="N310" s="66" t="str">
        <f t="shared" ref="N310:R310" si="615">A310</f>
        <v>HEALTH PROFESSIONAL V</v>
      </c>
      <c r="O310" s="67" t="str">
        <f t="shared" si="615"/>
        <v>C</v>
      </c>
      <c r="P310" s="67" t="str">
        <f t="shared" si="615"/>
        <v>C7C5</v>
      </c>
      <c r="Q310" s="67" t="str">
        <f t="shared" si="615"/>
        <v>C7C5XX</v>
      </c>
      <c r="R310" s="67" t="str">
        <f t="shared" si="615"/>
        <v>C22</v>
      </c>
      <c r="S310" s="68">
        <f t="shared" ref="S310:X310" si="616">F310*(12/26)</f>
        <v>2582.7692307692309</v>
      </c>
      <c r="T310" s="68">
        <f t="shared" si="616"/>
        <v>2916</v>
      </c>
      <c r="U310" s="68">
        <f t="shared" si="616"/>
        <v>3248.7692307692309</v>
      </c>
      <c r="V310" s="68">
        <f t="shared" si="616"/>
        <v>3582</v>
      </c>
      <c r="W310" s="68">
        <f t="shared" si="616"/>
        <v>3914.7692307692309</v>
      </c>
      <c r="X310" s="68">
        <f t="shared" si="616"/>
        <v>8300.7692307692305</v>
      </c>
      <c r="Y310" s="67">
        <f t="shared" si="2"/>
        <v>0</v>
      </c>
      <c r="Z310" s="58"/>
    </row>
    <row r="311" spans="1:26" ht="12.75" customHeight="1" x14ac:dyDescent="0.25">
      <c r="A311" s="59" t="s">
        <v>1116</v>
      </c>
      <c r="B311" s="60" t="s">
        <v>205</v>
      </c>
      <c r="C311" s="60" t="s">
        <v>1117</v>
      </c>
      <c r="D311" s="60" t="s">
        <v>1118</v>
      </c>
      <c r="E311" s="60" t="s">
        <v>351</v>
      </c>
      <c r="F311" s="61">
        <v>7148</v>
      </c>
      <c r="G311" s="61">
        <v>8070</v>
      </c>
      <c r="H311" s="61">
        <v>8992</v>
      </c>
      <c r="I311" s="61">
        <v>9913</v>
      </c>
      <c r="J311" s="61">
        <v>10835</v>
      </c>
      <c r="K311" s="62">
        <v>17985</v>
      </c>
      <c r="L311" s="60">
        <v>0</v>
      </c>
      <c r="M311" s="58"/>
      <c r="N311" s="66" t="str">
        <f t="shared" ref="N311:R311" si="617">A311</f>
        <v>HEALTH PROFESSIONAL VI</v>
      </c>
      <c r="O311" s="67" t="str">
        <f t="shared" si="617"/>
        <v>C</v>
      </c>
      <c r="P311" s="67" t="str">
        <f t="shared" si="617"/>
        <v>C7C6</v>
      </c>
      <c r="Q311" s="67" t="str">
        <f t="shared" si="617"/>
        <v>C7C6XX</v>
      </c>
      <c r="R311" s="67" t="str">
        <f t="shared" si="617"/>
        <v>C25</v>
      </c>
      <c r="S311" s="68">
        <f t="shared" ref="S311:X311" si="618">F311*(12/26)</f>
        <v>3299.0769230769233</v>
      </c>
      <c r="T311" s="68">
        <f t="shared" si="618"/>
        <v>3724.6153846153848</v>
      </c>
      <c r="U311" s="68">
        <f t="shared" si="618"/>
        <v>4150.1538461538466</v>
      </c>
      <c r="V311" s="68">
        <f t="shared" si="618"/>
        <v>4575.2307692307695</v>
      </c>
      <c r="W311" s="68">
        <f t="shared" si="618"/>
        <v>5000.7692307692314</v>
      </c>
      <c r="X311" s="68">
        <f t="shared" si="618"/>
        <v>8300.7692307692305</v>
      </c>
      <c r="Y311" s="67">
        <f t="shared" si="2"/>
        <v>0</v>
      </c>
      <c r="Z311" s="58"/>
    </row>
    <row r="312" spans="1:26" ht="12.75" customHeight="1" x14ac:dyDescent="0.25">
      <c r="A312" s="59" t="s">
        <v>1119</v>
      </c>
      <c r="B312" s="60" t="s">
        <v>205</v>
      </c>
      <c r="C312" s="60" t="s">
        <v>1120</v>
      </c>
      <c r="D312" s="60" t="s">
        <v>1121</v>
      </c>
      <c r="E312" s="60" t="s">
        <v>1122</v>
      </c>
      <c r="F312" s="61">
        <v>7560</v>
      </c>
      <c r="G312" s="61">
        <v>8733</v>
      </c>
      <c r="H312" s="61">
        <v>9907</v>
      </c>
      <c r="I312" s="61">
        <v>11080</v>
      </c>
      <c r="J312" s="61">
        <v>12253</v>
      </c>
      <c r="K312" s="62">
        <v>17985</v>
      </c>
      <c r="L312" s="60">
        <v>0</v>
      </c>
      <c r="M312" s="58"/>
      <c r="N312" s="66" t="str">
        <f t="shared" ref="N312:R312" si="619">A312</f>
        <v>HEALTH PROFESSIONAL VII</v>
      </c>
      <c r="O312" s="67" t="str">
        <f t="shared" si="619"/>
        <v>C</v>
      </c>
      <c r="P312" s="67" t="str">
        <f t="shared" si="619"/>
        <v>C7C7</v>
      </c>
      <c r="Q312" s="67" t="str">
        <f t="shared" si="619"/>
        <v>C7C7XX</v>
      </c>
      <c r="R312" s="67" t="str">
        <f t="shared" si="619"/>
        <v>C26</v>
      </c>
      <c r="S312" s="68">
        <f t="shared" ref="S312:X312" si="620">F312*(12/26)</f>
        <v>3489.2307692307695</v>
      </c>
      <c r="T312" s="68">
        <f t="shared" si="620"/>
        <v>4030.6153846153848</v>
      </c>
      <c r="U312" s="68">
        <f t="shared" si="620"/>
        <v>4572.461538461539</v>
      </c>
      <c r="V312" s="68">
        <f t="shared" si="620"/>
        <v>5113.8461538461543</v>
      </c>
      <c r="W312" s="68">
        <f t="shared" si="620"/>
        <v>5655.2307692307695</v>
      </c>
      <c r="X312" s="68">
        <f t="shared" si="620"/>
        <v>8300.7692307692305</v>
      </c>
      <c r="Y312" s="67">
        <f t="shared" si="2"/>
        <v>0</v>
      </c>
      <c r="Z312" s="58"/>
    </row>
    <row r="313" spans="1:26" ht="12.75" customHeight="1" x14ac:dyDescent="0.25">
      <c r="A313" s="59" t="s">
        <v>1123</v>
      </c>
      <c r="B313" s="60" t="s">
        <v>53</v>
      </c>
      <c r="C313" s="60" t="s">
        <v>1124</v>
      </c>
      <c r="D313" s="60" t="s">
        <v>1125</v>
      </c>
      <c r="E313" s="60" t="s">
        <v>249</v>
      </c>
      <c r="F313" s="61">
        <v>3984</v>
      </c>
      <c r="G313" s="61">
        <v>4447</v>
      </c>
      <c r="H313" s="61">
        <v>4909</v>
      </c>
      <c r="I313" s="61">
        <v>5372</v>
      </c>
      <c r="J313" s="61">
        <v>5834</v>
      </c>
      <c r="K313" s="62">
        <v>17985</v>
      </c>
      <c r="L313" s="60">
        <v>0</v>
      </c>
      <c r="M313" s="58"/>
      <c r="N313" s="66" t="str">
        <f t="shared" ref="N313:R313" si="621">A313</f>
        <v>HEARINGS OFFICER I</v>
      </c>
      <c r="O313" s="67" t="str">
        <f t="shared" si="621"/>
        <v>H</v>
      </c>
      <c r="P313" s="67" t="str">
        <f t="shared" si="621"/>
        <v>H5F1</v>
      </c>
      <c r="Q313" s="67" t="str">
        <f t="shared" si="621"/>
        <v>H5F1IX</v>
      </c>
      <c r="R313" s="67" t="str">
        <f t="shared" si="621"/>
        <v>H17</v>
      </c>
      <c r="S313" s="68">
        <f t="shared" ref="S313:X313" si="622">F313*(12/26)</f>
        <v>1838.7692307692309</v>
      </c>
      <c r="T313" s="68">
        <f t="shared" si="622"/>
        <v>2052.4615384615386</v>
      </c>
      <c r="U313" s="68">
        <f t="shared" si="622"/>
        <v>2265.6923076923076</v>
      </c>
      <c r="V313" s="68">
        <f t="shared" si="622"/>
        <v>2479.3846153846157</v>
      </c>
      <c r="W313" s="68">
        <f t="shared" si="622"/>
        <v>2692.6153846153848</v>
      </c>
      <c r="X313" s="68">
        <f t="shared" si="622"/>
        <v>8300.7692307692305</v>
      </c>
      <c r="Y313" s="67">
        <f t="shared" si="2"/>
        <v>0</v>
      </c>
      <c r="Z313" s="58"/>
    </row>
    <row r="314" spans="1:26" ht="12.75" customHeight="1" x14ac:dyDescent="0.25">
      <c r="A314" s="59" t="s">
        <v>1126</v>
      </c>
      <c r="B314" s="60" t="s">
        <v>53</v>
      </c>
      <c r="C314" s="60" t="s">
        <v>1127</v>
      </c>
      <c r="D314" s="60" t="s">
        <v>1128</v>
      </c>
      <c r="E314" s="60" t="s">
        <v>144</v>
      </c>
      <c r="F314" s="61">
        <v>5322</v>
      </c>
      <c r="G314" s="61">
        <v>5939</v>
      </c>
      <c r="H314" s="61">
        <v>6556</v>
      </c>
      <c r="I314" s="61">
        <v>7173</v>
      </c>
      <c r="J314" s="61">
        <v>7790</v>
      </c>
      <c r="K314" s="62">
        <v>17985</v>
      </c>
      <c r="L314" s="60">
        <v>0</v>
      </c>
      <c r="M314" s="58"/>
      <c r="N314" s="66" t="str">
        <f t="shared" ref="N314:R314" si="623">A314</f>
        <v>HEARINGS OFFICER II</v>
      </c>
      <c r="O314" s="67" t="str">
        <f t="shared" si="623"/>
        <v>H</v>
      </c>
      <c r="P314" s="67" t="str">
        <f t="shared" si="623"/>
        <v>H5F2</v>
      </c>
      <c r="Q314" s="67" t="str">
        <f t="shared" si="623"/>
        <v>H5F2TX</v>
      </c>
      <c r="R314" s="67" t="str">
        <f t="shared" si="623"/>
        <v>H28</v>
      </c>
      <c r="S314" s="68">
        <f t="shared" ref="S314:X314" si="624">F314*(12/26)</f>
        <v>2456.3076923076924</v>
      </c>
      <c r="T314" s="68">
        <f t="shared" si="624"/>
        <v>2741.0769230769233</v>
      </c>
      <c r="U314" s="68">
        <f t="shared" si="624"/>
        <v>3025.8461538461538</v>
      </c>
      <c r="V314" s="68">
        <f t="shared" si="624"/>
        <v>3310.6153846153848</v>
      </c>
      <c r="W314" s="68">
        <f t="shared" si="624"/>
        <v>3595.3846153846157</v>
      </c>
      <c r="X314" s="68">
        <f t="shared" si="624"/>
        <v>8300.7692307692305</v>
      </c>
      <c r="Y314" s="67">
        <f t="shared" si="2"/>
        <v>0</v>
      </c>
      <c r="Z314" s="58"/>
    </row>
    <row r="315" spans="1:26" ht="12.75" customHeight="1" x14ac:dyDescent="0.25">
      <c r="A315" s="59" t="s">
        <v>1129</v>
      </c>
      <c r="B315" s="60" t="s">
        <v>53</v>
      </c>
      <c r="C315" s="60" t="s">
        <v>1130</v>
      </c>
      <c r="D315" s="60" t="s">
        <v>1131</v>
      </c>
      <c r="E315" s="60" t="s">
        <v>64</v>
      </c>
      <c r="F315" s="61">
        <v>6136</v>
      </c>
      <c r="G315" s="61">
        <v>6928</v>
      </c>
      <c r="H315" s="61">
        <v>7719</v>
      </c>
      <c r="I315" s="61">
        <v>8511</v>
      </c>
      <c r="J315" s="61">
        <v>9302</v>
      </c>
      <c r="K315" s="62">
        <v>17985</v>
      </c>
      <c r="L315" s="60">
        <v>0</v>
      </c>
      <c r="M315" s="58"/>
      <c r="N315" s="66" t="str">
        <f t="shared" ref="N315:R315" si="625">A315</f>
        <v>HEARINGS OFFICER III</v>
      </c>
      <c r="O315" s="67" t="str">
        <f t="shared" si="625"/>
        <v>H</v>
      </c>
      <c r="P315" s="67" t="str">
        <f t="shared" si="625"/>
        <v>H5F3</v>
      </c>
      <c r="Q315" s="67" t="str">
        <f t="shared" si="625"/>
        <v>H5F3XX</v>
      </c>
      <c r="R315" s="67" t="str">
        <f t="shared" si="625"/>
        <v>H32</v>
      </c>
      <c r="S315" s="68">
        <f t="shared" ref="S315:X315" si="626">F315*(12/26)</f>
        <v>2832</v>
      </c>
      <c r="T315" s="68">
        <f t="shared" si="626"/>
        <v>3197.5384615384619</v>
      </c>
      <c r="U315" s="68">
        <f t="shared" si="626"/>
        <v>3562.6153846153848</v>
      </c>
      <c r="V315" s="68">
        <f t="shared" si="626"/>
        <v>3928.1538461538462</v>
      </c>
      <c r="W315" s="68">
        <f t="shared" si="626"/>
        <v>4293.2307692307695</v>
      </c>
      <c r="X315" s="68">
        <f t="shared" si="626"/>
        <v>8300.7692307692305</v>
      </c>
      <c r="Y315" s="67">
        <f t="shared" si="2"/>
        <v>0</v>
      </c>
      <c r="Z315" s="58"/>
    </row>
    <row r="316" spans="1:26" ht="12.75" customHeight="1" x14ac:dyDescent="0.25">
      <c r="A316" s="59" t="s">
        <v>1132</v>
      </c>
      <c r="B316" s="60" t="s">
        <v>103</v>
      </c>
      <c r="C316" s="60" t="s">
        <v>1133</v>
      </c>
      <c r="D316" s="60" t="s">
        <v>1134</v>
      </c>
      <c r="E316" s="60" t="s">
        <v>497</v>
      </c>
      <c r="F316" s="61">
        <v>4498</v>
      </c>
      <c r="G316" s="61">
        <v>5019</v>
      </c>
      <c r="H316" s="61">
        <v>5541</v>
      </c>
      <c r="I316" s="61">
        <v>6062</v>
      </c>
      <c r="J316" s="61">
        <v>6583</v>
      </c>
      <c r="K316" s="62">
        <v>17985</v>
      </c>
      <c r="L316" s="60">
        <v>1</v>
      </c>
      <c r="M316" s="58"/>
      <c r="N316" s="66" t="str">
        <f t="shared" ref="N316:R316" si="627">A316</f>
        <v>HEARINGS REPORTER</v>
      </c>
      <c r="O316" s="67" t="str">
        <f t="shared" si="627"/>
        <v>G</v>
      </c>
      <c r="P316" s="67" t="str">
        <f t="shared" si="627"/>
        <v>G3B2</v>
      </c>
      <c r="Q316" s="67" t="str">
        <f t="shared" si="627"/>
        <v>G3B2XX</v>
      </c>
      <c r="R316" s="67" t="str">
        <f t="shared" si="627"/>
        <v>G22</v>
      </c>
      <c r="S316" s="68">
        <f t="shared" ref="S316:X316" si="628">F316*(12/26)</f>
        <v>2076</v>
      </c>
      <c r="T316" s="68">
        <f t="shared" si="628"/>
        <v>2316.4615384615386</v>
      </c>
      <c r="U316" s="68">
        <f t="shared" si="628"/>
        <v>2557.3846153846157</v>
      </c>
      <c r="V316" s="68">
        <f t="shared" si="628"/>
        <v>2797.8461538461538</v>
      </c>
      <c r="W316" s="68">
        <f t="shared" si="628"/>
        <v>3038.3076923076924</v>
      </c>
      <c r="X316" s="68">
        <f t="shared" si="628"/>
        <v>8300.7692307692305</v>
      </c>
      <c r="Y316" s="67">
        <f t="shared" si="2"/>
        <v>1</v>
      </c>
      <c r="Z316" s="58"/>
    </row>
    <row r="317" spans="1:26" ht="12.75" customHeight="1" x14ac:dyDescent="0.25">
      <c r="A317" s="59" t="s">
        <v>1135</v>
      </c>
      <c r="B317" s="60" t="s">
        <v>53</v>
      </c>
      <c r="C317" s="60" t="s">
        <v>1136</v>
      </c>
      <c r="D317" s="60" t="s">
        <v>1137</v>
      </c>
      <c r="E317" s="60" t="s">
        <v>134</v>
      </c>
      <c r="F317" s="61">
        <v>3450</v>
      </c>
      <c r="G317" s="61">
        <v>3850</v>
      </c>
      <c r="H317" s="61">
        <v>4249</v>
      </c>
      <c r="I317" s="61">
        <v>4649</v>
      </c>
      <c r="J317" s="61">
        <v>5048</v>
      </c>
      <c r="K317" s="62">
        <v>17985</v>
      </c>
      <c r="L317" s="60">
        <v>0</v>
      </c>
      <c r="M317" s="58"/>
      <c r="N317" s="66" t="str">
        <f t="shared" ref="N317:R317" si="629">A317</f>
        <v>HUMAN RESOURCES SPEC I</v>
      </c>
      <c r="O317" s="67" t="str">
        <f t="shared" si="629"/>
        <v>H</v>
      </c>
      <c r="P317" s="67" t="str">
        <f t="shared" si="629"/>
        <v>H4G1</v>
      </c>
      <c r="Q317" s="67" t="str">
        <f t="shared" si="629"/>
        <v>H4G1XX</v>
      </c>
      <c r="R317" s="67" t="str">
        <f t="shared" si="629"/>
        <v>H12</v>
      </c>
      <c r="S317" s="68">
        <f t="shared" ref="S317:X317" si="630">F317*(12/26)</f>
        <v>1592.3076923076924</v>
      </c>
      <c r="T317" s="68">
        <f t="shared" si="630"/>
        <v>1776.9230769230771</v>
      </c>
      <c r="U317" s="68">
        <f t="shared" si="630"/>
        <v>1961.0769230769231</v>
      </c>
      <c r="V317" s="68">
        <f t="shared" si="630"/>
        <v>2145.6923076923076</v>
      </c>
      <c r="W317" s="68">
        <f t="shared" si="630"/>
        <v>2329.8461538461538</v>
      </c>
      <c r="X317" s="68">
        <f t="shared" si="630"/>
        <v>8300.7692307692305</v>
      </c>
      <c r="Y317" s="67">
        <f t="shared" si="2"/>
        <v>0</v>
      </c>
      <c r="Z317" s="58"/>
    </row>
    <row r="318" spans="1:26" ht="12.75" customHeight="1" x14ac:dyDescent="0.25">
      <c r="A318" s="59" t="s">
        <v>1138</v>
      </c>
      <c r="B318" s="60" t="s">
        <v>53</v>
      </c>
      <c r="C318" s="60" t="s">
        <v>1139</v>
      </c>
      <c r="D318" s="60" t="s">
        <v>1140</v>
      </c>
      <c r="E318" s="60" t="s">
        <v>56</v>
      </c>
      <c r="F318" s="61">
        <v>3708</v>
      </c>
      <c r="G318" s="61">
        <v>4137</v>
      </c>
      <c r="H318" s="61">
        <v>4567</v>
      </c>
      <c r="I318" s="61">
        <v>4996</v>
      </c>
      <c r="J318" s="61">
        <v>5425</v>
      </c>
      <c r="K318" s="62">
        <v>17985</v>
      </c>
      <c r="L318" s="60">
        <v>0</v>
      </c>
      <c r="M318" s="58"/>
      <c r="N318" s="66" t="str">
        <f t="shared" ref="N318:R318" si="631">A318</f>
        <v>HUMAN RESOURCES SPEC II</v>
      </c>
      <c r="O318" s="67" t="str">
        <f t="shared" si="631"/>
        <v>H</v>
      </c>
      <c r="P318" s="67" t="str">
        <f t="shared" si="631"/>
        <v>H4G2</v>
      </c>
      <c r="Q318" s="67" t="str">
        <f t="shared" si="631"/>
        <v>H4G2XX</v>
      </c>
      <c r="R318" s="67" t="str">
        <f t="shared" si="631"/>
        <v>H14</v>
      </c>
      <c r="S318" s="68">
        <f t="shared" ref="S318:X318" si="632">F318*(12/26)</f>
        <v>1711.3846153846155</v>
      </c>
      <c r="T318" s="68">
        <f t="shared" si="632"/>
        <v>1909.3846153846155</v>
      </c>
      <c r="U318" s="68">
        <f t="shared" si="632"/>
        <v>2107.8461538461538</v>
      </c>
      <c r="V318" s="68">
        <f t="shared" si="632"/>
        <v>2305.8461538461538</v>
      </c>
      <c r="W318" s="68">
        <f t="shared" si="632"/>
        <v>2503.8461538461538</v>
      </c>
      <c r="X318" s="68">
        <f t="shared" si="632"/>
        <v>8300.7692307692305</v>
      </c>
      <c r="Y318" s="67">
        <f t="shared" si="2"/>
        <v>0</v>
      </c>
      <c r="Z318" s="58"/>
    </row>
    <row r="319" spans="1:26" ht="12.75" customHeight="1" x14ac:dyDescent="0.25">
      <c r="A319" s="59" t="s">
        <v>1141</v>
      </c>
      <c r="B319" s="60" t="s">
        <v>53</v>
      </c>
      <c r="C319" s="60" t="s">
        <v>1142</v>
      </c>
      <c r="D319" s="60" t="s">
        <v>1143</v>
      </c>
      <c r="E319" s="60" t="s">
        <v>60</v>
      </c>
      <c r="F319" s="61">
        <v>4284</v>
      </c>
      <c r="G319" s="61">
        <v>4781</v>
      </c>
      <c r="H319" s="61">
        <v>5277</v>
      </c>
      <c r="I319" s="61">
        <v>5774</v>
      </c>
      <c r="J319" s="61">
        <v>6270</v>
      </c>
      <c r="K319" s="62">
        <v>17985</v>
      </c>
      <c r="L319" s="60">
        <v>0</v>
      </c>
      <c r="M319" s="58"/>
      <c r="N319" s="66" t="str">
        <f t="shared" ref="N319:R319" si="633">A319</f>
        <v>HUMAN RESOURCES SPEC III</v>
      </c>
      <c r="O319" s="67" t="str">
        <f t="shared" si="633"/>
        <v>H</v>
      </c>
      <c r="P319" s="67" t="str">
        <f t="shared" si="633"/>
        <v>H4G3</v>
      </c>
      <c r="Q319" s="67" t="str">
        <f t="shared" si="633"/>
        <v>H4G3XX</v>
      </c>
      <c r="R319" s="67" t="str">
        <f t="shared" si="633"/>
        <v>H19</v>
      </c>
      <c r="S319" s="68">
        <f t="shared" ref="S319:X319" si="634">F319*(12/26)</f>
        <v>1977.2307692307693</v>
      </c>
      <c r="T319" s="68">
        <f t="shared" si="634"/>
        <v>2206.6153846153848</v>
      </c>
      <c r="U319" s="68">
        <f t="shared" si="634"/>
        <v>2435.5384615384619</v>
      </c>
      <c r="V319" s="68">
        <f t="shared" si="634"/>
        <v>2664.9230769230771</v>
      </c>
      <c r="W319" s="68">
        <f t="shared" si="634"/>
        <v>2893.8461538461538</v>
      </c>
      <c r="X319" s="68">
        <f t="shared" si="634"/>
        <v>8300.7692307692305</v>
      </c>
      <c r="Y319" s="67">
        <f t="shared" si="2"/>
        <v>0</v>
      </c>
      <c r="Z319" s="58"/>
    </row>
    <row r="320" spans="1:26" ht="12.75" customHeight="1" x14ac:dyDescent="0.25">
      <c r="A320" s="59" t="s">
        <v>1144</v>
      </c>
      <c r="B320" s="60" t="s">
        <v>53</v>
      </c>
      <c r="C320" s="60" t="s">
        <v>1145</v>
      </c>
      <c r="D320" s="60" t="s">
        <v>1146</v>
      </c>
      <c r="E320" s="60" t="s">
        <v>144</v>
      </c>
      <c r="F320" s="61">
        <v>5322</v>
      </c>
      <c r="G320" s="61">
        <v>5939</v>
      </c>
      <c r="H320" s="61">
        <v>6556</v>
      </c>
      <c r="I320" s="61">
        <v>7173</v>
      </c>
      <c r="J320" s="61">
        <v>7790</v>
      </c>
      <c r="K320" s="62">
        <v>17985</v>
      </c>
      <c r="L320" s="60">
        <v>0</v>
      </c>
      <c r="M320" s="58"/>
      <c r="N320" s="66" t="str">
        <f t="shared" ref="N320:R320" si="635">A320</f>
        <v>HUMAN RESOURCES SPEC IV</v>
      </c>
      <c r="O320" s="67" t="str">
        <f t="shared" si="635"/>
        <v>H</v>
      </c>
      <c r="P320" s="67" t="str">
        <f t="shared" si="635"/>
        <v>H4G4</v>
      </c>
      <c r="Q320" s="67" t="str">
        <f t="shared" si="635"/>
        <v>H4G4XX</v>
      </c>
      <c r="R320" s="67" t="str">
        <f t="shared" si="635"/>
        <v>H28</v>
      </c>
      <c r="S320" s="68">
        <f t="shared" ref="S320:X320" si="636">F320*(12/26)</f>
        <v>2456.3076923076924</v>
      </c>
      <c r="T320" s="68">
        <f t="shared" si="636"/>
        <v>2741.0769230769233</v>
      </c>
      <c r="U320" s="68">
        <f t="shared" si="636"/>
        <v>3025.8461538461538</v>
      </c>
      <c r="V320" s="68">
        <f t="shared" si="636"/>
        <v>3310.6153846153848</v>
      </c>
      <c r="W320" s="68">
        <f t="shared" si="636"/>
        <v>3595.3846153846157</v>
      </c>
      <c r="X320" s="68">
        <f t="shared" si="636"/>
        <v>8300.7692307692305</v>
      </c>
      <c r="Y320" s="67">
        <f t="shared" si="2"/>
        <v>0</v>
      </c>
      <c r="Z320" s="58"/>
    </row>
    <row r="321" spans="1:26" ht="12.75" customHeight="1" x14ac:dyDescent="0.25">
      <c r="A321" s="59" t="s">
        <v>1147</v>
      </c>
      <c r="B321" s="60" t="s">
        <v>53</v>
      </c>
      <c r="C321" s="60" t="s">
        <v>1148</v>
      </c>
      <c r="D321" s="60" t="s">
        <v>1149</v>
      </c>
      <c r="E321" s="60" t="s">
        <v>122</v>
      </c>
      <c r="F321" s="61">
        <v>6659</v>
      </c>
      <c r="G321" s="61">
        <v>7518</v>
      </c>
      <c r="H321" s="61">
        <v>8377</v>
      </c>
      <c r="I321" s="61">
        <v>9235</v>
      </c>
      <c r="J321" s="61">
        <v>10094</v>
      </c>
      <c r="K321" s="62">
        <v>17985</v>
      </c>
      <c r="L321" s="60">
        <v>0</v>
      </c>
      <c r="M321" s="58"/>
      <c r="N321" s="66" t="str">
        <f t="shared" ref="N321:R321" si="637">A321</f>
        <v>HUMAN RESOURCES SPEC V</v>
      </c>
      <c r="O321" s="67" t="str">
        <f t="shared" si="637"/>
        <v>H</v>
      </c>
      <c r="P321" s="67" t="str">
        <f t="shared" si="637"/>
        <v>H4G5</v>
      </c>
      <c r="Q321" s="67" t="str">
        <f t="shared" si="637"/>
        <v>H4G5XX</v>
      </c>
      <c r="R321" s="67" t="str">
        <f t="shared" si="637"/>
        <v>H33</v>
      </c>
      <c r="S321" s="68">
        <f t="shared" ref="S321:X321" si="638">F321*(12/26)</f>
        <v>3073.3846153846157</v>
      </c>
      <c r="T321" s="68">
        <f t="shared" si="638"/>
        <v>3469.8461538461543</v>
      </c>
      <c r="U321" s="68">
        <f t="shared" si="638"/>
        <v>3866.3076923076924</v>
      </c>
      <c r="V321" s="68">
        <f t="shared" si="638"/>
        <v>4262.3076923076924</v>
      </c>
      <c r="W321" s="68">
        <f t="shared" si="638"/>
        <v>4658.7692307692314</v>
      </c>
      <c r="X321" s="68">
        <f t="shared" si="638"/>
        <v>8300.7692307692305</v>
      </c>
      <c r="Y321" s="67">
        <f t="shared" si="2"/>
        <v>0</v>
      </c>
      <c r="Z321" s="58"/>
    </row>
    <row r="322" spans="1:26" ht="12.75" customHeight="1" x14ac:dyDescent="0.25">
      <c r="A322" s="59" t="s">
        <v>1150</v>
      </c>
      <c r="B322" s="60" t="s">
        <v>53</v>
      </c>
      <c r="C322" s="60" t="s">
        <v>1151</v>
      </c>
      <c r="D322" s="60" t="s">
        <v>1152</v>
      </c>
      <c r="E322" s="60" t="s">
        <v>126</v>
      </c>
      <c r="F322" s="61">
        <v>7224</v>
      </c>
      <c r="G322" s="61">
        <v>8156</v>
      </c>
      <c r="H322" s="61">
        <v>9089</v>
      </c>
      <c r="I322" s="61">
        <v>10021</v>
      </c>
      <c r="J322" s="61">
        <v>10953</v>
      </c>
      <c r="K322" s="62">
        <v>17985</v>
      </c>
      <c r="L322" s="60">
        <v>0</v>
      </c>
      <c r="M322" s="58"/>
      <c r="N322" s="66" t="str">
        <f t="shared" ref="N322:R322" si="639">A322</f>
        <v>HUMAN RESOURCES SPEC VI</v>
      </c>
      <c r="O322" s="67" t="str">
        <f t="shared" si="639"/>
        <v>H</v>
      </c>
      <c r="P322" s="67" t="str">
        <f t="shared" si="639"/>
        <v>H4G6</v>
      </c>
      <c r="Q322" s="67" t="str">
        <f t="shared" si="639"/>
        <v>H4G6XX</v>
      </c>
      <c r="R322" s="67" t="str">
        <f t="shared" si="639"/>
        <v>H35</v>
      </c>
      <c r="S322" s="68">
        <f t="shared" ref="S322:X322" si="640">F322*(12/26)</f>
        <v>3334.1538461538462</v>
      </c>
      <c r="T322" s="68">
        <f t="shared" si="640"/>
        <v>3764.3076923076924</v>
      </c>
      <c r="U322" s="68">
        <f t="shared" si="640"/>
        <v>4194.9230769230771</v>
      </c>
      <c r="V322" s="68">
        <f t="shared" si="640"/>
        <v>4625.0769230769238</v>
      </c>
      <c r="W322" s="68">
        <f t="shared" si="640"/>
        <v>5055.2307692307695</v>
      </c>
      <c r="X322" s="68">
        <f t="shared" si="640"/>
        <v>8300.7692307692305</v>
      </c>
      <c r="Y322" s="67">
        <f t="shared" si="2"/>
        <v>0</v>
      </c>
      <c r="Z322" s="58"/>
    </row>
    <row r="323" spans="1:26" ht="12.75" customHeight="1" x14ac:dyDescent="0.25">
      <c r="A323" s="59" t="s">
        <v>1153</v>
      </c>
      <c r="B323" s="60" t="s">
        <v>53</v>
      </c>
      <c r="C323" s="60" t="s">
        <v>1154</v>
      </c>
      <c r="D323" s="60" t="s">
        <v>1155</v>
      </c>
      <c r="E323" s="60" t="s">
        <v>190</v>
      </c>
      <c r="F323" s="61">
        <v>7642</v>
      </c>
      <c r="G323" s="61">
        <v>8828</v>
      </c>
      <c r="H323" s="61">
        <v>10014</v>
      </c>
      <c r="I323" s="61">
        <v>11199</v>
      </c>
      <c r="J323" s="61">
        <v>12385</v>
      </c>
      <c r="K323" s="62">
        <v>17985</v>
      </c>
      <c r="L323" s="60">
        <v>0</v>
      </c>
      <c r="M323" s="58"/>
      <c r="N323" s="66" t="str">
        <f t="shared" ref="N323:R323" si="641">A323</f>
        <v>HUMAN RESOURCES SPEC VII</v>
      </c>
      <c r="O323" s="67" t="str">
        <f t="shared" si="641"/>
        <v>H</v>
      </c>
      <c r="P323" s="67" t="str">
        <f t="shared" si="641"/>
        <v>H4G7</v>
      </c>
      <c r="Q323" s="67" t="str">
        <f t="shared" si="641"/>
        <v>H4G7XX</v>
      </c>
      <c r="R323" s="67" t="str">
        <f t="shared" si="641"/>
        <v>H37</v>
      </c>
      <c r="S323" s="68">
        <f t="shared" ref="S323:X323" si="642">F323*(12/26)</f>
        <v>3527.0769230769233</v>
      </c>
      <c r="T323" s="68">
        <f t="shared" si="642"/>
        <v>4074.4615384615386</v>
      </c>
      <c r="U323" s="68">
        <f t="shared" si="642"/>
        <v>4621.8461538461543</v>
      </c>
      <c r="V323" s="68">
        <f t="shared" si="642"/>
        <v>5168.7692307692314</v>
      </c>
      <c r="W323" s="68">
        <f t="shared" si="642"/>
        <v>5716.1538461538466</v>
      </c>
      <c r="X323" s="68">
        <f t="shared" si="642"/>
        <v>8300.7692307692305</v>
      </c>
      <c r="Y323" s="67">
        <f t="shared" si="2"/>
        <v>0</v>
      </c>
      <c r="Z323" s="58"/>
    </row>
    <row r="324" spans="1:26" ht="12.75" customHeight="1" x14ac:dyDescent="0.25">
      <c r="A324" s="59" t="s">
        <v>1156</v>
      </c>
      <c r="B324" s="60" t="s">
        <v>609</v>
      </c>
      <c r="C324" s="60" t="s">
        <v>1157</v>
      </c>
      <c r="D324" s="60" t="s">
        <v>1158</v>
      </c>
      <c r="E324" s="60" t="s">
        <v>1159</v>
      </c>
      <c r="F324" s="61">
        <v>3978</v>
      </c>
      <c r="G324" s="61">
        <v>4398</v>
      </c>
      <c r="H324" s="61">
        <v>4817</v>
      </c>
      <c r="I324" s="61">
        <v>5237</v>
      </c>
      <c r="J324" s="61">
        <v>5656</v>
      </c>
      <c r="K324" s="62">
        <v>17985</v>
      </c>
      <c r="L324" s="60">
        <v>1</v>
      </c>
      <c r="M324" s="58"/>
      <c r="N324" s="66" t="str">
        <f t="shared" ref="N324:R324" si="643">A324</f>
        <v>INSPECTOR I</v>
      </c>
      <c r="O324" s="67" t="str">
        <f t="shared" si="643"/>
        <v>D</v>
      </c>
      <c r="P324" s="67" t="str">
        <f t="shared" si="643"/>
        <v>D9C1</v>
      </c>
      <c r="Q324" s="67" t="str">
        <f t="shared" si="643"/>
        <v>D9C1XX</v>
      </c>
      <c r="R324" s="67" t="str">
        <f t="shared" si="643"/>
        <v>D14</v>
      </c>
      <c r="S324" s="68">
        <f t="shared" ref="S324:X324" si="644">F324*(12/26)</f>
        <v>1836</v>
      </c>
      <c r="T324" s="68">
        <f t="shared" si="644"/>
        <v>2029.846153846154</v>
      </c>
      <c r="U324" s="68">
        <f t="shared" si="644"/>
        <v>2223.2307692307695</v>
      </c>
      <c r="V324" s="68">
        <f t="shared" si="644"/>
        <v>2417.0769230769233</v>
      </c>
      <c r="W324" s="68">
        <f t="shared" si="644"/>
        <v>2610.4615384615386</v>
      </c>
      <c r="X324" s="68">
        <f t="shared" si="644"/>
        <v>8300.7692307692305</v>
      </c>
      <c r="Y324" s="67">
        <f t="shared" si="2"/>
        <v>1</v>
      </c>
      <c r="Z324" s="58"/>
    </row>
    <row r="325" spans="1:26" ht="12.75" customHeight="1" x14ac:dyDescent="0.25">
      <c r="A325" s="59" t="s">
        <v>1160</v>
      </c>
      <c r="B325" s="60" t="s">
        <v>609</v>
      </c>
      <c r="C325" s="60" t="s">
        <v>1161</v>
      </c>
      <c r="D325" s="60" t="s">
        <v>1162</v>
      </c>
      <c r="E325" s="60" t="s">
        <v>835</v>
      </c>
      <c r="F325" s="61">
        <v>4597</v>
      </c>
      <c r="G325" s="61">
        <v>5082</v>
      </c>
      <c r="H325" s="61">
        <v>5567</v>
      </c>
      <c r="I325" s="61">
        <v>6052</v>
      </c>
      <c r="J325" s="61">
        <v>6537</v>
      </c>
      <c r="K325" s="62">
        <v>17985</v>
      </c>
      <c r="L325" s="60">
        <v>1</v>
      </c>
      <c r="M325" s="58"/>
      <c r="N325" s="66" t="str">
        <f t="shared" ref="N325:R325" si="645">A325</f>
        <v>INSPECTOR II</v>
      </c>
      <c r="O325" s="67" t="str">
        <f t="shared" si="645"/>
        <v>D</v>
      </c>
      <c r="P325" s="67" t="str">
        <f t="shared" si="645"/>
        <v>D9C2</v>
      </c>
      <c r="Q325" s="67" t="str">
        <f t="shared" si="645"/>
        <v>D9C2XX</v>
      </c>
      <c r="R325" s="67" t="str">
        <f t="shared" si="645"/>
        <v>D16</v>
      </c>
      <c r="S325" s="68">
        <f t="shared" ref="S325:X325" si="646">F325*(12/26)</f>
        <v>2121.6923076923076</v>
      </c>
      <c r="T325" s="68">
        <f t="shared" si="646"/>
        <v>2345.5384615384619</v>
      </c>
      <c r="U325" s="68">
        <f t="shared" si="646"/>
        <v>2569.3846153846157</v>
      </c>
      <c r="V325" s="68">
        <f t="shared" si="646"/>
        <v>2793.2307692307695</v>
      </c>
      <c r="W325" s="68">
        <f t="shared" si="646"/>
        <v>3017.0769230769233</v>
      </c>
      <c r="X325" s="68">
        <f t="shared" si="646"/>
        <v>8300.7692307692305</v>
      </c>
      <c r="Y325" s="67">
        <f t="shared" si="2"/>
        <v>1</v>
      </c>
      <c r="Z325" s="58"/>
    </row>
    <row r="326" spans="1:26" ht="12.75" customHeight="1" x14ac:dyDescent="0.25">
      <c r="A326" s="59" t="s">
        <v>1163</v>
      </c>
      <c r="B326" s="60" t="s">
        <v>609</v>
      </c>
      <c r="C326" s="60" t="s">
        <v>1164</v>
      </c>
      <c r="D326" s="60" t="s">
        <v>1165</v>
      </c>
      <c r="E326" s="60" t="s">
        <v>1166</v>
      </c>
      <c r="F326" s="61">
        <v>4941</v>
      </c>
      <c r="G326" s="61">
        <v>5463</v>
      </c>
      <c r="H326" s="61">
        <v>5985</v>
      </c>
      <c r="I326" s="61">
        <v>6506</v>
      </c>
      <c r="J326" s="61">
        <v>7028</v>
      </c>
      <c r="K326" s="62">
        <v>17985</v>
      </c>
      <c r="L326" s="60">
        <v>1</v>
      </c>
      <c r="M326" s="58"/>
      <c r="N326" s="66" t="str">
        <f t="shared" ref="N326:R326" si="647">A326</f>
        <v>INSPECTOR III</v>
      </c>
      <c r="O326" s="67" t="str">
        <f t="shared" si="647"/>
        <v>D</v>
      </c>
      <c r="P326" s="67" t="str">
        <f t="shared" si="647"/>
        <v>D9C3</v>
      </c>
      <c r="Q326" s="67" t="str">
        <f t="shared" si="647"/>
        <v>D9C3XX</v>
      </c>
      <c r="R326" s="67" t="str">
        <f t="shared" si="647"/>
        <v>D17</v>
      </c>
      <c r="S326" s="68">
        <f t="shared" ref="S326:X326" si="648">F326*(12/26)</f>
        <v>2280.4615384615386</v>
      </c>
      <c r="T326" s="68">
        <f t="shared" si="648"/>
        <v>2521.3846153846157</v>
      </c>
      <c r="U326" s="68">
        <f t="shared" si="648"/>
        <v>2762.3076923076924</v>
      </c>
      <c r="V326" s="68">
        <f t="shared" si="648"/>
        <v>3002.7692307692309</v>
      </c>
      <c r="W326" s="68">
        <f t="shared" si="648"/>
        <v>3243.6923076923081</v>
      </c>
      <c r="X326" s="68">
        <f t="shared" si="648"/>
        <v>8300.7692307692305</v>
      </c>
      <c r="Y326" s="67">
        <f t="shared" si="2"/>
        <v>1</v>
      </c>
      <c r="Z326" s="58"/>
    </row>
    <row r="327" spans="1:26" ht="12.75" customHeight="1" x14ac:dyDescent="0.25">
      <c r="A327" s="59" t="s">
        <v>1167</v>
      </c>
      <c r="B327" s="60" t="s">
        <v>53</v>
      </c>
      <c r="C327" s="60" t="s">
        <v>1168</v>
      </c>
      <c r="D327" s="60" t="s">
        <v>1169</v>
      </c>
      <c r="E327" s="60" t="s">
        <v>159</v>
      </c>
      <c r="F327" s="61">
        <v>5656</v>
      </c>
      <c r="G327" s="61">
        <v>6385</v>
      </c>
      <c r="H327" s="61">
        <v>7115</v>
      </c>
      <c r="I327" s="61">
        <v>7844</v>
      </c>
      <c r="J327" s="61">
        <v>8573</v>
      </c>
      <c r="K327" s="62">
        <v>17985</v>
      </c>
      <c r="L327" s="60">
        <v>0</v>
      </c>
      <c r="M327" s="58"/>
      <c r="N327" s="66" t="str">
        <f t="shared" ref="N327:R327" si="649">A327</f>
        <v>INVESTMENT OFFICER I</v>
      </c>
      <c r="O327" s="67" t="str">
        <f t="shared" si="649"/>
        <v>H</v>
      </c>
      <c r="P327" s="67" t="str">
        <f t="shared" si="649"/>
        <v>H8H1</v>
      </c>
      <c r="Q327" s="67" t="str">
        <f t="shared" si="649"/>
        <v>H8H1XX</v>
      </c>
      <c r="R327" s="67" t="str">
        <f t="shared" si="649"/>
        <v>H30</v>
      </c>
      <c r="S327" s="68">
        <f t="shared" ref="S327:X327" si="650">F327*(12/26)</f>
        <v>2610.4615384615386</v>
      </c>
      <c r="T327" s="68">
        <f t="shared" si="650"/>
        <v>2946.9230769230771</v>
      </c>
      <c r="U327" s="68">
        <f t="shared" si="650"/>
        <v>3283.8461538461538</v>
      </c>
      <c r="V327" s="68">
        <f t="shared" si="650"/>
        <v>3620.3076923076924</v>
      </c>
      <c r="W327" s="68">
        <f t="shared" si="650"/>
        <v>3956.7692307692309</v>
      </c>
      <c r="X327" s="68">
        <f t="shared" si="650"/>
        <v>8300.7692307692305</v>
      </c>
      <c r="Y327" s="67">
        <f t="shared" si="2"/>
        <v>0</v>
      </c>
      <c r="Z327" s="58"/>
    </row>
    <row r="328" spans="1:26" ht="12.75" customHeight="1" x14ac:dyDescent="0.25">
      <c r="A328" s="59" t="s">
        <v>1170</v>
      </c>
      <c r="B328" s="60" t="s">
        <v>53</v>
      </c>
      <c r="C328" s="60" t="s">
        <v>1171</v>
      </c>
      <c r="D328" s="60" t="s">
        <v>1172</v>
      </c>
      <c r="E328" s="60" t="s">
        <v>122</v>
      </c>
      <c r="F328" s="61">
        <v>6659</v>
      </c>
      <c r="G328" s="61">
        <v>7518</v>
      </c>
      <c r="H328" s="61">
        <v>8377</v>
      </c>
      <c r="I328" s="61">
        <v>9235</v>
      </c>
      <c r="J328" s="61">
        <v>10094</v>
      </c>
      <c r="K328" s="62">
        <v>17985</v>
      </c>
      <c r="L328" s="60">
        <v>0</v>
      </c>
      <c r="M328" s="58"/>
      <c r="N328" s="66" t="str">
        <f t="shared" ref="N328:R328" si="651">A328</f>
        <v>INVESTMENT OFFICER II</v>
      </c>
      <c r="O328" s="67" t="str">
        <f t="shared" si="651"/>
        <v>H</v>
      </c>
      <c r="P328" s="67" t="str">
        <f t="shared" si="651"/>
        <v>H8H2</v>
      </c>
      <c r="Q328" s="67" t="str">
        <f t="shared" si="651"/>
        <v>H8H2XX</v>
      </c>
      <c r="R328" s="67" t="str">
        <f t="shared" si="651"/>
        <v>H33</v>
      </c>
      <c r="S328" s="68">
        <f t="shared" ref="S328:X328" si="652">F328*(12/26)</f>
        <v>3073.3846153846157</v>
      </c>
      <c r="T328" s="68">
        <f t="shared" si="652"/>
        <v>3469.8461538461543</v>
      </c>
      <c r="U328" s="68">
        <f t="shared" si="652"/>
        <v>3866.3076923076924</v>
      </c>
      <c r="V328" s="68">
        <f t="shared" si="652"/>
        <v>4262.3076923076924</v>
      </c>
      <c r="W328" s="68">
        <f t="shared" si="652"/>
        <v>4658.7692307692314</v>
      </c>
      <c r="X328" s="68">
        <f t="shared" si="652"/>
        <v>8300.7692307692305</v>
      </c>
      <c r="Y328" s="67">
        <f t="shared" si="2"/>
        <v>0</v>
      </c>
      <c r="Z328" s="58"/>
    </row>
    <row r="329" spans="1:26" ht="12.75" customHeight="1" x14ac:dyDescent="0.25">
      <c r="A329" s="59" t="s">
        <v>1173</v>
      </c>
      <c r="B329" s="60" t="s">
        <v>53</v>
      </c>
      <c r="C329" s="60" t="s">
        <v>1174</v>
      </c>
      <c r="D329" s="60" t="s">
        <v>1175</v>
      </c>
      <c r="E329" s="60" t="s">
        <v>126</v>
      </c>
      <c r="F329" s="61">
        <v>7224</v>
      </c>
      <c r="G329" s="61">
        <v>8156</v>
      </c>
      <c r="H329" s="61">
        <v>9089</v>
      </c>
      <c r="I329" s="61">
        <v>10021</v>
      </c>
      <c r="J329" s="61">
        <v>10953</v>
      </c>
      <c r="K329" s="62">
        <v>17985</v>
      </c>
      <c r="L329" s="60">
        <v>0</v>
      </c>
      <c r="M329" s="58"/>
      <c r="N329" s="66" t="str">
        <f t="shared" ref="N329:R329" si="653">A329</f>
        <v>INVESTMENT OFFICER III</v>
      </c>
      <c r="O329" s="67" t="str">
        <f t="shared" si="653"/>
        <v>H</v>
      </c>
      <c r="P329" s="67" t="str">
        <f t="shared" si="653"/>
        <v>H8H3</v>
      </c>
      <c r="Q329" s="67" t="str">
        <f t="shared" si="653"/>
        <v>H8H3XX</v>
      </c>
      <c r="R329" s="67" t="str">
        <f t="shared" si="653"/>
        <v>H35</v>
      </c>
      <c r="S329" s="68">
        <f t="shared" ref="S329:X329" si="654">F329*(12/26)</f>
        <v>3334.1538461538462</v>
      </c>
      <c r="T329" s="68">
        <f t="shared" si="654"/>
        <v>3764.3076923076924</v>
      </c>
      <c r="U329" s="68">
        <f t="shared" si="654"/>
        <v>4194.9230769230771</v>
      </c>
      <c r="V329" s="68">
        <f t="shared" si="654"/>
        <v>4625.0769230769238</v>
      </c>
      <c r="W329" s="68">
        <f t="shared" si="654"/>
        <v>5055.2307692307695</v>
      </c>
      <c r="X329" s="68">
        <f t="shared" si="654"/>
        <v>8300.7692307692305</v>
      </c>
      <c r="Y329" s="67">
        <f t="shared" si="2"/>
        <v>0</v>
      </c>
      <c r="Z329" s="58"/>
    </row>
    <row r="330" spans="1:26" ht="12.75" customHeight="1" x14ac:dyDescent="0.25">
      <c r="A330" s="59" t="s">
        <v>1176</v>
      </c>
      <c r="B330" s="60" t="s">
        <v>1177</v>
      </c>
      <c r="C330" s="60" t="s">
        <v>1178</v>
      </c>
      <c r="D330" s="60" t="s">
        <v>1179</v>
      </c>
      <c r="E330" s="60" t="s">
        <v>1180</v>
      </c>
      <c r="F330" s="61">
        <v>8619</v>
      </c>
      <c r="G330" s="61">
        <v>9714</v>
      </c>
      <c r="H330" s="61">
        <v>10808</v>
      </c>
      <c r="I330" s="61">
        <v>11903</v>
      </c>
      <c r="J330" s="61">
        <v>12997</v>
      </c>
      <c r="K330" s="62">
        <v>17985</v>
      </c>
      <c r="L330" s="60">
        <v>0</v>
      </c>
      <c r="M330" s="58"/>
      <c r="N330" s="66" t="str">
        <f t="shared" ref="N330:R330" si="655">A330</f>
        <v>IT MANAGER</v>
      </c>
      <c r="O330" s="67" t="str">
        <f t="shared" si="655"/>
        <v>T</v>
      </c>
      <c r="P330" s="67" t="str">
        <f t="shared" si="655"/>
        <v>T1A4</v>
      </c>
      <c r="Q330" s="67" t="str">
        <f t="shared" si="655"/>
        <v>T1A4XX</v>
      </c>
      <c r="R330" s="67" t="str">
        <f t="shared" si="655"/>
        <v>T04</v>
      </c>
      <c r="S330" s="68">
        <f t="shared" ref="S330:X330" si="656">F330*(12/26)</f>
        <v>3978</v>
      </c>
      <c r="T330" s="68">
        <f t="shared" si="656"/>
        <v>4483.3846153846152</v>
      </c>
      <c r="U330" s="68">
        <f t="shared" si="656"/>
        <v>4988.3076923076924</v>
      </c>
      <c r="V330" s="68">
        <f t="shared" si="656"/>
        <v>5493.6923076923076</v>
      </c>
      <c r="W330" s="68">
        <f t="shared" si="656"/>
        <v>5998.6153846153848</v>
      </c>
      <c r="X330" s="68">
        <f t="shared" si="656"/>
        <v>8300.7692307692305</v>
      </c>
      <c r="Y330" s="67">
        <f t="shared" si="2"/>
        <v>0</v>
      </c>
      <c r="Z330" s="58"/>
    </row>
    <row r="331" spans="1:26" ht="12.75" customHeight="1" x14ac:dyDescent="0.25">
      <c r="A331" s="59" t="s">
        <v>1181</v>
      </c>
      <c r="B331" s="60" t="s">
        <v>1177</v>
      </c>
      <c r="C331" s="60" t="s">
        <v>1182</v>
      </c>
      <c r="D331" s="60" t="s">
        <v>1183</v>
      </c>
      <c r="E331" s="60" t="s">
        <v>1184</v>
      </c>
      <c r="F331" s="61">
        <v>4693</v>
      </c>
      <c r="G331" s="61">
        <v>5972</v>
      </c>
      <c r="H331" s="61">
        <v>7252</v>
      </c>
      <c r="I331" s="61">
        <v>8531</v>
      </c>
      <c r="J331" s="61">
        <v>9810</v>
      </c>
      <c r="K331" s="62">
        <v>17985</v>
      </c>
      <c r="L331" s="60">
        <v>0</v>
      </c>
      <c r="M331" s="58"/>
      <c r="N331" s="66" t="str">
        <f t="shared" ref="N331:R331" si="657">A331</f>
        <v>IT PROFESSIONAL</v>
      </c>
      <c r="O331" s="67" t="str">
        <f t="shared" si="657"/>
        <v>T</v>
      </c>
      <c r="P331" s="67" t="str">
        <f t="shared" si="657"/>
        <v>T1A2</v>
      </c>
      <c r="Q331" s="67" t="str">
        <f t="shared" si="657"/>
        <v>T1A2XX</v>
      </c>
      <c r="R331" s="67" t="str">
        <f t="shared" si="657"/>
        <v>T02</v>
      </c>
      <c r="S331" s="68">
        <f t="shared" ref="S331:X331" si="658">F331*(12/26)</f>
        <v>2166</v>
      </c>
      <c r="T331" s="68">
        <f t="shared" si="658"/>
        <v>2756.3076923076924</v>
      </c>
      <c r="U331" s="68">
        <f t="shared" si="658"/>
        <v>3347.0769230769233</v>
      </c>
      <c r="V331" s="68">
        <f t="shared" si="658"/>
        <v>3937.3846153846157</v>
      </c>
      <c r="W331" s="68">
        <f t="shared" si="658"/>
        <v>4527.6923076923076</v>
      </c>
      <c r="X331" s="68">
        <f t="shared" si="658"/>
        <v>8300.7692307692305</v>
      </c>
      <c r="Y331" s="67">
        <f t="shared" si="2"/>
        <v>0</v>
      </c>
      <c r="Z331" s="58"/>
    </row>
    <row r="332" spans="1:26" ht="12.75" customHeight="1" x14ac:dyDescent="0.25">
      <c r="A332" s="59" t="s">
        <v>1185</v>
      </c>
      <c r="B332" s="60" t="s">
        <v>1177</v>
      </c>
      <c r="C332" s="60" t="s">
        <v>1186</v>
      </c>
      <c r="D332" s="60" t="s">
        <v>1187</v>
      </c>
      <c r="E332" s="60" t="s">
        <v>1188</v>
      </c>
      <c r="F332" s="61">
        <v>7135</v>
      </c>
      <c r="G332" s="61">
        <v>8334</v>
      </c>
      <c r="H332" s="61">
        <v>9534</v>
      </c>
      <c r="I332" s="61">
        <v>10733</v>
      </c>
      <c r="J332" s="61">
        <v>11932</v>
      </c>
      <c r="K332" s="62">
        <v>17985</v>
      </c>
      <c r="L332" s="60">
        <v>0</v>
      </c>
      <c r="M332" s="58"/>
      <c r="N332" s="66" t="str">
        <f t="shared" ref="N332:R332" si="659">A332</f>
        <v>IT SUPERVISOR</v>
      </c>
      <c r="O332" s="67" t="str">
        <f t="shared" si="659"/>
        <v>T</v>
      </c>
      <c r="P332" s="67" t="str">
        <f t="shared" si="659"/>
        <v>T1A3</v>
      </c>
      <c r="Q332" s="67" t="str">
        <f t="shared" si="659"/>
        <v>T1A3XX</v>
      </c>
      <c r="R332" s="67" t="str">
        <f t="shared" si="659"/>
        <v>T03</v>
      </c>
      <c r="S332" s="68">
        <f t="shared" ref="S332:X332" si="660">F332*(12/26)</f>
        <v>3293.0769230769233</v>
      </c>
      <c r="T332" s="68">
        <f t="shared" si="660"/>
        <v>3846.4615384615386</v>
      </c>
      <c r="U332" s="68">
        <f t="shared" si="660"/>
        <v>4400.3076923076924</v>
      </c>
      <c r="V332" s="68">
        <f t="shared" si="660"/>
        <v>4953.6923076923076</v>
      </c>
      <c r="W332" s="68">
        <f t="shared" si="660"/>
        <v>5507.0769230769238</v>
      </c>
      <c r="X332" s="68">
        <f t="shared" si="660"/>
        <v>8300.7692307692305</v>
      </c>
      <c r="Y332" s="67">
        <f t="shared" si="2"/>
        <v>0</v>
      </c>
      <c r="Z332" s="58"/>
    </row>
    <row r="333" spans="1:26" ht="12.75" customHeight="1" x14ac:dyDescent="0.25">
      <c r="A333" s="59" t="s">
        <v>1189</v>
      </c>
      <c r="B333" s="60" t="s">
        <v>1177</v>
      </c>
      <c r="C333" s="60" t="s">
        <v>1190</v>
      </c>
      <c r="D333" s="60" t="s">
        <v>1191</v>
      </c>
      <c r="E333" s="60" t="s">
        <v>1192</v>
      </c>
      <c r="F333" s="61">
        <v>3653</v>
      </c>
      <c r="G333" s="61">
        <v>4267</v>
      </c>
      <c r="H333" s="61">
        <v>4881</v>
      </c>
      <c r="I333" s="61">
        <v>5495</v>
      </c>
      <c r="J333" s="61">
        <v>6109</v>
      </c>
      <c r="K333" s="62">
        <v>17985</v>
      </c>
      <c r="L333" s="60">
        <v>0</v>
      </c>
      <c r="M333" s="58"/>
      <c r="N333" s="66" t="str">
        <f t="shared" ref="N333:R333" si="661">A333</f>
        <v>IT TECHNICIAN</v>
      </c>
      <c r="O333" s="67" t="str">
        <f t="shared" si="661"/>
        <v>T</v>
      </c>
      <c r="P333" s="67" t="str">
        <f t="shared" si="661"/>
        <v>T1A1</v>
      </c>
      <c r="Q333" s="67" t="str">
        <f t="shared" si="661"/>
        <v>T1A1XX</v>
      </c>
      <c r="R333" s="67" t="str">
        <f t="shared" si="661"/>
        <v>T01</v>
      </c>
      <c r="S333" s="68">
        <f t="shared" ref="S333:X333" si="662">F333*(12/26)</f>
        <v>1686</v>
      </c>
      <c r="T333" s="68">
        <f t="shared" si="662"/>
        <v>1969.3846153846155</v>
      </c>
      <c r="U333" s="68">
        <f t="shared" si="662"/>
        <v>2252.7692307692309</v>
      </c>
      <c r="V333" s="68">
        <f t="shared" si="662"/>
        <v>2536.1538461538462</v>
      </c>
      <c r="W333" s="68">
        <f t="shared" si="662"/>
        <v>2819.5384615384619</v>
      </c>
      <c r="X333" s="68">
        <f t="shared" si="662"/>
        <v>8300.7692307692305</v>
      </c>
      <c r="Y333" s="67">
        <f t="shared" si="2"/>
        <v>0</v>
      </c>
      <c r="Z333" s="58"/>
    </row>
    <row r="334" spans="1:26" ht="12.75" customHeight="1" x14ac:dyDescent="0.25">
      <c r="A334" s="59" t="s">
        <v>1193</v>
      </c>
      <c r="B334" s="60" t="s">
        <v>53</v>
      </c>
      <c r="C334" s="60" t="s">
        <v>1194</v>
      </c>
      <c r="D334" s="60" t="s">
        <v>1195</v>
      </c>
      <c r="E334" s="60" t="s">
        <v>56</v>
      </c>
      <c r="F334" s="61">
        <v>3708</v>
      </c>
      <c r="G334" s="61">
        <v>4137</v>
      </c>
      <c r="H334" s="61">
        <v>4567</v>
      </c>
      <c r="I334" s="61">
        <v>4996</v>
      </c>
      <c r="J334" s="61">
        <v>5425</v>
      </c>
      <c r="K334" s="62">
        <v>17985</v>
      </c>
      <c r="L334" s="60">
        <v>0</v>
      </c>
      <c r="M334" s="58"/>
      <c r="N334" s="66" t="str">
        <f t="shared" ref="N334:R334" si="663">A334</f>
        <v>LABOR/EMPLOYMENT SPEC I</v>
      </c>
      <c r="O334" s="67" t="str">
        <f t="shared" si="663"/>
        <v>H</v>
      </c>
      <c r="P334" s="67" t="str">
        <f t="shared" si="663"/>
        <v>H6N2</v>
      </c>
      <c r="Q334" s="67" t="str">
        <f t="shared" si="663"/>
        <v>H6N2TX</v>
      </c>
      <c r="R334" s="67" t="str">
        <f t="shared" si="663"/>
        <v>H14</v>
      </c>
      <c r="S334" s="68">
        <f t="shared" ref="S334:X334" si="664">F334*(12/26)</f>
        <v>1711.3846153846155</v>
      </c>
      <c r="T334" s="68">
        <f t="shared" si="664"/>
        <v>1909.3846153846155</v>
      </c>
      <c r="U334" s="68">
        <f t="shared" si="664"/>
        <v>2107.8461538461538</v>
      </c>
      <c r="V334" s="68">
        <f t="shared" si="664"/>
        <v>2305.8461538461538</v>
      </c>
      <c r="W334" s="68">
        <f t="shared" si="664"/>
        <v>2503.8461538461538</v>
      </c>
      <c r="X334" s="68">
        <f t="shared" si="664"/>
        <v>8300.7692307692305</v>
      </c>
      <c r="Y334" s="67">
        <f t="shared" si="2"/>
        <v>0</v>
      </c>
      <c r="Z334" s="58"/>
    </row>
    <row r="335" spans="1:26" ht="12.75" customHeight="1" x14ac:dyDescent="0.25">
      <c r="A335" s="59" t="s">
        <v>1196</v>
      </c>
      <c r="B335" s="60" t="s">
        <v>53</v>
      </c>
      <c r="C335" s="60" t="s">
        <v>1197</v>
      </c>
      <c r="D335" s="60" t="s">
        <v>1198</v>
      </c>
      <c r="E335" s="60" t="s">
        <v>60</v>
      </c>
      <c r="F335" s="61">
        <v>4284</v>
      </c>
      <c r="G335" s="61">
        <v>4781</v>
      </c>
      <c r="H335" s="61">
        <v>5277</v>
      </c>
      <c r="I335" s="61">
        <v>5774</v>
      </c>
      <c r="J335" s="61">
        <v>6270</v>
      </c>
      <c r="K335" s="62">
        <v>17985</v>
      </c>
      <c r="L335" s="60">
        <v>0</v>
      </c>
      <c r="M335" s="58"/>
      <c r="N335" s="66" t="str">
        <f t="shared" ref="N335:R335" si="665">A335</f>
        <v>LABOR/EMPLOYMENT SPEC II</v>
      </c>
      <c r="O335" s="67" t="str">
        <f t="shared" si="665"/>
        <v>H</v>
      </c>
      <c r="P335" s="67" t="str">
        <f t="shared" si="665"/>
        <v>H6N3</v>
      </c>
      <c r="Q335" s="67" t="str">
        <f t="shared" si="665"/>
        <v>H6N3XX</v>
      </c>
      <c r="R335" s="67" t="str">
        <f t="shared" si="665"/>
        <v>H19</v>
      </c>
      <c r="S335" s="68">
        <f t="shared" ref="S335:X335" si="666">F335*(12/26)</f>
        <v>1977.2307692307693</v>
      </c>
      <c r="T335" s="68">
        <f t="shared" si="666"/>
        <v>2206.6153846153848</v>
      </c>
      <c r="U335" s="68">
        <f t="shared" si="666"/>
        <v>2435.5384615384619</v>
      </c>
      <c r="V335" s="68">
        <f t="shared" si="666"/>
        <v>2664.9230769230771</v>
      </c>
      <c r="W335" s="68">
        <f t="shared" si="666"/>
        <v>2893.8461538461538</v>
      </c>
      <c r="X335" s="68">
        <f t="shared" si="666"/>
        <v>8300.7692307692305</v>
      </c>
      <c r="Y335" s="67">
        <f t="shared" si="2"/>
        <v>0</v>
      </c>
      <c r="Z335" s="58"/>
    </row>
    <row r="336" spans="1:26" ht="12.75" customHeight="1" x14ac:dyDescent="0.25">
      <c r="A336" s="59" t="s">
        <v>1199</v>
      </c>
      <c r="B336" s="60" t="s">
        <v>53</v>
      </c>
      <c r="C336" s="60" t="s">
        <v>1200</v>
      </c>
      <c r="D336" s="60" t="s">
        <v>1201</v>
      </c>
      <c r="E336" s="60" t="s">
        <v>144</v>
      </c>
      <c r="F336" s="61">
        <v>5322</v>
      </c>
      <c r="G336" s="61">
        <v>5939</v>
      </c>
      <c r="H336" s="61">
        <v>6556</v>
      </c>
      <c r="I336" s="61">
        <v>7173</v>
      </c>
      <c r="J336" s="61">
        <v>7790</v>
      </c>
      <c r="K336" s="62">
        <v>17985</v>
      </c>
      <c r="L336" s="60">
        <v>0</v>
      </c>
      <c r="M336" s="58"/>
      <c r="N336" s="66" t="str">
        <f t="shared" ref="N336:R336" si="667">A336</f>
        <v>LABOR/EMPLOYMENT SPEC III</v>
      </c>
      <c r="O336" s="67" t="str">
        <f t="shared" si="667"/>
        <v>H</v>
      </c>
      <c r="P336" s="67" t="str">
        <f t="shared" si="667"/>
        <v>H6N4</v>
      </c>
      <c r="Q336" s="67" t="str">
        <f t="shared" si="667"/>
        <v>H6N4XX</v>
      </c>
      <c r="R336" s="67" t="str">
        <f t="shared" si="667"/>
        <v>H28</v>
      </c>
      <c r="S336" s="68">
        <f t="shared" ref="S336:X336" si="668">F336*(12/26)</f>
        <v>2456.3076923076924</v>
      </c>
      <c r="T336" s="68">
        <f t="shared" si="668"/>
        <v>2741.0769230769233</v>
      </c>
      <c r="U336" s="68">
        <f t="shared" si="668"/>
        <v>3025.8461538461538</v>
      </c>
      <c r="V336" s="68">
        <f t="shared" si="668"/>
        <v>3310.6153846153848</v>
      </c>
      <c r="W336" s="68">
        <f t="shared" si="668"/>
        <v>3595.3846153846157</v>
      </c>
      <c r="X336" s="68">
        <f t="shared" si="668"/>
        <v>8300.7692307692305</v>
      </c>
      <c r="Y336" s="67">
        <f t="shared" si="2"/>
        <v>0</v>
      </c>
      <c r="Z336" s="58"/>
    </row>
    <row r="337" spans="1:26" ht="12.75" customHeight="1" x14ac:dyDescent="0.25">
      <c r="A337" s="59" t="s">
        <v>1202</v>
      </c>
      <c r="B337" s="60" t="s">
        <v>53</v>
      </c>
      <c r="C337" s="60" t="s">
        <v>1203</v>
      </c>
      <c r="D337" s="60" t="s">
        <v>1204</v>
      </c>
      <c r="E337" s="60" t="s">
        <v>134</v>
      </c>
      <c r="F337" s="61">
        <v>3450</v>
      </c>
      <c r="G337" s="61">
        <v>3850</v>
      </c>
      <c r="H337" s="61">
        <v>4249</v>
      </c>
      <c r="I337" s="61">
        <v>4649</v>
      </c>
      <c r="J337" s="61">
        <v>5048</v>
      </c>
      <c r="K337" s="62">
        <v>17985</v>
      </c>
      <c r="L337" s="60">
        <v>0</v>
      </c>
      <c r="M337" s="58"/>
      <c r="N337" s="66" t="str">
        <f t="shared" ref="N337:R337" si="669">A337</f>
        <v>LABOR/EMPLOYMENT SPEC INT</v>
      </c>
      <c r="O337" s="67" t="str">
        <f t="shared" si="669"/>
        <v>H</v>
      </c>
      <c r="P337" s="67" t="str">
        <f t="shared" si="669"/>
        <v>H6N1</v>
      </c>
      <c r="Q337" s="67" t="str">
        <f t="shared" si="669"/>
        <v>H6N1IX</v>
      </c>
      <c r="R337" s="67" t="str">
        <f t="shared" si="669"/>
        <v>H12</v>
      </c>
      <c r="S337" s="68">
        <f t="shared" ref="S337:X337" si="670">F337*(12/26)</f>
        <v>1592.3076923076924</v>
      </c>
      <c r="T337" s="68">
        <f t="shared" si="670"/>
        <v>1776.9230769230771</v>
      </c>
      <c r="U337" s="68">
        <f t="shared" si="670"/>
        <v>1961.0769230769231</v>
      </c>
      <c r="V337" s="68">
        <f t="shared" si="670"/>
        <v>2145.6923076923076</v>
      </c>
      <c r="W337" s="68">
        <f t="shared" si="670"/>
        <v>2329.8461538461538</v>
      </c>
      <c r="X337" s="68">
        <f t="shared" si="670"/>
        <v>8300.7692307692305</v>
      </c>
      <c r="Y337" s="67">
        <f t="shared" si="2"/>
        <v>0</v>
      </c>
      <c r="Z337" s="58"/>
    </row>
    <row r="338" spans="1:26" ht="12.75" customHeight="1" x14ac:dyDescent="0.25">
      <c r="A338" s="59" t="s">
        <v>1205</v>
      </c>
      <c r="B338" s="60" t="s">
        <v>53</v>
      </c>
      <c r="C338" s="60" t="s">
        <v>1206</v>
      </c>
      <c r="D338" s="60" t="s">
        <v>1207</v>
      </c>
      <c r="E338" s="60" t="s">
        <v>159</v>
      </c>
      <c r="F338" s="61">
        <v>5656</v>
      </c>
      <c r="G338" s="61">
        <v>6385</v>
      </c>
      <c r="H338" s="61">
        <v>7115</v>
      </c>
      <c r="I338" s="61">
        <v>7844</v>
      </c>
      <c r="J338" s="61">
        <v>8573</v>
      </c>
      <c r="K338" s="62">
        <v>17985</v>
      </c>
      <c r="L338" s="60">
        <v>0</v>
      </c>
      <c r="M338" s="58"/>
      <c r="N338" s="66" t="str">
        <f t="shared" ref="N338:R338" si="671">A338</f>
        <v>LABOR/EMPLOYMENT SPEC IV</v>
      </c>
      <c r="O338" s="67" t="str">
        <f t="shared" si="671"/>
        <v>H</v>
      </c>
      <c r="P338" s="67" t="str">
        <f t="shared" si="671"/>
        <v>H6N5</v>
      </c>
      <c r="Q338" s="67" t="str">
        <f t="shared" si="671"/>
        <v>H6N5XX</v>
      </c>
      <c r="R338" s="67" t="str">
        <f t="shared" si="671"/>
        <v>H30</v>
      </c>
      <c r="S338" s="68">
        <f t="shared" ref="S338:X338" si="672">F338*(12/26)</f>
        <v>2610.4615384615386</v>
      </c>
      <c r="T338" s="68">
        <f t="shared" si="672"/>
        <v>2946.9230769230771</v>
      </c>
      <c r="U338" s="68">
        <f t="shared" si="672"/>
        <v>3283.8461538461538</v>
      </c>
      <c r="V338" s="68">
        <f t="shared" si="672"/>
        <v>3620.3076923076924</v>
      </c>
      <c r="W338" s="68">
        <f t="shared" si="672"/>
        <v>3956.7692307692309</v>
      </c>
      <c r="X338" s="68">
        <f t="shared" si="672"/>
        <v>8300.7692307692305</v>
      </c>
      <c r="Y338" s="67">
        <f t="shared" si="2"/>
        <v>0</v>
      </c>
      <c r="Z338" s="58"/>
    </row>
    <row r="339" spans="1:26" ht="12.75" customHeight="1" x14ac:dyDescent="0.25">
      <c r="A339" s="59" t="s">
        <v>1208</v>
      </c>
      <c r="B339" s="60" t="s">
        <v>53</v>
      </c>
      <c r="C339" s="60" t="s">
        <v>1209</v>
      </c>
      <c r="D339" s="60" t="s">
        <v>1210</v>
      </c>
      <c r="E339" s="60" t="s">
        <v>122</v>
      </c>
      <c r="F339" s="61">
        <v>6659</v>
      </c>
      <c r="G339" s="61">
        <v>7518</v>
      </c>
      <c r="H339" s="61">
        <v>8377</v>
      </c>
      <c r="I339" s="61">
        <v>9235</v>
      </c>
      <c r="J339" s="61">
        <v>10094</v>
      </c>
      <c r="K339" s="62">
        <v>17985</v>
      </c>
      <c r="L339" s="60">
        <v>0</v>
      </c>
      <c r="M339" s="58"/>
      <c r="N339" s="66" t="str">
        <f t="shared" ref="N339:R339" si="673">A339</f>
        <v>LABOR/EMPLOYMENT SPEC V</v>
      </c>
      <c r="O339" s="67" t="str">
        <f t="shared" si="673"/>
        <v>H</v>
      </c>
      <c r="P339" s="67" t="str">
        <f t="shared" si="673"/>
        <v>H6N6</v>
      </c>
      <c r="Q339" s="67" t="str">
        <f t="shared" si="673"/>
        <v>H6N6XX</v>
      </c>
      <c r="R339" s="67" t="str">
        <f t="shared" si="673"/>
        <v>H33</v>
      </c>
      <c r="S339" s="68">
        <f t="shared" ref="S339:X339" si="674">F339*(12/26)</f>
        <v>3073.3846153846157</v>
      </c>
      <c r="T339" s="68">
        <f t="shared" si="674"/>
        <v>3469.8461538461543</v>
      </c>
      <c r="U339" s="68">
        <f t="shared" si="674"/>
        <v>3866.3076923076924</v>
      </c>
      <c r="V339" s="68">
        <f t="shared" si="674"/>
        <v>4262.3076923076924</v>
      </c>
      <c r="W339" s="68">
        <f t="shared" si="674"/>
        <v>4658.7692307692314</v>
      </c>
      <c r="X339" s="68">
        <f t="shared" si="674"/>
        <v>8300.7692307692305</v>
      </c>
      <c r="Y339" s="67">
        <f t="shared" si="2"/>
        <v>0</v>
      </c>
      <c r="Z339" s="58"/>
    </row>
    <row r="340" spans="1:26" ht="12.75" customHeight="1" x14ac:dyDescent="0.25">
      <c r="A340" s="59" t="s">
        <v>1211</v>
      </c>
      <c r="B340" s="60" t="s">
        <v>86</v>
      </c>
      <c r="C340" s="60" t="s">
        <v>1212</v>
      </c>
      <c r="D340" s="60" t="s">
        <v>1213</v>
      </c>
      <c r="E340" s="60" t="s">
        <v>1214</v>
      </c>
      <c r="F340" s="61">
        <v>3843</v>
      </c>
      <c r="G340" s="61">
        <v>4238</v>
      </c>
      <c r="H340" s="61">
        <v>4633</v>
      </c>
      <c r="I340" s="61">
        <v>5028</v>
      </c>
      <c r="J340" s="61">
        <v>5423</v>
      </c>
      <c r="K340" s="62">
        <v>17985</v>
      </c>
      <c r="L340" s="60">
        <v>1</v>
      </c>
      <c r="M340" s="58"/>
      <c r="N340" s="66" t="str">
        <f t="shared" ref="N340:R340" si="675">A340</f>
        <v>LABORATORY COORD I</v>
      </c>
      <c r="O340" s="67" t="str">
        <f t="shared" si="675"/>
        <v>I</v>
      </c>
      <c r="P340" s="67" t="str">
        <f t="shared" si="675"/>
        <v>I9A1</v>
      </c>
      <c r="Q340" s="67" t="str">
        <f t="shared" si="675"/>
        <v>I9A1XX</v>
      </c>
      <c r="R340" s="67" t="str">
        <f t="shared" si="675"/>
        <v>I03</v>
      </c>
      <c r="S340" s="68">
        <f t="shared" ref="S340:X340" si="676">F340*(12/26)</f>
        <v>1773.6923076923078</v>
      </c>
      <c r="T340" s="68">
        <f t="shared" si="676"/>
        <v>1956</v>
      </c>
      <c r="U340" s="68">
        <f t="shared" si="676"/>
        <v>2138.3076923076924</v>
      </c>
      <c r="V340" s="68">
        <f t="shared" si="676"/>
        <v>2320.6153846153848</v>
      </c>
      <c r="W340" s="68">
        <f t="shared" si="676"/>
        <v>2502.9230769230771</v>
      </c>
      <c r="X340" s="68">
        <f t="shared" si="676"/>
        <v>8300.7692307692305</v>
      </c>
      <c r="Y340" s="67">
        <f t="shared" si="2"/>
        <v>1</v>
      </c>
      <c r="Z340" s="58"/>
    </row>
    <row r="341" spans="1:26" ht="12.75" customHeight="1" x14ac:dyDescent="0.25">
      <c r="A341" s="59" t="s">
        <v>1215</v>
      </c>
      <c r="B341" s="60" t="s">
        <v>86</v>
      </c>
      <c r="C341" s="60" t="s">
        <v>1216</v>
      </c>
      <c r="D341" s="60" t="s">
        <v>1217</v>
      </c>
      <c r="E341" s="60" t="s">
        <v>920</v>
      </c>
      <c r="F341" s="61">
        <v>4774</v>
      </c>
      <c r="G341" s="61">
        <v>5265</v>
      </c>
      <c r="H341" s="61">
        <v>5756</v>
      </c>
      <c r="I341" s="61">
        <v>6246</v>
      </c>
      <c r="J341" s="61">
        <v>6737</v>
      </c>
      <c r="K341" s="62">
        <v>17985</v>
      </c>
      <c r="L341" s="60">
        <v>1</v>
      </c>
      <c r="M341" s="58"/>
      <c r="N341" s="66" t="str">
        <f t="shared" ref="N341:R341" si="677">A341</f>
        <v>LABORATORY COORD II</v>
      </c>
      <c r="O341" s="67" t="str">
        <f t="shared" si="677"/>
        <v>I</v>
      </c>
      <c r="P341" s="67" t="str">
        <f t="shared" si="677"/>
        <v>I9A2</v>
      </c>
      <c r="Q341" s="67" t="str">
        <f t="shared" si="677"/>
        <v>I9A2XX</v>
      </c>
      <c r="R341" s="67" t="str">
        <f t="shared" si="677"/>
        <v>I09</v>
      </c>
      <c r="S341" s="68">
        <f t="shared" ref="S341:X341" si="678">F341*(12/26)</f>
        <v>2203.3846153846157</v>
      </c>
      <c r="T341" s="68">
        <f t="shared" si="678"/>
        <v>2430</v>
      </c>
      <c r="U341" s="68">
        <f t="shared" si="678"/>
        <v>2656.6153846153848</v>
      </c>
      <c r="V341" s="68">
        <f t="shared" si="678"/>
        <v>2882.7692307692309</v>
      </c>
      <c r="W341" s="68">
        <f t="shared" si="678"/>
        <v>3109.3846153846157</v>
      </c>
      <c r="X341" s="68">
        <f t="shared" si="678"/>
        <v>8300.7692307692305</v>
      </c>
      <c r="Y341" s="67">
        <f t="shared" si="2"/>
        <v>1</v>
      </c>
      <c r="Z341" s="58"/>
    </row>
    <row r="342" spans="1:26" ht="12.75" customHeight="1" x14ac:dyDescent="0.25">
      <c r="A342" s="59" t="s">
        <v>1218</v>
      </c>
      <c r="B342" s="60" t="s">
        <v>86</v>
      </c>
      <c r="C342" s="60" t="s">
        <v>1219</v>
      </c>
      <c r="D342" s="60" t="s">
        <v>1220</v>
      </c>
      <c r="E342" s="60" t="s">
        <v>1221</v>
      </c>
      <c r="F342" s="61">
        <v>5517</v>
      </c>
      <c r="G342" s="61">
        <v>6085</v>
      </c>
      <c r="H342" s="61">
        <v>6652</v>
      </c>
      <c r="I342" s="61">
        <v>7220</v>
      </c>
      <c r="J342" s="61">
        <v>7787</v>
      </c>
      <c r="K342" s="62">
        <v>17985</v>
      </c>
      <c r="L342" s="60">
        <v>1</v>
      </c>
      <c r="M342" s="58"/>
      <c r="N342" s="66" t="str">
        <f t="shared" ref="N342:R342" si="679">A342</f>
        <v>LABORATORY COORD III</v>
      </c>
      <c r="O342" s="67" t="str">
        <f t="shared" si="679"/>
        <v>I</v>
      </c>
      <c r="P342" s="67" t="str">
        <f t="shared" si="679"/>
        <v>I9A3</v>
      </c>
      <c r="Q342" s="67" t="str">
        <f t="shared" si="679"/>
        <v>I9A3XX</v>
      </c>
      <c r="R342" s="67" t="str">
        <f t="shared" si="679"/>
        <v>I13</v>
      </c>
      <c r="S342" s="68">
        <f t="shared" ref="S342:X342" si="680">F342*(12/26)</f>
        <v>2546.3076923076924</v>
      </c>
      <c r="T342" s="68">
        <f t="shared" si="680"/>
        <v>2808.4615384615386</v>
      </c>
      <c r="U342" s="68">
        <f t="shared" si="680"/>
        <v>3070.1538461538462</v>
      </c>
      <c r="V342" s="68">
        <f t="shared" si="680"/>
        <v>3332.3076923076924</v>
      </c>
      <c r="W342" s="68">
        <f t="shared" si="680"/>
        <v>3594</v>
      </c>
      <c r="X342" s="68">
        <f t="shared" si="680"/>
        <v>8300.7692307692305</v>
      </c>
      <c r="Y342" s="67">
        <f t="shared" si="2"/>
        <v>1</v>
      </c>
      <c r="Z342" s="58"/>
    </row>
    <row r="343" spans="1:26" ht="12.75" customHeight="1" x14ac:dyDescent="0.25">
      <c r="A343" s="59" t="s">
        <v>1222</v>
      </c>
      <c r="B343" s="60" t="s">
        <v>205</v>
      </c>
      <c r="C343" s="60" t="s">
        <v>1223</v>
      </c>
      <c r="D343" s="60" t="s">
        <v>1224</v>
      </c>
      <c r="E343" s="60" t="s">
        <v>1225</v>
      </c>
      <c r="F343" s="61">
        <v>2391</v>
      </c>
      <c r="G343" s="61">
        <v>2637</v>
      </c>
      <c r="H343" s="61">
        <v>2884</v>
      </c>
      <c r="I343" s="61">
        <v>3130</v>
      </c>
      <c r="J343" s="61">
        <v>3376</v>
      </c>
      <c r="K343" s="62">
        <v>17985</v>
      </c>
      <c r="L343" s="60">
        <v>1</v>
      </c>
      <c r="M343" s="58"/>
      <c r="N343" s="66" t="str">
        <f t="shared" ref="N343:R343" si="681">A343</f>
        <v>LABORATORY SUPPORT I</v>
      </c>
      <c r="O343" s="67" t="str">
        <f t="shared" si="681"/>
        <v>C</v>
      </c>
      <c r="P343" s="67" t="str">
        <f t="shared" si="681"/>
        <v>C8C1</v>
      </c>
      <c r="Q343" s="67" t="str">
        <f t="shared" si="681"/>
        <v>C8C1XX</v>
      </c>
      <c r="R343" s="67" t="str">
        <f t="shared" si="681"/>
        <v>C04</v>
      </c>
      <c r="S343" s="68">
        <f t="shared" ref="S343:X343" si="682">F343*(12/26)</f>
        <v>1103.5384615384617</v>
      </c>
      <c r="T343" s="68">
        <f t="shared" si="682"/>
        <v>1217.0769230769231</v>
      </c>
      <c r="U343" s="68">
        <f t="shared" si="682"/>
        <v>1331.0769230769231</v>
      </c>
      <c r="V343" s="68">
        <f t="shared" si="682"/>
        <v>1444.6153846153848</v>
      </c>
      <c r="W343" s="68">
        <f t="shared" si="682"/>
        <v>1558.1538461538462</v>
      </c>
      <c r="X343" s="68">
        <f t="shared" si="682"/>
        <v>8300.7692307692305</v>
      </c>
      <c r="Y343" s="67">
        <f t="shared" si="2"/>
        <v>1</v>
      </c>
      <c r="Z343" s="58"/>
    </row>
    <row r="344" spans="1:26" ht="12.75" customHeight="1" x14ac:dyDescent="0.25">
      <c r="A344" s="59" t="s">
        <v>1226</v>
      </c>
      <c r="B344" s="60" t="s">
        <v>205</v>
      </c>
      <c r="C344" s="60" t="s">
        <v>1227</v>
      </c>
      <c r="D344" s="60" t="s">
        <v>1228</v>
      </c>
      <c r="E344" s="60" t="s">
        <v>442</v>
      </c>
      <c r="F344" s="61">
        <v>2764</v>
      </c>
      <c r="G344" s="61">
        <v>3048</v>
      </c>
      <c r="H344" s="61">
        <v>3332</v>
      </c>
      <c r="I344" s="61">
        <v>3616</v>
      </c>
      <c r="J344" s="61">
        <v>3900</v>
      </c>
      <c r="K344" s="62">
        <v>17985</v>
      </c>
      <c r="L344" s="60">
        <v>1</v>
      </c>
      <c r="M344" s="58"/>
      <c r="N344" s="66" t="str">
        <f t="shared" ref="N344:R344" si="683">A344</f>
        <v>LABORATORY SUPPORT II</v>
      </c>
      <c r="O344" s="67" t="str">
        <f t="shared" si="683"/>
        <v>C</v>
      </c>
      <c r="P344" s="67" t="str">
        <f t="shared" si="683"/>
        <v>C8C2</v>
      </c>
      <c r="Q344" s="67" t="str">
        <f t="shared" si="683"/>
        <v>C8C2XX</v>
      </c>
      <c r="R344" s="67" t="str">
        <f t="shared" si="683"/>
        <v>C06</v>
      </c>
      <c r="S344" s="68">
        <f t="shared" ref="S344:X344" si="684">F344*(12/26)</f>
        <v>1275.6923076923078</v>
      </c>
      <c r="T344" s="68">
        <f t="shared" si="684"/>
        <v>1406.7692307692309</v>
      </c>
      <c r="U344" s="68">
        <f t="shared" si="684"/>
        <v>1537.846153846154</v>
      </c>
      <c r="V344" s="68">
        <f t="shared" si="684"/>
        <v>1668.9230769230769</v>
      </c>
      <c r="W344" s="68">
        <f t="shared" si="684"/>
        <v>1800</v>
      </c>
      <c r="X344" s="68">
        <f t="shared" si="684"/>
        <v>8300.7692307692305</v>
      </c>
      <c r="Y344" s="67">
        <f t="shared" si="2"/>
        <v>1</v>
      </c>
      <c r="Z344" s="58"/>
    </row>
    <row r="345" spans="1:26" ht="12.75" customHeight="1" x14ac:dyDescent="0.25">
      <c r="A345" s="59" t="s">
        <v>1229</v>
      </c>
      <c r="B345" s="60" t="s">
        <v>205</v>
      </c>
      <c r="C345" s="60" t="s">
        <v>1230</v>
      </c>
      <c r="D345" s="60" t="s">
        <v>1231</v>
      </c>
      <c r="E345" s="60" t="s">
        <v>212</v>
      </c>
      <c r="F345" s="61">
        <v>3195</v>
      </c>
      <c r="G345" s="61">
        <v>3524</v>
      </c>
      <c r="H345" s="61">
        <v>3852</v>
      </c>
      <c r="I345" s="61">
        <v>4181</v>
      </c>
      <c r="J345" s="61">
        <v>4509</v>
      </c>
      <c r="K345" s="62">
        <v>17985</v>
      </c>
      <c r="L345" s="60">
        <v>1</v>
      </c>
      <c r="M345" s="58"/>
      <c r="N345" s="66" t="str">
        <f t="shared" ref="N345:R345" si="685">A345</f>
        <v>LABORATORY SUPPORT III</v>
      </c>
      <c r="O345" s="67" t="str">
        <f t="shared" si="685"/>
        <v>C</v>
      </c>
      <c r="P345" s="67" t="str">
        <f t="shared" si="685"/>
        <v>C8C3</v>
      </c>
      <c r="Q345" s="67" t="str">
        <f t="shared" si="685"/>
        <v>C8C3XX</v>
      </c>
      <c r="R345" s="67" t="str">
        <f t="shared" si="685"/>
        <v>C10</v>
      </c>
      <c r="S345" s="68">
        <f t="shared" ref="S345:X345" si="686">F345*(12/26)</f>
        <v>1474.6153846153848</v>
      </c>
      <c r="T345" s="68">
        <f t="shared" si="686"/>
        <v>1626.4615384615386</v>
      </c>
      <c r="U345" s="68">
        <f t="shared" si="686"/>
        <v>1777.846153846154</v>
      </c>
      <c r="V345" s="68">
        <f t="shared" si="686"/>
        <v>1929.6923076923078</v>
      </c>
      <c r="W345" s="68">
        <f t="shared" si="686"/>
        <v>2081.0769230769233</v>
      </c>
      <c r="X345" s="68">
        <f t="shared" si="686"/>
        <v>8300.7692307692305</v>
      </c>
      <c r="Y345" s="67">
        <f t="shared" si="2"/>
        <v>1</v>
      </c>
      <c r="Z345" s="58"/>
    </row>
    <row r="346" spans="1:26" ht="12.75" customHeight="1" x14ac:dyDescent="0.25">
      <c r="A346" s="59" t="s">
        <v>1232</v>
      </c>
      <c r="B346" s="60" t="s">
        <v>205</v>
      </c>
      <c r="C346" s="60" t="s">
        <v>1233</v>
      </c>
      <c r="D346" s="60" t="s">
        <v>1234</v>
      </c>
      <c r="E346" s="60" t="s">
        <v>359</v>
      </c>
      <c r="F346" s="61">
        <v>3668</v>
      </c>
      <c r="G346" s="61">
        <v>4093</v>
      </c>
      <c r="H346" s="61">
        <v>4518</v>
      </c>
      <c r="I346" s="61">
        <v>4942</v>
      </c>
      <c r="J346" s="61">
        <v>5367</v>
      </c>
      <c r="K346" s="62">
        <v>17985</v>
      </c>
      <c r="L346" s="60">
        <v>3</v>
      </c>
      <c r="M346" s="58"/>
      <c r="N346" s="66" t="str">
        <f t="shared" ref="N346:R346" si="687">A346</f>
        <v>LABORATORY TECHNOLOGY I</v>
      </c>
      <c r="O346" s="67" t="str">
        <f t="shared" si="687"/>
        <v>C</v>
      </c>
      <c r="P346" s="67" t="str">
        <f t="shared" si="687"/>
        <v>C8D1</v>
      </c>
      <c r="Q346" s="67" t="str">
        <f t="shared" si="687"/>
        <v>C8D1XX</v>
      </c>
      <c r="R346" s="67" t="str">
        <f t="shared" si="687"/>
        <v>C13</v>
      </c>
      <c r="S346" s="68">
        <f t="shared" ref="S346:X346" si="688">F346*(12/26)</f>
        <v>1692.9230769230769</v>
      </c>
      <c r="T346" s="68">
        <f t="shared" si="688"/>
        <v>1889.0769230769231</v>
      </c>
      <c r="U346" s="68">
        <f t="shared" si="688"/>
        <v>2085.2307692307695</v>
      </c>
      <c r="V346" s="68">
        <f t="shared" si="688"/>
        <v>2280.9230769230771</v>
      </c>
      <c r="W346" s="68">
        <f t="shared" si="688"/>
        <v>2477.0769230769233</v>
      </c>
      <c r="X346" s="68">
        <f t="shared" si="688"/>
        <v>8300.7692307692305</v>
      </c>
      <c r="Y346" s="67">
        <f t="shared" si="2"/>
        <v>3</v>
      </c>
      <c r="Z346" s="58"/>
    </row>
    <row r="347" spans="1:26" ht="12.75" customHeight="1" x14ac:dyDescent="0.25">
      <c r="A347" s="59" t="s">
        <v>1235</v>
      </c>
      <c r="B347" s="60" t="s">
        <v>205</v>
      </c>
      <c r="C347" s="60" t="s">
        <v>1236</v>
      </c>
      <c r="D347" s="60" t="s">
        <v>1237</v>
      </c>
      <c r="E347" s="60" t="s">
        <v>363</v>
      </c>
      <c r="F347" s="61">
        <v>3943</v>
      </c>
      <c r="G347" s="61">
        <v>4400</v>
      </c>
      <c r="H347" s="61">
        <v>4856</v>
      </c>
      <c r="I347" s="61">
        <v>5313</v>
      </c>
      <c r="J347" s="61">
        <v>5769</v>
      </c>
      <c r="K347" s="62">
        <v>17985</v>
      </c>
      <c r="L347" s="60">
        <v>3</v>
      </c>
      <c r="M347" s="58"/>
      <c r="N347" s="66" t="str">
        <f t="shared" ref="N347:R347" si="689">A347</f>
        <v>LABORATORY TECHNOLOGY II</v>
      </c>
      <c r="O347" s="67" t="str">
        <f t="shared" si="689"/>
        <v>C</v>
      </c>
      <c r="P347" s="67" t="str">
        <f t="shared" si="689"/>
        <v>C8D2</v>
      </c>
      <c r="Q347" s="67" t="str">
        <f t="shared" si="689"/>
        <v>C8D2XX</v>
      </c>
      <c r="R347" s="67" t="str">
        <f t="shared" si="689"/>
        <v>C15</v>
      </c>
      <c r="S347" s="68">
        <f t="shared" ref="S347:X347" si="690">F347*(12/26)</f>
        <v>1819.846153846154</v>
      </c>
      <c r="T347" s="68">
        <f t="shared" si="690"/>
        <v>2030.7692307692309</v>
      </c>
      <c r="U347" s="68">
        <f t="shared" si="690"/>
        <v>2241.2307692307695</v>
      </c>
      <c r="V347" s="68">
        <f t="shared" si="690"/>
        <v>2452.1538461538462</v>
      </c>
      <c r="W347" s="68">
        <f t="shared" si="690"/>
        <v>2662.6153846153848</v>
      </c>
      <c r="X347" s="68">
        <f t="shared" si="690"/>
        <v>8300.7692307692305</v>
      </c>
      <c r="Y347" s="67">
        <f t="shared" si="2"/>
        <v>3</v>
      </c>
      <c r="Z347" s="58"/>
    </row>
    <row r="348" spans="1:26" ht="12.75" customHeight="1" x14ac:dyDescent="0.25">
      <c r="A348" s="59" t="s">
        <v>1238</v>
      </c>
      <c r="B348" s="60" t="s">
        <v>205</v>
      </c>
      <c r="C348" s="60" t="s">
        <v>1239</v>
      </c>
      <c r="D348" s="60" t="s">
        <v>1240</v>
      </c>
      <c r="E348" s="60" t="s">
        <v>347</v>
      </c>
      <c r="F348" s="61">
        <v>4897</v>
      </c>
      <c r="G348" s="61">
        <v>5465</v>
      </c>
      <c r="H348" s="61">
        <v>6032</v>
      </c>
      <c r="I348" s="61">
        <v>6600</v>
      </c>
      <c r="J348" s="61">
        <v>7167</v>
      </c>
      <c r="K348" s="62">
        <v>17985</v>
      </c>
      <c r="L348" s="60">
        <v>3</v>
      </c>
      <c r="M348" s="58"/>
      <c r="N348" s="66" t="str">
        <f t="shared" ref="N348:R348" si="691">A348</f>
        <v>LABORATORY TECHNOLOGY III</v>
      </c>
      <c r="O348" s="67" t="str">
        <f t="shared" si="691"/>
        <v>C</v>
      </c>
      <c r="P348" s="67" t="str">
        <f t="shared" si="691"/>
        <v>C8D3</v>
      </c>
      <c r="Q348" s="67" t="str">
        <f t="shared" si="691"/>
        <v>C8D3XX</v>
      </c>
      <c r="R348" s="67" t="str">
        <f t="shared" si="691"/>
        <v>C19</v>
      </c>
      <c r="S348" s="68">
        <f t="shared" ref="S348:X348" si="692">F348*(12/26)</f>
        <v>2260.1538461538462</v>
      </c>
      <c r="T348" s="68">
        <f t="shared" si="692"/>
        <v>2522.3076923076924</v>
      </c>
      <c r="U348" s="68">
        <f t="shared" si="692"/>
        <v>2784</v>
      </c>
      <c r="V348" s="68">
        <f t="shared" si="692"/>
        <v>3046.1538461538462</v>
      </c>
      <c r="W348" s="68">
        <f t="shared" si="692"/>
        <v>3307.8461538461538</v>
      </c>
      <c r="X348" s="68">
        <f t="shared" si="692"/>
        <v>8300.7692307692305</v>
      </c>
      <c r="Y348" s="67">
        <f t="shared" si="2"/>
        <v>3</v>
      </c>
      <c r="Z348" s="58"/>
    </row>
    <row r="349" spans="1:26" ht="12.75" customHeight="1" x14ac:dyDescent="0.25">
      <c r="A349" s="59" t="s">
        <v>1241</v>
      </c>
      <c r="B349" s="60" t="s">
        <v>205</v>
      </c>
      <c r="C349" s="60" t="s">
        <v>1242</v>
      </c>
      <c r="D349" s="60" t="s">
        <v>1243</v>
      </c>
      <c r="E349" s="60" t="s">
        <v>736</v>
      </c>
      <c r="F349" s="61">
        <v>5596</v>
      </c>
      <c r="G349" s="61">
        <v>6318</v>
      </c>
      <c r="H349" s="61">
        <v>7039</v>
      </c>
      <c r="I349" s="61">
        <v>7761</v>
      </c>
      <c r="J349" s="61">
        <v>8482</v>
      </c>
      <c r="K349" s="62">
        <v>17985</v>
      </c>
      <c r="L349" s="60">
        <v>3</v>
      </c>
      <c r="M349" s="58"/>
      <c r="N349" s="66" t="str">
        <f t="shared" ref="N349:R349" si="693">A349</f>
        <v>LABORATORY TECHNOLOGY IV</v>
      </c>
      <c r="O349" s="67" t="str">
        <f t="shared" si="693"/>
        <v>C</v>
      </c>
      <c r="P349" s="67" t="str">
        <f t="shared" si="693"/>
        <v>C8D4</v>
      </c>
      <c r="Q349" s="67" t="str">
        <f t="shared" si="693"/>
        <v>C8D4XX</v>
      </c>
      <c r="R349" s="67" t="str">
        <f t="shared" si="693"/>
        <v>C22</v>
      </c>
      <c r="S349" s="68">
        <f t="shared" ref="S349:X349" si="694">F349*(12/26)</f>
        <v>2582.7692307692309</v>
      </c>
      <c r="T349" s="68">
        <f t="shared" si="694"/>
        <v>2916</v>
      </c>
      <c r="U349" s="68">
        <f t="shared" si="694"/>
        <v>3248.7692307692309</v>
      </c>
      <c r="V349" s="68">
        <f t="shared" si="694"/>
        <v>3582</v>
      </c>
      <c r="W349" s="68">
        <f t="shared" si="694"/>
        <v>3914.7692307692309</v>
      </c>
      <c r="X349" s="68">
        <f t="shared" si="694"/>
        <v>8300.7692307692305</v>
      </c>
      <c r="Y349" s="67">
        <f t="shared" si="2"/>
        <v>3</v>
      </c>
      <c r="Z349" s="58"/>
    </row>
    <row r="350" spans="1:26" ht="12.75" customHeight="1" x14ac:dyDescent="0.25">
      <c r="A350" s="59" t="s">
        <v>1244</v>
      </c>
      <c r="B350" s="60" t="s">
        <v>86</v>
      </c>
      <c r="C350" s="60" t="s">
        <v>1245</v>
      </c>
      <c r="D350" s="60" t="s">
        <v>1246</v>
      </c>
      <c r="E350" s="60" t="s">
        <v>857</v>
      </c>
      <c r="F350" s="61">
        <v>3304</v>
      </c>
      <c r="G350" s="61">
        <v>3687</v>
      </c>
      <c r="H350" s="61">
        <v>4070</v>
      </c>
      <c r="I350" s="61">
        <v>4453</v>
      </c>
      <c r="J350" s="61">
        <v>4836</v>
      </c>
      <c r="K350" s="62">
        <v>17985</v>
      </c>
      <c r="L350" s="60">
        <v>1</v>
      </c>
      <c r="M350" s="58"/>
      <c r="N350" s="66" t="str">
        <f t="shared" ref="N350:R350" si="695">A350</f>
        <v>LAND SURVEY INTERN I</v>
      </c>
      <c r="O350" s="67" t="str">
        <f t="shared" si="695"/>
        <v>I</v>
      </c>
      <c r="P350" s="67" t="str">
        <f t="shared" si="695"/>
        <v>I9B1</v>
      </c>
      <c r="Q350" s="67" t="str">
        <f t="shared" si="695"/>
        <v>I9B1IX</v>
      </c>
      <c r="R350" s="67" t="str">
        <f t="shared" si="695"/>
        <v>I01</v>
      </c>
      <c r="S350" s="68">
        <f t="shared" ref="S350:X350" si="696">F350*(12/26)</f>
        <v>1524.9230769230769</v>
      </c>
      <c r="T350" s="68">
        <f t="shared" si="696"/>
        <v>1701.6923076923078</v>
      </c>
      <c r="U350" s="68">
        <f t="shared" si="696"/>
        <v>1878.4615384615386</v>
      </c>
      <c r="V350" s="68">
        <f t="shared" si="696"/>
        <v>2055.2307692307695</v>
      </c>
      <c r="W350" s="68">
        <f t="shared" si="696"/>
        <v>2232</v>
      </c>
      <c r="X350" s="68">
        <f t="shared" si="696"/>
        <v>8300.7692307692305</v>
      </c>
      <c r="Y350" s="67">
        <f t="shared" si="2"/>
        <v>1</v>
      </c>
      <c r="Z350" s="58"/>
    </row>
    <row r="351" spans="1:26" ht="12.75" customHeight="1" x14ac:dyDescent="0.25">
      <c r="A351" s="59" t="s">
        <v>1247</v>
      </c>
      <c r="B351" s="60" t="s">
        <v>86</v>
      </c>
      <c r="C351" s="60" t="s">
        <v>1248</v>
      </c>
      <c r="D351" s="60" t="s">
        <v>1249</v>
      </c>
      <c r="E351" s="60" t="s">
        <v>1250</v>
      </c>
      <c r="F351" s="61">
        <v>4106</v>
      </c>
      <c r="G351" s="61">
        <v>4582</v>
      </c>
      <c r="H351" s="61">
        <v>5057</v>
      </c>
      <c r="I351" s="61">
        <v>5533</v>
      </c>
      <c r="J351" s="61">
        <v>6008</v>
      </c>
      <c r="K351" s="62">
        <v>17985</v>
      </c>
      <c r="L351" s="60">
        <v>1</v>
      </c>
      <c r="M351" s="58"/>
      <c r="N351" s="66" t="str">
        <f t="shared" ref="N351:R351" si="697">A351</f>
        <v>LAND SURVEY INTERN II</v>
      </c>
      <c r="O351" s="67" t="str">
        <f t="shared" si="697"/>
        <v>I</v>
      </c>
      <c r="P351" s="67" t="str">
        <f t="shared" si="697"/>
        <v>I9B2</v>
      </c>
      <c r="Q351" s="67" t="str">
        <f t="shared" si="697"/>
        <v>I9B2TX</v>
      </c>
      <c r="R351" s="67" t="str">
        <f t="shared" si="697"/>
        <v>I04</v>
      </c>
      <c r="S351" s="68">
        <f t="shared" ref="S351:X351" si="698">F351*(12/26)</f>
        <v>1895.0769230769231</v>
      </c>
      <c r="T351" s="68">
        <f t="shared" si="698"/>
        <v>2114.7692307692309</v>
      </c>
      <c r="U351" s="68">
        <f t="shared" si="698"/>
        <v>2334</v>
      </c>
      <c r="V351" s="68">
        <f t="shared" si="698"/>
        <v>2553.6923076923076</v>
      </c>
      <c r="W351" s="68">
        <f t="shared" si="698"/>
        <v>2772.9230769230771</v>
      </c>
      <c r="X351" s="68">
        <f t="shared" si="698"/>
        <v>8300.7692307692305</v>
      </c>
      <c r="Y351" s="67">
        <f t="shared" si="2"/>
        <v>1</v>
      </c>
      <c r="Z351" s="58"/>
    </row>
    <row r="352" spans="1:26" ht="12.75" customHeight="1" x14ac:dyDescent="0.25">
      <c r="A352" s="59" t="s">
        <v>1251</v>
      </c>
      <c r="B352" s="60" t="s">
        <v>86</v>
      </c>
      <c r="C352" s="60" t="s">
        <v>1252</v>
      </c>
      <c r="D352" s="60" t="s">
        <v>1253</v>
      </c>
      <c r="E352" s="60" t="s">
        <v>329</v>
      </c>
      <c r="F352" s="61">
        <v>5483</v>
      </c>
      <c r="G352" s="61">
        <v>6118</v>
      </c>
      <c r="H352" s="61">
        <v>6754</v>
      </c>
      <c r="I352" s="61">
        <v>7389</v>
      </c>
      <c r="J352" s="61">
        <v>8024</v>
      </c>
      <c r="K352" s="62">
        <v>17985</v>
      </c>
      <c r="L352" s="60">
        <v>0</v>
      </c>
      <c r="M352" s="58"/>
      <c r="N352" s="66" t="str">
        <f t="shared" ref="N352:R352" si="699">A352</f>
        <v>LANDSCAPE ARCHITECT I</v>
      </c>
      <c r="O352" s="67" t="str">
        <f t="shared" si="699"/>
        <v>I</v>
      </c>
      <c r="P352" s="67" t="str">
        <f t="shared" si="699"/>
        <v>I2D3</v>
      </c>
      <c r="Q352" s="67" t="str">
        <f t="shared" si="699"/>
        <v>I2D3XX</v>
      </c>
      <c r="R352" s="67" t="str">
        <f t="shared" si="699"/>
        <v>I12</v>
      </c>
      <c r="S352" s="68">
        <f t="shared" ref="S352:X352" si="700">F352*(12/26)</f>
        <v>2530.6153846153848</v>
      </c>
      <c r="T352" s="68">
        <f t="shared" si="700"/>
        <v>2823.6923076923076</v>
      </c>
      <c r="U352" s="68">
        <f t="shared" si="700"/>
        <v>3117.2307692307695</v>
      </c>
      <c r="V352" s="68">
        <f t="shared" si="700"/>
        <v>3410.3076923076924</v>
      </c>
      <c r="W352" s="68">
        <f t="shared" si="700"/>
        <v>3703.3846153846157</v>
      </c>
      <c r="X352" s="68">
        <f t="shared" si="700"/>
        <v>8300.7692307692305</v>
      </c>
      <c r="Y352" s="67">
        <f t="shared" si="2"/>
        <v>0</v>
      </c>
      <c r="Z352" s="58"/>
    </row>
    <row r="353" spans="1:26" ht="12.75" customHeight="1" x14ac:dyDescent="0.25">
      <c r="A353" s="59" t="s">
        <v>1254</v>
      </c>
      <c r="B353" s="60" t="s">
        <v>86</v>
      </c>
      <c r="C353" s="60" t="s">
        <v>1255</v>
      </c>
      <c r="D353" s="60" t="s">
        <v>1256</v>
      </c>
      <c r="E353" s="60" t="s">
        <v>93</v>
      </c>
      <c r="F353" s="61">
        <v>6322</v>
      </c>
      <c r="G353" s="61">
        <v>7137</v>
      </c>
      <c r="H353" s="61">
        <v>7953</v>
      </c>
      <c r="I353" s="61">
        <v>8768</v>
      </c>
      <c r="J353" s="61">
        <v>9583</v>
      </c>
      <c r="K353" s="62">
        <v>17985</v>
      </c>
      <c r="L353" s="60">
        <v>0</v>
      </c>
      <c r="M353" s="58"/>
      <c r="N353" s="66" t="str">
        <f t="shared" ref="N353:R353" si="701">A353</f>
        <v>LANDSCAPE ARCHITECT II</v>
      </c>
      <c r="O353" s="67" t="str">
        <f t="shared" si="701"/>
        <v>I</v>
      </c>
      <c r="P353" s="67" t="str">
        <f t="shared" si="701"/>
        <v>I2D4</v>
      </c>
      <c r="Q353" s="67" t="str">
        <f t="shared" si="701"/>
        <v>I2D4XX</v>
      </c>
      <c r="R353" s="67" t="str">
        <f t="shared" si="701"/>
        <v>I16</v>
      </c>
      <c r="S353" s="68">
        <f t="shared" ref="S353:X353" si="702">F353*(12/26)</f>
        <v>2917.8461538461538</v>
      </c>
      <c r="T353" s="68">
        <f t="shared" si="702"/>
        <v>3294</v>
      </c>
      <c r="U353" s="68">
        <f t="shared" si="702"/>
        <v>3670.6153846153848</v>
      </c>
      <c r="V353" s="68">
        <f t="shared" si="702"/>
        <v>4046.7692307692309</v>
      </c>
      <c r="W353" s="68">
        <f t="shared" si="702"/>
        <v>4422.9230769230771</v>
      </c>
      <c r="X353" s="68">
        <f t="shared" si="702"/>
        <v>8300.7692307692305</v>
      </c>
      <c r="Y353" s="67">
        <f t="shared" si="2"/>
        <v>0</v>
      </c>
      <c r="Z353" s="58"/>
    </row>
    <row r="354" spans="1:26" ht="12.75" customHeight="1" x14ac:dyDescent="0.25">
      <c r="A354" s="59" t="s">
        <v>1257</v>
      </c>
      <c r="B354" s="60" t="s">
        <v>86</v>
      </c>
      <c r="C354" s="60" t="s">
        <v>1258</v>
      </c>
      <c r="D354" s="60" t="s">
        <v>1259</v>
      </c>
      <c r="E354" s="60" t="s">
        <v>924</v>
      </c>
      <c r="F354" s="61">
        <v>4412</v>
      </c>
      <c r="G354" s="61">
        <v>4924</v>
      </c>
      <c r="H354" s="61">
        <v>5436</v>
      </c>
      <c r="I354" s="61">
        <v>5947</v>
      </c>
      <c r="J354" s="61">
        <v>6459</v>
      </c>
      <c r="K354" s="62">
        <v>17985</v>
      </c>
      <c r="L354" s="60">
        <v>0</v>
      </c>
      <c r="M354" s="58"/>
      <c r="N354" s="66" t="str">
        <f t="shared" ref="N354:R354" si="703">A354</f>
        <v>LANDSCAPE INTERN</v>
      </c>
      <c r="O354" s="67" t="str">
        <f t="shared" si="703"/>
        <v>I</v>
      </c>
      <c r="P354" s="67" t="str">
        <f t="shared" si="703"/>
        <v>I2D1</v>
      </c>
      <c r="Q354" s="67" t="str">
        <f t="shared" si="703"/>
        <v>I2D1IX</v>
      </c>
      <c r="R354" s="67" t="str">
        <f t="shared" si="703"/>
        <v>I06</v>
      </c>
      <c r="S354" s="68">
        <f t="shared" ref="S354:X354" si="704">F354*(12/26)</f>
        <v>2036.3076923076924</v>
      </c>
      <c r="T354" s="68">
        <f t="shared" si="704"/>
        <v>2272.6153846153848</v>
      </c>
      <c r="U354" s="68">
        <f t="shared" si="704"/>
        <v>2508.9230769230771</v>
      </c>
      <c r="V354" s="68">
        <f t="shared" si="704"/>
        <v>2744.7692307692309</v>
      </c>
      <c r="W354" s="68">
        <f t="shared" si="704"/>
        <v>2981.0769230769233</v>
      </c>
      <c r="X354" s="68">
        <f t="shared" si="704"/>
        <v>8300.7692307692305</v>
      </c>
      <c r="Y354" s="67">
        <f t="shared" si="2"/>
        <v>0</v>
      </c>
      <c r="Z354" s="58"/>
    </row>
    <row r="355" spans="1:26" ht="12.75" customHeight="1" x14ac:dyDescent="0.25">
      <c r="A355" s="59" t="s">
        <v>1260</v>
      </c>
      <c r="B355" s="60" t="s">
        <v>86</v>
      </c>
      <c r="C355" s="60" t="s">
        <v>1261</v>
      </c>
      <c r="D355" s="60" t="s">
        <v>1262</v>
      </c>
      <c r="E355" s="60" t="s">
        <v>865</v>
      </c>
      <c r="F355" s="61">
        <v>4743</v>
      </c>
      <c r="G355" s="61">
        <v>5293</v>
      </c>
      <c r="H355" s="61">
        <v>5843</v>
      </c>
      <c r="I355" s="61">
        <v>6393</v>
      </c>
      <c r="J355" s="61">
        <v>6943</v>
      </c>
      <c r="K355" s="62">
        <v>17985</v>
      </c>
      <c r="L355" s="60">
        <v>0</v>
      </c>
      <c r="M355" s="58"/>
      <c r="N355" s="66" t="str">
        <f t="shared" ref="N355:R355" si="705">A355</f>
        <v>LANDSCAPE SPECIALIST</v>
      </c>
      <c r="O355" s="67" t="str">
        <f t="shared" si="705"/>
        <v>I</v>
      </c>
      <c r="P355" s="67" t="str">
        <f t="shared" si="705"/>
        <v>I2D2</v>
      </c>
      <c r="Q355" s="67" t="str">
        <f t="shared" si="705"/>
        <v>I2D2TX</v>
      </c>
      <c r="R355" s="67" t="str">
        <f t="shared" si="705"/>
        <v>I08</v>
      </c>
      <c r="S355" s="68">
        <f t="shared" ref="S355:X355" si="706">F355*(12/26)</f>
        <v>2189.0769230769233</v>
      </c>
      <c r="T355" s="68">
        <f t="shared" si="706"/>
        <v>2442.9230769230771</v>
      </c>
      <c r="U355" s="68">
        <f t="shared" si="706"/>
        <v>2696.7692307692309</v>
      </c>
      <c r="V355" s="68">
        <f t="shared" si="706"/>
        <v>2950.6153846153848</v>
      </c>
      <c r="W355" s="68">
        <f t="shared" si="706"/>
        <v>3204.4615384615386</v>
      </c>
      <c r="X355" s="68">
        <f t="shared" si="706"/>
        <v>8300.7692307692305</v>
      </c>
      <c r="Y355" s="67">
        <f t="shared" si="2"/>
        <v>0</v>
      </c>
      <c r="Z355" s="58"/>
    </row>
    <row r="356" spans="1:26" ht="12.75" customHeight="1" x14ac:dyDescent="0.25">
      <c r="A356" s="59" t="s">
        <v>1263</v>
      </c>
      <c r="B356" s="60" t="s">
        <v>53</v>
      </c>
      <c r="C356" s="60" t="s">
        <v>1264</v>
      </c>
      <c r="D356" s="60" t="s">
        <v>1265</v>
      </c>
      <c r="E356" s="60" t="s">
        <v>84</v>
      </c>
      <c r="F356" s="61">
        <v>4312</v>
      </c>
      <c r="G356" s="61">
        <v>4755</v>
      </c>
      <c r="H356" s="61">
        <v>5198</v>
      </c>
      <c r="I356" s="61">
        <v>5641</v>
      </c>
      <c r="J356" s="61">
        <v>6084</v>
      </c>
      <c r="K356" s="62">
        <v>17985</v>
      </c>
      <c r="L356" s="60">
        <v>0</v>
      </c>
      <c r="M356" s="58"/>
      <c r="N356" s="66" t="str">
        <f t="shared" ref="N356:R356" si="707">A356</f>
        <v>LEGAL ASSISTANT I</v>
      </c>
      <c r="O356" s="67" t="str">
        <f t="shared" si="707"/>
        <v>H</v>
      </c>
      <c r="P356" s="67" t="str">
        <f t="shared" si="707"/>
        <v>H5E1</v>
      </c>
      <c r="Q356" s="67" t="str">
        <f t="shared" si="707"/>
        <v>H5E1XX</v>
      </c>
      <c r="R356" s="67" t="str">
        <f t="shared" si="707"/>
        <v>H20</v>
      </c>
      <c r="S356" s="68">
        <f t="shared" ref="S356:X356" si="708">F356*(12/26)</f>
        <v>1990.1538461538462</v>
      </c>
      <c r="T356" s="68">
        <f t="shared" si="708"/>
        <v>2194.6153846153848</v>
      </c>
      <c r="U356" s="68">
        <f t="shared" si="708"/>
        <v>2399.0769230769233</v>
      </c>
      <c r="V356" s="68">
        <f t="shared" si="708"/>
        <v>2603.5384615384619</v>
      </c>
      <c r="W356" s="68">
        <f t="shared" si="708"/>
        <v>2808</v>
      </c>
      <c r="X356" s="68">
        <f t="shared" si="708"/>
        <v>8300.7692307692305</v>
      </c>
      <c r="Y356" s="67">
        <f t="shared" si="2"/>
        <v>0</v>
      </c>
      <c r="Z356" s="58"/>
    </row>
    <row r="357" spans="1:26" ht="12.75" customHeight="1" x14ac:dyDescent="0.25">
      <c r="A357" s="59" t="s">
        <v>1266</v>
      </c>
      <c r="B357" s="60" t="s">
        <v>53</v>
      </c>
      <c r="C357" s="60" t="s">
        <v>1267</v>
      </c>
      <c r="D357" s="60" t="s">
        <v>1268</v>
      </c>
      <c r="E357" s="60" t="s">
        <v>994</v>
      </c>
      <c r="F357" s="61">
        <v>5356</v>
      </c>
      <c r="G357" s="61">
        <v>5907</v>
      </c>
      <c r="H357" s="61">
        <v>6457</v>
      </c>
      <c r="I357" s="61">
        <v>7008</v>
      </c>
      <c r="J357" s="61">
        <v>7558</v>
      </c>
      <c r="K357" s="62">
        <v>17985</v>
      </c>
      <c r="L357" s="60">
        <v>0</v>
      </c>
      <c r="M357" s="58"/>
      <c r="N357" s="66" t="str">
        <f t="shared" ref="N357:R357" si="709">A357</f>
        <v>LEGAL ASSISTANT II</v>
      </c>
      <c r="O357" s="67" t="str">
        <f t="shared" si="709"/>
        <v>H</v>
      </c>
      <c r="P357" s="67" t="str">
        <f t="shared" si="709"/>
        <v>H5E2</v>
      </c>
      <c r="Q357" s="67" t="str">
        <f t="shared" si="709"/>
        <v>H5E2XX</v>
      </c>
      <c r="R357" s="67" t="str">
        <f t="shared" si="709"/>
        <v>H29</v>
      </c>
      <c r="S357" s="68">
        <f t="shared" ref="S357:X357" si="710">F357*(12/26)</f>
        <v>2472</v>
      </c>
      <c r="T357" s="68">
        <f t="shared" si="710"/>
        <v>2726.3076923076924</v>
      </c>
      <c r="U357" s="68">
        <f t="shared" si="710"/>
        <v>2980.1538461538462</v>
      </c>
      <c r="V357" s="68">
        <f t="shared" si="710"/>
        <v>3234.4615384615386</v>
      </c>
      <c r="W357" s="68">
        <f t="shared" si="710"/>
        <v>3488.3076923076924</v>
      </c>
      <c r="X357" s="68">
        <f t="shared" si="710"/>
        <v>8300.7692307692305</v>
      </c>
      <c r="Y357" s="67">
        <f t="shared" si="2"/>
        <v>0</v>
      </c>
      <c r="Z357" s="58"/>
    </row>
    <row r="358" spans="1:26" ht="12.75" customHeight="1" x14ac:dyDescent="0.25">
      <c r="A358" s="59" t="s">
        <v>1269</v>
      </c>
      <c r="B358" s="60" t="s">
        <v>53</v>
      </c>
      <c r="C358" s="60" t="s">
        <v>1270</v>
      </c>
      <c r="D358" s="60" t="s">
        <v>1271</v>
      </c>
      <c r="E358" s="60" t="s">
        <v>1272</v>
      </c>
      <c r="F358" s="61">
        <v>2080</v>
      </c>
      <c r="G358" s="61">
        <v>5466</v>
      </c>
      <c r="H358" s="61">
        <v>9009</v>
      </c>
      <c r="I358" s="61">
        <v>12551</v>
      </c>
      <c r="J358" s="61">
        <v>16093</v>
      </c>
      <c r="K358" s="62">
        <v>17985</v>
      </c>
      <c r="L358" s="60">
        <v>1</v>
      </c>
      <c r="M358" s="58"/>
      <c r="N358" s="66" t="str">
        <f t="shared" ref="N358:R358" si="711">A358</f>
        <v>LEGISLATIVE AUDITOR</v>
      </c>
      <c r="O358" s="67" t="str">
        <f t="shared" si="711"/>
        <v>H</v>
      </c>
      <c r="P358" s="67" t="str">
        <f t="shared" si="711"/>
        <v>LEGA</v>
      </c>
      <c r="Q358" s="67" t="str">
        <f t="shared" si="711"/>
        <v>LEGAUD</v>
      </c>
      <c r="R358" s="67" t="str">
        <f t="shared" si="711"/>
        <v>N/A</v>
      </c>
      <c r="S358" s="68">
        <f t="shared" ref="S358:X358" si="712">F358*(12/26)</f>
        <v>960</v>
      </c>
      <c r="T358" s="68">
        <f t="shared" si="712"/>
        <v>2522.7692307692309</v>
      </c>
      <c r="U358" s="68">
        <f t="shared" si="712"/>
        <v>4158</v>
      </c>
      <c r="V358" s="68">
        <f t="shared" si="712"/>
        <v>5792.7692307692314</v>
      </c>
      <c r="W358" s="68">
        <f t="shared" si="712"/>
        <v>7427.5384615384619</v>
      </c>
      <c r="X358" s="68">
        <f t="shared" si="712"/>
        <v>8300.7692307692305</v>
      </c>
      <c r="Y358" s="67">
        <f t="shared" si="2"/>
        <v>1</v>
      </c>
      <c r="Z358" s="58"/>
    </row>
    <row r="359" spans="1:26" ht="12.75" customHeight="1" x14ac:dyDescent="0.25">
      <c r="A359" s="59" t="s">
        <v>1273</v>
      </c>
      <c r="B359" s="60" t="s">
        <v>53</v>
      </c>
      <c r="C359" s="60" t="s">
        <v>1274</v>
      </c>
      <c r="D359" s="60" t="s">
        <v>1275</v>
      </c>
      <c r="E359" s="60" t="s">
        <v>134</v>
      </c>
      <c r="F359" s="61">
        <v>3450</v>
      </c>
      <c r="G359" s="61">
        <v>3850</v>
      </c>
      <c r="H359" s="61">
        <v>4249</v>
      </c>
      <c r="I359" s="61">
        <v>4649</v>
      </c>
      <c r="J359" s="61">
        <v>5048</v>
      </c>
      <c r="K359" s="62">
        <v>17985</v>
      </c>
      <c r="L359" s="60">
        <v>0</v>
      </c>
      <c r="M359" s="58"/>
      <c r="N359" s="66" t="str">
        <f t="shared" ref="N359:R359" si="713">A359</f>
        <v>LIAISON I</v>
      </c>
      <c r="O359" s="67" t="str">
        <f t="shared" si="713"/>
        <v>H</v>
      </c>
      <c r="P359" s="67" t="str">
        <f t="shared" si="713"/>
        <v>H1Q1</v>
      </c>
      <c r="Q359" s="67" t="str">
        <f t="shared" si="713"/>
        <v>H1Q1XX</v>
      </c>
      <c r="R359" s="67" t="str">
        <f t="shared" si="713"/>
        <v>H12</v>
      </c>
      <c r="S359" s="68">
        <f t="shared" ref="S359:X359" si="714">F359*(12/26)</f>
        <v>1592.3076923076924</v>
      </c>
      <c r="T359" s="68">
        <f t="shared" si="714"/>
        <v>1776.9230769230771</v>
      </c>
      <c r="U359" s="68">
        <f t="shared" si="714"/>
        <v>1961.0769230769231</v>
      </c>
      <c r="V359" s="68">
        <f t="shared" si="714"/>
        <v>2145.6923076923076</v>
      </c>
      <c r="W359" s="68">
        <f t="shared" si="714"/>
        <v>2329.8461538461538</v>
      </c>
      <c r="X359" s="68">
        <f t="shared" si="714"/>
        <v>8300.7692307692305</v>
      </c>
      <c r="Y359" s="67">
        <f t="shared" si="2"/>
        <v>0</v>
      </c>
      <c r="Z359" s="58"/>
    </row>
    <row r="360" spans="1:26" ht="12.75" customHeight="1" x14ac:dyDescent="0.25">
      <c r="A360" s="59" t="s">
        <v>1276</v>
      </c>
      <c r="B360" s="60" t="s">
        <v>53</v>
      </c>
      <c r="C360" s="60" t="s">
        <v>1277</v>
      </c>
      <c r="D360" s="60" t="s">
        <v>1278</v>
      </c>
      <c r="E360" s="60" t="s">
        <v>56</v>
      </c>
      <c r="F360" s="61">
        <v>3708</v>
      </c>
      <c r="G360" s="61">
        <v>4137</v>
      </c>
      <c r="H360" s="61">
        <v>4567</v>
      </c>
      <c r="I360" s="61">
        <v>4996</v>
      </c>
      <c r="J360" s="61">
        <v>5425</v>
      </c>
      <c r="K360" s="62">
        <v>17985</v>
      </c>
      <c r="L360" s="60">
        <v>0</v>
      </c>
      <c r="M360" s="58"/>
      <c r="N360" s="66" t="str">
        <f t="shared" ref="N360:R360" si="715">A360</f>
        <v>LIAISON II</v>
      </c>
      <c r="O360" s="67" t="str">
        <f t="shared" si="715"/>
        <v>H</v>
      </c>
      <c r="P360" s="67" t="str">
        <f t="shared" si="715"/>
        <v>H1Q2</v>
      </c>
      <c r="Q360" s="67" t="str">
        <f t="shared" si="715"/>
        <v>H1Q2XX</v>
      </c>
      <c r="R360" s="67" t="str">
        <f t="shared" si="715"/>
        <v>H14</v>
      </c>
      <c r="S360" s="68">
        <f t="shared" ref="S360:X360" si="716">F360*(12/26)</f>
        <v>1711.3846153846155</v>
      </c>
      <c r="T360" s="68">
        <f t="shared" si="716"/>
        <v>1909.3846153846155</v>
      </c>
      <c r="U360" s="68">
        <f t="shared" si="716"/>
        <v>2107.8461538461538</v>
      </c>
      <c r="V360" s="68">
        <f t="shared" si="716"/>
        <v>2305.8461538461538</v>
      </c>
      <c r="W360" s="68">
        <f t="shared" si="716"/>
        <v>2503.8461538461538</v>
      </c>
      <c r="X360" s="68">
        <f t="shared" si="716"/>
        <v>8300.7692307692305</v>
      </c>
      <c r="Y360" s="67">
        <f t="shared" si="2"/>
        <v>0</v>
      </c>
      <c r="Z360" s="58"/>
    </row>
    <row r="361" spans="1:26" ht="12.75" customHeight="1" x14ac:dyDescent="0.25">
      <c r="A361" s="59" t="s">
        <v>1279</v>
      </c>
      <c r="B361" s="60" t="s">
        <v>53</v>
      </c>
      <c r="C361" s="60" t="s">
        <v>1280</v>
      </c>
      <c r="D361" s="60" t="s">
        <v>1281</v>
      </c>
      <c r="E361" s="60" t="s">
        <v>60</v>
      </c>
      <c r="F361" s="61">
        <v>4284</v>
      </c>
      <c r="G361" s="61">
        <v>4781</v>
      </c>
      <c r="H361" s="61">
        <v>5277</v>
      </c>
      <c r="I361" s="61">
        <v>5774</v>
      </c>
      <c r="J361" s="61">
        <v>6270</v>
      </c>
      <c r="K361" s="62">
        <v>17985</v>
      </c>
      <c r="L361" s="60">
        <v>0</v>
      </c>
      <c r="M361" s="58"/>
      <c r="N361" s="66" t="str">
        <f t="shared" ref="N361:R361" si="717">A361</f>
        <v>LIAISON III</v>
      </c>
      <c r="O361" s="67" t="str">
        <f t="shared" si="717"/>
        <v>H</v>
      </c>
      <c r="P361" s="67" t="str">
        <f t="shared" si="717"/>
        <v>H1Q3</v>
      </c>
      <c r="Q361" s="67" t="str">
        <f t="shared" si="717"/>
        <v>H1Q3XX</v>
      </c>
      <c r="R361" s="67" t="str">
        <f t="shared" si="717"/>
        <v>H19</v>
      </c>
      <c r="S361" s="68">
        <f t="shared" ref="S361:X361" si="718">F361*(12/26)</f>
        <v>1977.2307692307693</v>
      </c>
      <c r="T361" s="68">
        <f t="shared" si="718"/>
        <v>2206.6153846153848</v>
      </c>
      <c r="U361" s="68">
        <f t="shared" si="718"/>
        <v>2435.5384615384619</v>
      </c>
      <c r="V361" s="68">
        <f t="shared" si="718"/>
        <v>2664.9230769230771</v>
      </c>
      <c r="W361" s="68">
        <f t="shared" si="718"/>
        <v>2893.8461538461538</v>
      </c>
      <c r="X361" s="68">
        <f t="shared" si="718"/>
        <v>8300.7692307692305</v>
      </c>
      <c r="Y361" s="67">
        <f t="shared" si="2"/>
        <v>0</v>
      </c>
      <c r="Z361" s="58"/>
    </row>
    <row r="362" spans="1:26" ht="12.75" customHeight="1" x14ac:dyDescent="0.25">
      <c r="A362" s="59" t="s">
        <v>1282</v>
      </c>
      <c r="B362" s="60" t="s">
        <v>53</v>
      </c>
      <c r="C362" s="60" t="s">
        <v>1283</v>
      </c>
      <c r="D362" s="60" t="s">
        <v>1284</v>
      </c>
      <c r="E362" s="60" t="s">
        <v>144</v>
      </c>
      <c r="F362" s="61">
        <v>5322</v>
      </c>
      <c r="G362" s="61">
        <v>5939</v>
      </c>
      <c r="H362" s="61">
        <v>6556</v>
      </c>
      <c r="I362" s="61">
        <v>7173</v>
      </c>
      <c r="J362" s="61">
        <v>7790</v>
      </c>
      <c r="K362" s="62">
        <v>17985</v>
      </c>
      <c r="L362" s="60">
        <v>0</v>
      </c>
      <c r="M362" s="58"/>
      <c r="N362" s="66" t="str">
        <f t="shared" ref="N362:R362" si="719">A362</f>
        <v>LIAISON IV</v>
      </c>
      <c r="O362" s="67" t="str">
        <f t="shared" si="719"/>
        <v>H</v>
      </c>
      <c r="P362" s="67" t="str">
        <f t="shared" si="719"/>
        <v>H1Q4</v>
      </c>
      <c r="Q362" s="67" t="str">
        <f t="shared" si="719"/>
        <v>H1Q4XX</v>
      </c>
      <c r="R362" s="67" t="str">
        <f t="shared" si="719"/>
        <v>H28</v>
      </c>
      <c r="S362" s="68">
        <f t="shared" ref="S362:X362" si="720">F362*(12/26)</f>
        <v>2456.3076923076924</v>
      </c>
      <c r="T362" s="68">
        <f t="shared" si="720"/>
        <v>2741.0769230769233</v>
      </c>
      <c r="U362" s="68">
        <f t="shared" si="720"/>
        <v>3025.8461538461538</v>
      </c>
      <c r="V362" s="68">
        <f t="shared" si="720"/>
        <v>3310.6153846153848</v>
      </c>
      <c r="W362" s="68">
        <f t="shared" si="720"/>
        <v>3595.3846153846157</v>
      </c>
      <c r="X362" s="68">
        <f t="shared" si="720"/>
        <v>8300.7692307692305</v>
      </c>
      <c r="Y362" s="67">
        <f t="shared" si="2"/>
        <v>0</v>
      </c>
      <c r="Z362" s="58"/>
    </row>
    <row r="363" spans="1:26" ht="12.75" customHeight="1" x14ac:dyDescent="0.25">
      <c r="A363" s="59" t="s">
        <v>1285</v>
      </c>
      <c r="B363" s="60" t="s">
        <v>53</v>
      </c>
      <c r="C363" s="60" t="s">
        <v>1286</v>
      </c>
      <c r="D363" s="60" t="s">
        <v>1287</v>
      </c>
      <c r="E363" s="60" t="s">
        <v>122</v>
      </c>
      <c r="F363" s="61">
        <v>6659</v>
      </c>
      <c r="G363" s="61">
        <v>7518</v>
      </c>
      <c r="H363" s="61">
        <v>8377</v>
      </c>
      <c r="I363" s="61">
        <v>9235</v>
      </c>
      <c r="J363" s="61">
        <v>10094</v>
      </c>
      <c r="K363" s="62">
        <v>17985</v>
      </c>
      <c r="L363" s="60">
        <v>0</v>
      </c>
      <c r="M363" s="58"/>
      <c r="N363" s="66" t="str">
        <f t="shared" ref="N363:R363" si="721">A363</f>
        <v>LIAISON V</v>
      </c>
      <c r="O363" s="67" t="str">
        <f t="shared" si="721"/>
        <v>H</v>
      </c>
      <c r="P363" s="67" t="str">
        <f t="shared" si="721"/>
        <v>H1Q5</v>
      </c>
      <c r="Q363" s="67" t="str">
        <f t="shared" si="721"/>
        <v>H1Q5XX</v>
      </c>
      <c r="R363" s="67" t="str">
        <f t="shared" si="721"/>
        <v>H33</v>
      </c>
      <c r="S363" s="68">
        <f t="shared" ref="S363:X363" si="722">F363*(12/26)</f>
        <v>3073.3846153846157</v>
      </c>
      <c r="T363" s="68">
        <f t="shared" si="722"/>
        <v>3469.8461538461543</v>
      </c>
      <c r="U363" s="68">
        <f t="shared" si="722"/>
        <v>3866.3076923076924</v>
      </c>
      <c r="V363" s="68">
        <f t="shared" si="722"/>
        <v>4262.3076923076924</v>
      </c>
      <c r="W363" s="68">
        <f t="shared" si="722"/>
        <v>4658.7692307692314</v>
      </c>
      <c r="X363" s="68">
        <f t="shared" si="722"/>
        <v>8300.7692307692305</v>
      </c>
      <c r="Y363" s="67">
        <f t="shared" si="2"/>
        <v>0</v>
      </c>
      <c r="Z363" s="58"/>
    </row>
    <row r="364" spans="1:26" ht="12.75" customHeight="1" x14ac:dyDescent="0.25">
      <c r="A364" s="59" t="s">
        <v>1288</v>
      </c>
      <c r="B364" s="60" t="s">
        <v>53</v>
      </c>
      <c r="C364" s="60" t="s">
        <v>1289</v>
      </c>
      <c r="D364" s="60" t="s">
        <v>1290</v>
      </c>
      <c r="E364" s="60" t="s">
        <v>126</v>
      </c>
      <c r="F364" s="61">
        <v>7224</v>
      </c>
      <c r="G364" s="61">
        <v>8156</v>
      </c>
      <c r="H364" s="61">
        <v>9089</v>
      </c>
      <c r="I364" s="61">
        <v>10021</v>
      </c>
      <c r="J364" s="61">
        <v>10953</v>
      </c>
      <c r="K364" s="62">
        <v>17985</v>
      </c>
      <c r="L364" s="60">
        <v>0</v>
      </c>
      <c r="M364" s="58"/>
      <c r="N364" s="66" t="str">
        <f t="shared" ref="N364:R364" si="723">A364</f>
        <v>LIAISON VI</v>
      </c>
      <c r="O364" s="67" t="str">
        <f t="shared" si="723"/>
        <v>H</v>
      </c>
      <c r="P364" s="67" t="str">
        <f t="shared" si="723"/>
        <v>H1Q6</v>
      </c>
      <c r="Q364" s="67" t="str">
        <f t="shared" si="723"/>
        <v>H1Q6XX</v>
      </c>
      <c r="R364" s="67" t="str">
        <f t="shared" si="723"/>
        <v>H35</v>
      </c>
      <c r="S364" s="68">
        <f t="shared" ref="S364:X364" si="724">F364*(12/26)</f>
        <v>3334.1538461538462</v>
      </c>
      <c r="T364" s="68">
        <f t="shared" si="724"/>
        <v>3764.3076923076924</v>
      </c>
      <c r="U364" s="68">
        <f t="shared" si="724"/>
        <v>4194.9230769230771</v>
      </c>
      <c r="V364" s="68">
        <f t="shared" si="724"/>
        <v>4625.0769230769238</v>
      </c>
      <c r="W364" s="68">
        <f t="shared" si="724"/>
        <v>5055.2307692307695</v>
      </c>
      <c r="X364" s="68">
        <f t="shared" si="724"/>
        <v>8300.7692307692305</v>
      </c>
      <c r="Y364" s="67">
        <f t="shared" si="2"/>
        <v>0</v>
      </c>
      <c r="Z364" s="58"/>
    </row>
    <row r="365" spans="1:26" ht="12.75" customHeight="1" x14ac:dyDescent="0.25">
      <c r="A365" s="59" t="s">
        <v>1291</v>
      </c>
      <c r="B365" s="60" t="s">
        <v>53</v>
      </c>
      <c r="C365" s="60" t="s">
        <v>1292</v>
      </c>
      <c r="D365" s="60" t="s">
        <v>1293</v>
      </c>
      <c r="E365" s="60" t="s">
        <v>56</v>
      </c>
      <c r="F365" s="61">
        <v>3708</v>
      </c>
      <c r="G365" s="61">
        <v>4137</v>
      </c>
      <c r="H365" s="61">
        <v>4567</v>
      </c>
      <c r="I365" s="61">
        <v>4996</v>
      </c>
      <c r="J365" s="61">
        <v>5425</v>
      </c>
      <c r="K365" s="62">
        <v>17985</v>
      </c>
      <c r="L365" s="60">
        <v>0</v>
      </c>
      <c r="M365" s="58"/>
      <c r="N365" s="66" t="str">
        <f t="shared" ref="N365:R365" si="725">A365</f>
        <v>LIBRARIAN I</v>
      </c>
      <c r="O365" s="67" t="str">
        <f t="shared" si="725"/>
        <v>H</v>
      </c>
      <c r="P365" s="67" t="str">
        <f t="shared" si="725"/>
        <v>H3G1</v>
      </c>
      <c r="Q365" s="67" t="str">
        <f t="shared" si="725"/>
        <v>H3G1XX</v>
      </c>
      <c r="R365" s="67" t="str">
        <f t="shared" si="725"/>
        <v>H14</v>
      </c>
      <c r="S365" s="68">
        <f t="shared" ref="S365:X365" si="726">F365*(12/26)</f>
        <v>1711.3846153846155</v>
      </c>
      <c r="T365" s="68">
        <f t="shared" si="726"/>
        <v>1909.3846153846155</v>
      </c>
      <c r="U365" s="68">
        <f t="shared" si="726"/>
        <v>2107.8461538461538</v>
      </c>
      <c r="V365" s="68">
        <f t="shared" si="726"/>
        <v>2305.8461538461538</v>
      </c>
      <c r="W365" s="68">
        <f t="shared" si="726"/>
        <v>2503.8461538461538</v>
      </c>
      <c r="X365" s="68">
        <f t="shared" si="726"/>
        <v>8300.7692307692305</v>
      </c>
      <c r="Y365" s="67">
        <f t="shared" si="2"/>
        <v>0</v>
      </c>
      <c r="Z365" s="58"/>
    </row>
    <row r="366" spans="1:26" ht="12.75" customHeight="1" x14ac:dyDescent="0.25">
      <c r="A366" s="59" t="s">
        <v>1294</v>
      </c>
      <c r="B366" s="60" t="s">
        <v>53</v>
      </c>
      <c r="C366" s="60" t="s">
        <v>1295</v>
      </c>
      <c r="D366" s="60" t="s">
        <v>1296</v>
      </c>
      <c r="E366" s="60" t="s">
        <v>60</v>
      </c>
      <c r="F366" s="61">
        <v>4284</v>
      </c>
      <c r="G366" s="61">
        <v>4781</v>
      </c>
      <c r="H366" s="61">
        <v>5277</v>
      </c>
      <c r="I366" s="61">
        <v>5774</v>
      </c>
      <c r="J366" s="61">
        <v>6270</v>
      </c>
      <c r="K366" s="62">
        <v>17985</v>
      </c>
      <c r="L366" s="60">
        <v>0</v>
      </c>
      <c r="M366" s="58"/>
      <c r="N366" s="66" t="str">
        <f t="shared" ref="N366:R366" si="727">A366</f>
        <v>LIBRARIAN II</v>
      </c>
      <c r="O366" s="67" t="str">
        <f t="shared" si="727"/>
        <v>H</v>
      </c>
      <c r="P366" s="67" t="str">
        <f t="shared" si="727"/>
        <v>H3G2</v>
      </c>
      <c r="Q366" s="67" t="str">
        <f t="shared" si="727"/>
        <v>H3G2XX</v>
      </c>
      <c r="R366" s="67" t="str">
        <f t="shared" si="727"/>
        <v>H19</v>
      </c>
      <c r="S366" s="68">
        <f t="shared" ref="S366:X366" si="728">F366*(12/26)</f>
        <v>1977.2307692307693</v>
      </c>
      <c r="T366" s="68">
        <f t="shared" si="728"/>
        <v>2206.6153846153848</v>
      </c>
      <c r="U366" s="68">
        <f t="shared" si="728"/>
        <v>2435.5384615384619</v>
      </c>
      <c r="V366" s="68">
        <f t="shared" si="728"/>
        <v>2664.9230769230771</v>
      </c>
      <c r="W366" s="68">
        <f t="shared" si="728"/>
        <v>2893.8461538461538</v>
      </c>
      <c r="X366" s="68">
        <f t="shared" si="728"/>
        <v>8300.7692307692305</v>
      </c>
      <c r="Y366" s="67">
        <f t="shared" si="2"/>
        <v>0</v>
      </c>
      <c r="Z366" s="58"/>
    </row>
    <row r="367" spans="1:26" ht="12.75" customHeight="1" x14ac:dyDescent="0.25">
      <c r="A367" s="59" t="s">
        <v>1297</v>
      </c>
      <c r="B367" s="60" t="s">
        <v>53</v>
      </c>
      <c r="C367" s="60" t="s">
        <v>1298</v>
      </c>
      <c r="D367" s="60" t="s">
        <v>1299</v>
      </c>
      <c r="E367" s="60" t="s">
        <v>144</v>
      </c>
      <c r="F367" s="61">
        <v>5322</v>
      </c>
      <c r="G367" s="61">
        <v>5939</v>
      </c>
      <c r="H367" s="61">
        <v>6556</v>
      </c>
      <c r="I367" s="61">
        <v>7173</v>
      </c>
      <c r="J367" s="61">
        <v>7790</v>
      </c>
      <c r="K367" s="62">
        <v>17985</v>
      </c>
      <c r="L367" s="60">
        <v>0</v>
      </c>
      <c r="M367" s="58"/>
      <c r="N367" s="66" t="str">
        <f t="shared" ref="N367:R367" si="729">A367</f>
        <v>LIBRARIAN III</v>
      </c>
      <c r="O367" s="67" t="str">
        <f t="shared" si="729"/>
        <v>H</v>
      </c>
      <c r="P367" s="67" t="str">
        <f t="shared" si="729"/>
        <v>H3G3</v>
      </c>
      <c r="Q367" s="67" t="str">
        <f t="shared" si="729"/>
        <v>H3G3XX</v>
      </c>
      <c r="R367" s="67" t="str">
        <f t="shared" si="729"/>
        <v>H28</v>
      </c>
      <c r="S367" s="68">
        <f t="shared" ref="S367:X367" si="730">F367*(12/26)</f>
        <v>2456.3076923076924</v>
      </c>
      <c r="T367" s="68">
        <f t="shared" si="730"/>
        <v>2741.0769230769233</v>
      </c>
      <c r="U367" s="68">
        <f t="shared" si="730"/>
        <v>3025.8461538461538</v>
      </c>
      <c r="V367" s="68">
        <f t="shared" si="730"/>
        <v>3310.6153846153848</v>
      </c>
      <c r="W367" s="68">
        <f t="shared" si="730"/>
        <v>3595.3846153846157</v>
      </c>
      <c r="X367" s="68">
        <f t="shared" si="730"/>
        <v>8300.7692307692305</v>
      </c>
      <c r="Y367" s="67">
        <f t="shared" si="2"/>
        <v>0</v>
      </c>
      <c r="Z367" s="58"/>
    </row>
    <row r="368" spans="1:26" ht="12.75" customHeight="1" x14ac:dyDescent="0.25">
      <c r="A368" s="59" t="s">
        <v>1300</v>
      </c>
      <c r="B368" s="60" t="s">
        <v>103</v>
      </c>
      <c r="C368" s="60" t="s">
        <v>1301</v>
      </c>
      <c r="D368" s="60" t="s">
        <v>1302</v>
      </c>
      <c r="E368" s="60" t="s">
        <v>374</v>
      </c>
      <c r="F368" s="61">
        <v>2740</v>
      </c>
      <c r="G368" s="61">
        <v>3022</v>
      </c>
      <c r="H368" s="61">
        <v>3303</v>
      </c>
      <c r="I368" s="61">
        <v>3585</v>
      </c>
      <c r="J368" s="61">
        <v>3866</v>
      </c>
      <c r="K368" s="62">
        <v>17985</v>
      </c>
      <c r="L368" s="60">
        <v>1</v>
      </c>
      <c r="M368" s="58"/>
      <c r="N368" s="66" t="str">
        <f t="shared" ref="N368:R368" si="731">A368</f>
        <v>LIBRARY TECHNICIAN I</v>
      </c>
      <c r="O368" s="67" t="str">
        <f t="shared" si="731"/>
        <v>G</v>
      </c>
      <c r="P368" s="67" t="str">
        <f t="shared" si="731"/>
        <v>G3C1</v>
      </c>
      <c r="Q368" s="67" t="str">
        <f t="shared" si="731"/>
        <v>G3C1XX</v>
      </c>
      <c r="R368" s="67" t="str">
        <f t="shared" si="731"/>
        <v>G09</v>
      </c>
      <c r="S368" s="68">
        <f t="shared" ref="S368:X368" si="732">F368*(12/26)</f>
        <v>1264.6153846153848</v>
      </c>
      <c r="T368" s="68">
        <f t="shared" si="732"/>
        <v>1394.7692307692309</v>
      </c>
      <c r="U368" s="68">
        <f t="shared" si="732"/>
        <v>1524.4615384615386</v>
      </c>
      <c r="V368" s="68">
        <f t="shared" si="732"/>
        <v>1654.6153846153848</v>
      </c>
      <c r="W368" s="68">
        <f t="shared" si="732"/>
        <v>1784.3076923076924</v>
      </c>
      <c r="X368" s="68">
        <f t="shared" si="732"/>
        <v>8300.7692307692305</v>
      </c>
      <c r="Y368" s="67">
        <f t="shared" si="2"/>
        <v>1</v>
      </c>
      <c r="Z368" s="58"/>
    </row>
    <row r="369" spans="1:26" ht="12.75" customHeight="1" x14ac:dyDescent="0.25">
      <c r="A369" s="59" t="s">
        <v>1303</v>
      </c>
      <c r="B369" s="60" t="s">
        <v>103</v>
      </c>
      <c r="C369" s="60" t="s">
        <v>1304</v>
      </c>
      <c r="D369" s="60" t="s">
        <v>1305</v>
      </c>
      <c r="E369" s="60" t="s">
        <v>776</v>
      </c>
      <c r="F369" s="61">
        <v>2945</v>
      </c>
      <c r="G369" s="61">
        <v>3248</v>
      </c>
      <c r="H369" s="61">
        <v>3551</v>
      </c>
      <c r="I369" s="61">
        <v>3854</v>
      </c>
      <c r="J369" s="61">
        <v>4157</v>
      </c>
      <c r="K369" s="62">
        <v>17985</v>
      </c>
      <c r="L369" s="60">
        <v>1</v>
      </c>
      <c r="M369" s="58"/>
      <c r="N369" s="66" t="str">
        <f t="shared" ref="N369:R369" si="733">A369</f>
        <v>LIBRARY TECHNICIAN II</v>
      </c>
      <c r="O369" s="67" t="str">
        <f t="shared" si="733"/>
        <v>G</v>
      </c>
      <c r="P369" s="67" t="str">
        <f t="shared" si="733"/>
        <v>G3C2</v>
      </c>
      <c r="Q369" s="67" t="str">
        <f t="shared" si="733"/>
        <v>G3C2XX</v>
      </c>
      <c r="R369" s="67" t="str">
        <f t="shared" si="733"/>
        <v>G11</v>
      </c>
      <c r="S369" s="68">
        <f t="shared" ref="S369:X369" si="734">F369*(12/26)</f>
        <v>1359.2307692307693</v>
      </c>
      <c r="T369" s="68">
        <f t="shared" si="734"/>
        <v>1499.0769230769231</v>
      </c>
      <c r="U369" s="68">
        <f t="shared" si="734"/>
        <v>1638.9230769230769</v>
      </c>
      <c r="V369" s="68">
        <f t="shared" si="734"/>
        <v>1778.7692307692309</v>
      </c>
      <c r="W369" s="68">
        <f t="shared" si="734"/>
        <v>1918.6153846153848</v>
      </c>
      <c r="X369" s="68">
        <f t="shared" si="734"/>
        <v>8300.7692307692305</v>
      </c>
      <c r="Y369" s="67">
        <f t="shared" si="2"/>
        <v>1</v>
      </c>
      <c r="Z369" s="58"/>
    </row>
    <row r="370" spans="1:26" ht="12.75" customHeight="1" x14ac:dyDescent="0.25">
      <c r="A370" s="59" t="s">
        <v>1306</v>
      </c>
      <c r="B370" s="60" t="s">
        <v>103</v>
      </c>
      <c r="C370" s="60" t="s">
        <v>1307</v>
      </c>
      <c r="D370" s="60" t="s">
        <v>1308</v>
      </c>
      <c r="E370" s="60" t="s">
        <v>378</v>
      </c>
      <c r="F370" s="61">
        <v>3165</v>
      </c>
      <c r="G370" s="61">
        <v>3491</v>
      </c>
      <c r="H370" s="61">
        <v>3817</v>
      </c>
      <c r="I370" s="61">
        <v>4143</v>
      </c>
      <c r="J370" s="61">
        <v>4469</v>
      </c>
      <c r="K370" s="62">
        <v>17985</v>
      </c>
      <c r="L370" s="60">
        <v>0</v>
      </c>
      <c r="M370" s="58"/>
      <c r="N370" s="66" t="str">
        <f t="shared" ref="N370:R370" si="735">A370</f>
        <v>LIBRARY TECHNICIAN III</v>
      </c>
      <c r="O370" s="67" t="str">
        <f t="shared" si="735"/>
        <v>G</v>
      </c>
      <c r="P370" s="67" t="str">
        <f t="shared" si="735"/>
        <v>G3C3</v>
      </c>
      <c r="Q370" s="67" t="str">
        <f t="shared" si="735"/>
        <v>G3C3XX</v>
      </c>
      <c r="R370" s="67" t="str">
        <f t="shared" si="735"/>
        <v>G13</v>
      </c>
      <c r="S370" s="68">
        <f t="shared" ref="S370:X370" si="736">F370*(12/26)</f>
        <v>1460.7692307692309</v>
      </c>
      <c r="T370" s="68">
        <f t="shared" si="736"/>
        <v>1611.2307692307693</v>
      </c>
      <c r="U370" s="68">
        <f t="shared" si="736"/>
        <v>1761.6923076923078</v>
      </c>
      <c r="V370" s="68">
        <f t="shared" si="736"/>
        <v>1912.1538461538462</v>
      </c>
      <c r="W370" s="68">
        <f t="shared" si="736"/>
        <v>2062.6153846153848</v>
      </c>
      <c r="X370" s="68">
        <f t="shared" si="736"/>
        <v>8300.7692307692305</v>
      </c>
      <c r="Y370" s="67">
        <f t="shared" si="2"/>
        <v>0</v>
      </c>
      <c r="Z370" s="58"/>
    </row>
    <row r="371" spans="1:26" ht="12.75" customHeight="1" x14ac:dyDescent="0.25">
      <c r="A371" s="59" t="s">
        <v>1309</v>
      </c>
      <c r="B371" s="60" t="s">
        <v>53</v>
      </c>
      <c r="C371" s="60" t="s">
        <v>1310</v>
      </c>
      <c r="D371" s="60" t="s">
        <v>1311</v>
      </c>
      <c r="E371" s="60" t="s">
        <v>134</v>
      </c>
      <c r="F371" s="61">
        <v>3450</v>
      </c>
      <c r="G371" s="61">
        <v>3850</v>
      </c>
      <c r="H371" s="61">
        <v>4249</v>
      </c>
      <c r="I371" s="61">
        <v>4649</v>
      </c>
      <c r="J371" s="61">
        <v>5048</v>
      </c>
      <c r="K371" s="62">
        <v>17985</v>
      </c>
      <c r="L371" s="60">
        <v>0</v>
      </c>
      <c r="M371" s="58"/>
      <c r="N371" s="66" t="str">
        <f t="shared" ref="N371:R371" si="737">A371</f>
        <v>LIF/SOC SCI RSRCH/SCI I</v>
      </c>
      <c r="O371" s="67" t="str">
        <f t="shared" si="737"/>
        <v>H</v>
      </c>
      <c r="P371" s="67" t="str">
        <f t="shared" si="737"/>
        <v>H6E1</v>
      </c>
      <c r="Q371" s="67" t="str">
        <f t="shared" si="737"/>
        <v>H6E1XX</v>
      </c>
      <c r="R371" s="67" t="str">
        <f t="shared" si="737"/>
        <v>H12</v>
      </c>
      <c r="S371" s="68">
        <f t="shared" ref="S371:X371" si="738">F371*(12/26)</f>
        <v>1592.3076923076924</v>
      </c>
      <c r="T371" s="68">
        <f t="shared" si="738"/>
        <v>1776.9230769230771</v>
      </c>
      <c r="U371" s="68">
        <f t="shared" si="738"/>
        <v>1961.0769230769231</v>
      </c>
      <c r="V371" s="68">
        <f t="shared" si="738"/>
        <v>2145.6923076923076</v>
      </c>
      <c r="W371" s="68">
        <f t="shared" si="738"/>
        <v>2329.8461538461538</v>
      </c>
      <c r="X371" s="68">
        <f t="shared" si="738"/>
        <v>8300.7692307692305</v>
      </c>
      <c r="Y371" s="67">
        <f t="shared" si="2"/>
        <v>0</v>
      </c>
      <c r="Z371" s="58"/>
    </row>
    <row r="372" spans="1:26" ht="12.75" customHeight="1" x14ac:dyDescent="0.25">
      <c r="A372" s="59" t="s">
        <v>1312</v>
      </c>
      <c r="B372" s="60" t="s">
        <v>53</v>
      </c>
      <c r="C372" s="60" t="s">
        <v>1313</v>
      </c>
      <c r="D372" s="60" t="s">
        <v>1314</v>
      </c>
      <c r="E372" s="60" t="s">
        <v>56</v>
      </c>
      <c r="F372" s="61">
        <v>3708</v>
      </c>
      <c r="G372" s="61">
        <v>4137</v>
      </c>
      <c r="H372" s="61">
        <v>4567</v>
      </c>
      <c r="I372" s="61">
        <v>4996</v>
      </c>
      <c r="J372" s="61">
        <v>5425</v>
      </c>
      <c r="K372" s="62">
        <v>17985</v>
      </c>
      <c r="L372" s="60">
        <v>0</v>
      </c>
      <c r="M372" s="58"/>
      <c r="N372" s="66" t="str">
        <f t="shared" ref="N372:R372" si="739">A372</f>
        <v>LIF/SOC SCI RSRCH/SCI II</v>
      </c>
      <c r="O372" s="67" t="str">
        <f t="shared" si="739"/>
        <v>H</v>
      </c>
      <c r="P372" s="67" t="str">
        <f t="shared" si="739"/>
        <v>H6E2</v>
      </c>
      <c r="Q372" s="67" t="str">
        <f t="shared" si="739"/>
        <v>H6E2XX</v>
      </c>
      <c r="R372" s="67" t="str">
        <f t="shared" si="739"/>
        <v>H14</v>
      </c>
      <c r="S372" s="68">
        <f t="shared" ref="S372:X372" si="740">F372*(12/26)</f>
        <v>1711.3846153846155</v>
      </c>
      <c r="T372" s="68">
        <f t="shared" si="740"/>
        <v>1909.3846153846155</v>
      </c>
      <c r="U372" s="68">
        <f t="shared" si="740"/>
        <v>2107.8461538461538</v>
      </c>
      <c r="V372" s="68">
        <f t="shared" si="740"/>
        <v>2305.8461538461538</v>
      </c>
      <c r="W372" s="68">
        <f t="shared" si="740"/>
        <v>2503.8461538461538</v>
      </c>
      <c r="X372" s="68">
        <f t="shared" si="740"/>
        <v>8300.7692307692305</v>
      </c>
      <c r="Y372" s="67">
        <f t="shared" si="2"/>
        <v>0</v>
      </c>
      <c r="Z372" s="58"/>
    </row>
    <row r="373" spans="1:26" ht="12.75" customHeight="1" x14ac:dyDescent="0.25">
      <c r="A373" s="59" t="s">
        <v>1315</v>
      </c>
      <c r="B373" s="60" t="s">
        <v>53</v>
      </c>
      <c r="C373" s="60" t="s">
        <v>1316</v>
      </c>
      <c r="D373" s="60" t="s">
        <v>1317</v>
      </c>
      <c r="E373" s="60" t="s">
        <v>60</v>
      </c>
      <c r="F373" s="61">
        <v>4284</v>
      </c>
      <c r="G373" s="61">
        <v>4781</v>
      </c>
      <c r="H373" s="61">
        <v>5277</v>
      </c>
      <c r="I373" s="61">
        <v>5774</v>
      </c>
      <c r="J373" s="61">
        <v>6270</v>
      </c>
      <c r="K373" s="62">
        <v>17985</v>
      </c>
      <c r="L373" s="60">
        <v>0</v>
      </c>
      <c r="M373" s="58"/>
      <c r="N373" s="66" t="str">
        <f t="shared" ref="N373:R373" si="741">A373</f>
        <v>LIF/SOC SCI RSRCH/SCI III</v>
      </c>
      <c r="O373" s="67" t="str">
        <f t="shared" si="741"/>
        <v>H</v>
      </c>
      <c r="P373" s="67" t="str">
        <f t="shared" si="741"/>
        <v>H6E3</v>
      </c>
      <c r="Q373" s="67" t="str">
        <f t="shared" si="741"/>
        <v>H6E3XX</v>
      </c>
      <c r="R373" s="67" t="str">
        <f t="shared" si="741"/>
        <v>H19</v>
      </c>
      <c r="S373" s="68">
        <f t="shared" ref="S373:X373" si="742">F373*(12/26)</f>
        <v>1977.2307692307693</v>
      </c>
      <c r="T373" s="68">
        <f t="shared" si="742"/>
        <v>2206.6153846153848</v>
      </c>
      <c r="U373" s="68">
        <f t="shared" si="742"/>
        <v>2435.5384615384619</v>
      </c>
      <c r="V373" s="68">
        <f t="shared" si="742"/>
        <v>2664.9230769230771</v>
      </c>
      <c r="W373" s="68">
        <f t="shared" si="742"/>
        <v>2893.8461538461538</v>
      </c>
      <c r="X373" s="68">
        <f t="shared" si="742"/>
        <v>8300.7692307692305</v>
      </c>
      <c r="Y373" s="67">
        <f t="shared" si="2"/>
        <v>0</v>
      </c>
      <c r="Z373" s="58"/>
    </row>
    <row r="374" spans="1:26" ht="12.75" customHeight="1" x14ac:dyDescent="0.25">
      <c r="A374" s="59" t="s">
        <v>1318</v>
      </c>
      <c r="B374" s="60" t="s">
        <v>53</v>
      </c>
      <c r="C374" s="60" t="s">
        <v>1319</v>
      </c>
      <c r="D374" s="60" t="s">
        <v>1320</v>
      </c>
      <c r="E374" s="60" t="s">
        <v>144</v>
      </c>
      <c r="F374" s="61">
        <v>5322</v>
      </c>
      <c r="G374" s="61">
        <v>5939</v>
      </c>
      <c r="H374" s="61">
        <v>6556</v>
      </c>
      <c r="I374" s="61">
        <v>7173</v>
      </c>
      <c r="J374" s="61">
        <v>7790</v>
      </c>
      <c r="K374" s="62">
        <v>17985</v>
      </c>
      <c r="L374" s="60">
        <v>0</v>
      </c>
      <c r="M374" s="58"/>
      <c r="N374" s="66" t="str">
        <f t="shared" ref="N374:R374" si="743">A374</f>
        <v>LIF/SOC SCI RSRCH/SCI IV</v>
      </c>
      <c r="O374" s="67" t="str">
        <f t="shared" si="743"/>
        <v>H</v>
      </c>
      <c r="P374" s="67" t="str">
        <f t="shared" si="743"/>
        <v>H6E4</v>
      </c>
      <c r="Q374" s="67" t="str">
        <f t="shared" si="743"/>
        <v>H6E4XX</v>
      </c>
      <c r="R374" s="67" t="str">
        <f t="shared" si="743"/>
        <v>H28</v>
      </c>
      <c r="S374" s="68">
        <f t="shared" ref="S374:X374" si="744">F374*(12/26)</f>
        <v>2456.3076923076924</v>
      </c>
      <c r="T374" s="68">
        <f t="shared" si="744"/>
        <v>2741.0769230769233</v>
      </c>
      <c r="U374" s="68">
        <f t="shared" si="744"/>
        <v>3025.8461538461538</v>
      </c>
      <c r="V374" s="68">
        <f t="shared" si="744"/>
        <v>3310.6153846153848</v>
      </c>
      <c r="W374" s="68">
        <f t="shared" si="744"/>
        <v>3595.3846153846157</v>
      </c>
      <c r="X374" s="68">
        <f t="shared" si="744"/>
        <v>8300.7692307692305</v>
      </c>
      <c r="Y374" s="67">
        <f t="shared" si="2"/>
        <v>0</v>
      </c>
      <c r="Z374" s="58"/>
    </row>
    <row r="375" spans="1:26" ht="12.75" customHeight="1" x14ac:dyDescent="0.25">
      <c r="A375" s="59" t="s">
        <v>1321</v>
      </c>
      <c r="B375" s="60" t="s">
        <v>53</v>
      </c>
      <c r="C375" s="60" t="s">
        <v>1322</v>
      </c>
      <c r="D375" s="60" t="s">
        <v>1323</v>
      </c>
      <c r="E375" s="60" t="s">
        <v>122</v>
      </c>
      <c r="F375" s="61">
        <v>6659</v>
      </c>
      <c r="G375" s="61">
        <v>7518</v>
      </c>
      <c r="H375" s="61">
        <v>8377</v>
      </c>
      <c r="I375" s="61">
        <v>9235</v>
      </c>
      <c r="J375" s="61">
        <v>10094</v>
      </c>
      <c r="K375" s="62">
        <v>17985</v>
      </c>
      <c r="L375" s="60">
        <v>0</v>
      </c>
      <c r="M375" s="58"/>
      <c r="N375" s="66" t="str">
        <f t="shared" ref="N375:R375" si="745">A375</f>
        <v>LIF/SOC SCI RSRCH/SCI V</v>
      </c>
      <c r="O375" s="67" t="str">
        <f t="shared" si="745"/>
        <v>H</v>
      </c>
      <c r="P375" s="67" t="str">
        <f t="shared" si="745"/>
        <v>H6E5</v>
      </c>
      <c r="Q375" s="67" t="str">
        <f t="shared" si="745"/>
        <v>H6E5XX</v>
      </c>
      <c r="R375" s="67" t="str">
        <f t="shared" si="745"/>
        <v>H33</v>
      </c>
      <c r="S375" s="68">
        <f t="shared" ref="S375:X375" si="746">F375*(12/26)</f>
        <v>3073.3846153846157</v>
      </c>
      <c r="T375" s="68">
        <f t="shared" si="746"/>
        <v>3469.8461538461543</v>
      </c>
      <c r="U375" s="68">
        <f t="shared" si="746"/>
        <v>3866.3076923076924</v>
      </c>
      <c r="V375" s="68">
        <f t="shared" si="746"/>
        <v>4262.3076923076924</v>
      </c>
      <c r="W375" s="68">
        <f t="shared" si="746"/>
        <v>4658.7692307692314</v>
      </c>
      <c r="X375" s="68">
        <f t="shared" si="746"/>
        <v>8300.7692307692305</v>
      </c>
      <c r="Y375" s="67">
        <f t="shared" si="2"/>
        <v>0</v>
      </c>
      <c r="Z375" s="58"/>
    </row>
    <row r="376" spans="1:26" ht="12.75" customHeight="1" x14ac:dyDescent="0.25">
      <c r="A376" s="59" t="s">
        <v>1324</v>
      </c>
      <c r="B376" s="60" t="s">
        <v>53</v>
      </c>
      <c r="C376" s="60" t="s">
        <v>1325</v>
      </c>
      <c r="D376" s="60" t="s">
        <v>1326</v>
      </c>
      <c r="E376" s="60" t="s">
        <v>126</v>
      </c>
      <c r="F376" s="61">
        <v>7224</v>
      </c>
      <c r="G376" s="61">
        <v>8156</v>
      </c>
      <c r="H376" s="61">
        <v>9089</v>
      </c>
      <c r="I376" s="61">
        <v>10021</v>
      </c>
      <c r="J376" s="61">
        <v>10953</v>
      </c>
      <c r="K376" s="62">
        <v>17985</v>
      </c>
      <c r="L376" s="60">
        <v>0</v>
      </c>
      <c r="M376" s="58"/>
      <c r="N376" s="66" t="str">
        <f t="shared" ref="N376:R376" si="747">A376</f>
        <v>LIF/SOC SCI RSRCH/SCI VI</v>
      </c>
      <c r="O376" s="67" t="str">
        <f t="shared" si="747"/>
        <v>H</v>
      </c>
      <c r="P376" s="67" t="str">
        <f t="shared" si="747"/>
        <v>H6E6</v>
      </c>
      <c r="Q376" s="67" t="str">
        <f t="shared" si="747"/>
        <v>H6E6XX</v>
      </c>
      <c r="R376" s="67" t="str">
        <f t="shared" si="747"/>
        <v>H35</v>
      </c>
      <c r="S376" s="68">
        <f t="shared" ref="S376:X376" si="748">F376*(12/26)</f>
        <v>3334.1538461538462</v>
      </c>
      <c r="T376" s="68">
        <f t="shared" si="748"/>
        <v>3764.3076923076924</v>
      </c>
      <c r="U376" s="68">
        <f t="shared" si="748"/>
        <v>4194.9230769230771</v>
      </c>
      <c r="V376" s="68">
        <f t="shared" si="748"/>
        <v>4625.0769230769238</v>
      </c>
      <c r="W376" s="68">
        <f t="shared" si="748"/>
        <v>5055.2307692307695</v>
      </c>
      <c r="X376" s="68">
        <f t="shared" si="748"/>
        <v>8300.7692307692305</v>
      </c>
      <c r="Y376" s="67">
        <f t="shared" si="2"/>
        <v>0</v>
      </c>
      <c r="Z376" s="58"/>
    </row>
    <row r="377" spans="1:26" ht="12.75" customHeight="1" x14ac:dyDescent="0.25">
      <c r="A377" s="59" t="s">
        <v>1327</v>
      </c>
      <c r="B377" s="60" t="s">
        <v>609</v>
      </c>
      <c r="C377" s="60" t="s">
        <v>1328</v>
      </c>
      <c r="D377" s="60" t="s">
        <v>1329</v>
      </c>
      <c r="E377" s="60" t="s">
        <v>839</v>
      </c>
      <c r="F377" s="61">
        <v>5313</v>
      </c>
      <c r="G377" s="61">
        <v>5873</v>
      </c>
      <c r="H377" s="61">
        <v>6433</v>
      </c>
      <c r="I377" s="61">
        <v>6993</v>
      </c>
      <c r="J377" s="61">
        <v>7553</v>
      </c>
      <c r="K377" s="62">
        <v>17985</v>
      </c>
      <c r="L377" s="60">
        <v>0</v>
      </c>
      <c r="M377" s="58"/>
      <c r="N377" s="66" t="str">
        <f t="shared" ref="N377:R377" si="749">A377</f>
        <v>LTC OPERATIONS I</v>
      </c>
      <c r="O377" s="67" t="str">
        <f t="shared" si="749"/>
        <v>D</v>
      </c>
      <c r="P377" s="67" t="str">
        <f t="shared" si="749"/>
        <v>D9D1</v>
      </c>
      <c r="Q377" s="67" t="str">
        <f t="shared" si="749"/>
        <v>D9D1XX</v>
      </c>
      <c r="R377" s="67" t="str">
        <f t="shared" si="749"/>
        <v>D18</v>
      </c>
      <c r="S377" s="68">
        <f t="shared" ref="S377:X377" si="750">F377*(12/26)</f>
        <v>2452.1538461538462</v>
      </c>
      <c r="T377" s="68">
        <f t="shared" si="750"/>
        <v>2710.6153846153848</v>
      </c>
      <c r="U377" s="68">
        <f t="shared" si="750"/>
        <v>2969.0769230769233</v>
      </c>
      <c r="V377" s="68">
        <f t="shared" si="750"/>
        <v>3227.5384615384619</v>
      </c>
      <c r="W377" s="68">
        <f t="shared" si="750"/>
        <v>3486</v>
      </c>
      <c r="X377" s="68">
        <f t="shared" si="750"/>
        <v>8300.7692307692305</v>
      </c>
      <c r="Y377" s="67">
        <f t="shared" si="2"/>
        <v>0</v>
      </c>
      <c r="Z377" s="58"/>
    </row>
    <row r="378" spans="1:26" ht="12.75" customHeight="1" x14ac:dyDescent="0.25">
      <c r="A378" s="59" t="s">
        <v>1330</v>
      </c>
      <c r="B378" s="60" t="s">
        <v>609</v>
      </c>
      <c r="C378" s="60" t="s">
        <v>1331</v>
      </c>
      <c r="D378" s="60" t="s">
        <v>1332</v>
      </c>
      <c r="E378" s="60" t="s">
        <v>1333</v>
      </c>
      <c r="F378" s="61">
        <v>6599</v>
      </c>
      <c r="G378" s="61">
        <v>7295</v>
      </c>
      <c r="H378" s="61">
        <v>7991</v>
      </c>
      <c r="I378" s="61">
        <v>8687</v>
      </c>
      <c r="J378" s="61">
        <v>9383</v>
      </c>
      <c r="K378" s="62">
        <v>17985</v>
      </c>
      <c r="L378" s="60">
        <v>0</v>
      </c>
      <c r="M378" s="58"/>
      <c r="N378" s="66" t="str">
        <f t="shared" ref="N378:R378" si="751">A378</f>
        <v>LTC OPERATIONS II</v>
      </c>
      <c r="O378" s="67" t="str">
        <f t="shared" si="751"/>
        <v>D</v>
      </c>
      <c r="P378" s="67" t="str">
        <f t="shared" si="751"/>
        <v>D9D2</v>
      </c>
      <c r="Q378" s="67" t="str">
        <f t="shared" si="751"/>
        <v>D9D2XX</v>
      </c>
      <c r="R378" s="67" t="str">
        <f t="shared" si="751"/>
        <v>D20</v>
      </c>
      <c r="S378" s="68">
        <f t="shared" ref="S378:X378" si="752">F378*(12/26)</f>
        <v>3045.6923076923081</v>
      </c>
      <c r="T378" s="68">
        <f t="shared" si="752"/>
        <v>3366.9230769230771</v>
      </c>
      <c r="U378" s="68">
        <f t="shared" si="752"/>
        <v>3688.1538461538462</v>
      </c>
      <c r="V378" s="68">
        <f t="shared" si="752"/>
        <v>4009.3846153846157</v>
      </c>
      <c r="W378" s="68">
        <f t="shared" si="752"/>
        <v>4330.6153846153848</v>
      </c>
      <c r="X378" s="68">
        <f t="shared" si="752"/>
        <v>8300.7692307692305</v>
      </c>
      <c r="Y378" s="67">
        <f t="shared" si="2"/>
        <v>0</v>
      </c>
      <c r="Z378" s="58"/>
    </row>
    <row r="379" spans="1:26" ht="12.75" customHeight="1" x14ac:dyDescent="0.25">
      <c r="A379" s="59" t="s">
        <v>1334</v>
      </c>
      <c r="B379" s="60" t="s">
        <v>609</v>
      </c>
      <c r="C379" s="60" t="s">
        <v>1335</v>
      </c>
      <c r="D379" s="60" t="s">
        <v>1336</v>
      </c>
      <c r="E379" s="60" t="s">
        <v>1337</v>
      </c>
      <c r="F379" s="61">
        <v>2080</v>
      </c>
      <c r="G379" s="61">
        <v>2143</v>
      </c>
      <c r="H379" s="61">
        <v>2324</v>
      </c>
      <c r="I379" s="61">
        <v>2504</v>
      </c>
      <c r="J379" s="61">
        <v>2685</v>
      </c>
      <c r="K379" s="62">
        <v>17985</v>
      </c>
      <c r="L379" s="60">
        <v>1</v>
      </c>
      <c r="M379" s="58"/>
      <c r="N379" s="66" t="str">
        <f t="shared" ref="N379:R379" si="753">A379</f>
        <v>LTC TRAINEE I</v>
      </c>
      <c r="O379" s="67" t="str">
        <f t="shared" si="753"/>
        <v>D</v>
      </c>
      <c r="P379" s="67" t="str">
        <f t="shared" si="753"/>
        <v>D8F1</v>
      </c>
      <c r="Q379" s="67" t="str">
        <f t="shared" si="753"/>
        <v>D8F1IX</v>
      </c>
      <c r="R379" s="67" t="str">
        <f t="shared" si="753"/>
        <v>D01</v>
      </c>
      <c r="S379" s="68">
        <f t="shared" ref="S379:X379" si="754">F379*(12/26)</f>
        <v>960</v>
      </c>
      <c r="T379" s="68">
        <f t="shared" si="754"/>
        <v>989.07692307692309</v>
      </c>
      <c r="U379" s="68">
        <f t="shared" si="754"/>
        <v>1072.6153846153848</v>
      </c>
      <c r="V379" s="68">
        <f t="shared" si="754"/>
        <v>1155.6923076923078</v>
      </c>
      <c r="W379" s="68">
        <f t="shared" si="754"/>
        <v>1239.2307692307693</v>
      </c>
      <c r="X379" s="68">
        <f t="shared" si="754"/>
        <v>8300.7692307692305</v>
      </c>
      <c r="Y379" s="67">
        <f t="shared" si="2"/>
        <v>1</v>
      </c>
      <c r="Z379" s="58"/>
    </row>
    <row r="380" spans="1:26" ht="12.75" customHeight="1" x14ac:dyDescent="0.25">
      <c r="A380" s="59" t="s">
        <v>1338</v>
      </c>
      <c r="B380" s="60" t="s">
        <v>609</v>
      </c>
      <c r="C380" s="60" t="s">
        <v>1339</v>
      </c>
      <c r="D380" s="60" t="s">
        <v>1340</v>
      </c>
      <c r="E380" s="60" t="s">
        <v>1337</v>
      </c>
      <c r="F380" s="61">
        <v>2080</v>
      </c>
      <c r="G380" s="61">
        <v>2143</v>
      </c>
      <c r="H380" s="61">
        <v>2324</v>
      </c>
      <c r="I380" s="61">
        <v>2504</v>
      </c>
      <c r="J380" s="61">
        <v>2685</v>
      </c>
      <c r="K380" s="62">
        <v>17985</v>
      </c>
      <c r="L380" s="60">
        <v>1</v>
      </c>
      <c r="M380" s="58"/>
      <c r="N380" s="66" t="str">
        <f t="shared" ref="N380:R380" si="755">A380</f>
        <v>LTC TRAINEE II</v>
      </c>
      <c r="O380" s="67" t="str">
        <f t="shared" si="755"/>
        <v>D</v>
      </c>
      <c r="P380" s="67" t="str">
        <f t="shared" si="755"/>
        <v>D8F2</v>
      </c>
      <c r="Q380" s="67" t="str">
        <f t="shared" si="755"/>
        <v>D8F2IX</v>
      </c>
      <c r="R380" s="67" t="str">
        <f t="shared" si="755"/>
        <v>D01</v>
      </c>
      <c r="S380" s="68">
        <f t="shared" ref="S380:X380" si="756">F380*(12/26)</f>
        <v>960</v>
      </c>
      <c r="T380" s="68">
        <f t="shared" si="756"/>
        <v>989.07692307692309</v>
      </c>
      <c r="U380" s="68">
        <f t="shared" si="756"/>
        <v>1072.6153846153848</v>
      </c>
      <c r="V380" s="68">
        <f t="shared" si="756"/>
        <v>1155.6923076923078</v>
      </c>
      <c r="W380" s="68">
        <f t="shared" si="756"/>
        <v>1239.2307692307693</v>
      </c>
      <c r="X380" s="68">
        <f t="shared" si="756"/>
        <v>8300.7692307692305</v>
      </c>
      <c r="Y380" s="67">
        <f t="shared" si="2"/>
        <v>1</v>
      </c>
      <c r="Z380" s="58"/>
    </row>
    <row r="381" spans="1:26" ht="12.75" customHeight="1" x14ac:dyDescent="0.25">
      <c r="A381" s="59" t="s">
        <v>1341</v>
      </c>
      <c r="B381" s="60" t="s">
        <v>609</v>
      </c>
      <c r="C381" s="60" t="s">
        <v>1342</v>
      </c>
      <c r="D381" s="60" t="s">
        <v>1343</v>
      </c>
      <c r="E381" s="60" t="s">
        <v>757</v>
      </c>
      <c r="F381" s="61">
        <v>2080</v>
      </c>
      <c r="G381" s="61">
        <v>2165</v>
      </c>
      <c r="H381" s="61">
        <v>2369</v>
      </c>
      <c r="I381" s="61">
        <v>2572</v>
      </c>
      <c r="J381" s="61">
        <v>2775</v>
      </c>
      <c r="K381" s="62">
        <v>17985</v>
      </c>
      <c r="L381" s="60">
        <v>1</v>
      </c>
      <c r="M381" s="58"/>
      <c r="N381" s="66" t="str">
        <f t="shared" ref="N381:R381" si="757">A381</f>
        <v>LTC TRAINEE III</v>
      </c>
      <c r="O381" s="67" t="str">
        <f t="shared" si="757"/>
        <v>D</v>
      </c>
      <c r="P381" s="67" t="str">
        <f t="shared" si="757"/>
        <v>D8F3</v>
      </c>
      <c r="Q381" s="67" t="str">
        <f t="shared" si="757"/>
        <v>D8F3IX</v>
      </c>
      <c r="R381" s="67" t="str">
        <f t="shared" si="757"/>
        <v>D03</v>
      </c>
      <c r="S381" s="68">
        <f t="shared" ref="S381:X381" si="758">F381*(12/26)</f>
        <v>960</v>
      </c>
      <c r="T381" s="68">
        <f t="shared" si="758"/>
        <v>999.23076923076928</v>
      </c>
      <c r="U381" s="68">
        <f t="shared" si="758"/>
        <v>1093.3846153846155</v>
      </c>
      <c r="V381" s="68">
        <f t="shared" si="758"/>
        <v>1187.0769230769231</v>
      </c>
      <c r="W381" s="68">
        <f t="shared" si="758"/>
        <v>1280.7692307692309</v>
      </c>
      <c r="X381" s="68">
        <f t="shared" si="758"/>
        <v>8300.7692307692305</v>
      </c>
      <c r="Y381" s="67">
        <f t="shared" si="2"/>
        <v>1</v>
      </c>
      <c r="Z381" s="58"/>
    </row>
    <row r="382" spans="1:26" ht="12.75" customHeight="1" x14ac:dyDescent="0.25">
      <c r="A382" s="59" t="s">
        <v>1344</v>
      </c>
      <c r="B382" s="60" t="s">
        <v>609</v>
      </c>
      <c r="C382" s="60" t="s">
        <v>1345</v>
      </c>
      <c r="D382" s="60" t="s">
        <v>1346</v>
      </c>
      <c r="E382" s="60" t="s">
        <v>287</v>
      </c>
      <c r="F382" s="61">
        <v>2230</v>
      </c>
      <c r="G382" s="61">
        <v>2465</v>
      </c>
      <c r="H382" s="61">
        <v>2701</v>
      </c>
      <c r="I382" s="61">
        <v>2936</v>
      </c>
      <c r="J382" s="61">
        <v>3171</v>
      </c>
      <c r="K382" s="62">
        <v>17985</v>
      </c>
      <c r="L382" s="60">
        <v>1</v>
      </c>
      <c r="M382" s="58"/>
      <c r="N382" s="66" t="str">
        <f t="shared" ref="N382:R382" si="759">A382</f>
        <v>LTC TRAINEE IV</v>
      </c>
      <c r="O382" s="67" t="str">
        <f t="shared" si="759"/>
        <v>D</v>
      </c>
      <c r="P382" s="67" t="str">
        <f t="shared" si="759"/>
        <v>D8F4</v>
      </c>
      <c r="Q382" s="67" t="str">
        <f t="shared" si="759"/>
        <v>D8F4IX</v>
      </c>
      <c r="R382" s="67" t="str">
        <f t="shared" si="759"/>
        <v>D05</v>
      </c>
      <c r="S382" s="68">
        <f t="shared" ref="S382:X382" si="760">F382*(12/26)</f>
        <v>1029.2307692307693</v>
      </c>
      <c r="T382" s="68">
        <f t="shared" si="760"/>
        <v>1137.6923076923078</v>
      </c>
      <c r="U382" s="68">
        <f t="shared" si="760"/>
        <v>1246.6153846153848</v>
      </c>
      <c r="V382" s="68">
        <f t="shared" si="760"/>
        <v>1355.0769230769231</v>
      </c>
      <c r="W382" s="68">
        <f t="shared" si="760"/>
        <v>1463.5384615384617</v>
      </c>
      <c r="X382" s="68">
        <f t="shared" si="760"/>
        <v>8300.7692307692305</v>
      </c>
      <c r="Y382" s="67">
        <f t="shared" si="2"/>
        <v>1</v>
      </c>
      <c r="Z382" s="58"/>
    </row>
    <row r="383" spans="1:26" ht="12.75" customHeight="1" x14ac:dyDescent="0.25">
      <c r="A383" s="59" t="s">
        <v>1347</v>
      </c>
      <c r="B383" s="60" t="s">
        <v>609</v>
      </c>
      <c r="C383" s="60" t="s">
        <v>1348</v>
      </c>
      <c r="D383" s="60" t="s">
        <v>1349</v>
      </c>
      <c r="E383" s="60" t="s">
        <v>764</v>
      </c>
      <c r="F383" s="61">
        <v>2399</v>
      </c>
      <c r="G383" s="61">
        <v>2652</v>
      </c>
      <c r="H383" s="61">
        <v>2905</v>
      </c>
      <c r="I383" s="61">
        <v>3158</v>
      </c>
      <c r="J383" s="61">
        <v>3411</v>
      </c>
      <c r="K383" s="62">
        <v>17985</v>
      </c>
      <c r="L383" s="60">
        <v>1</v>
      </c>
      <c r="M383" s="58"/>
      <c r="N383" s="66" t="str">
        <f t="shared" ref="N383:R383" si="761">A383</f>
        <v>LTC TRAINEE V</v>
      </c>
      <c r="O383" s="67" t="str">
        <f t="shared" si="761"/>
        <v>D</v>
      </c>
      <c r="P383" s="67" t="str">
        <f t="shared" si="761"/>
        <v>D8F5</v>
      </c>
      <c r="Q383" s="67" t="str">
        <f t="shared" si="761"/>
        <v>D8F5IX</v>
      </c>
      <c r="R383" s="67" t="str">
        <f t="shared" si="761"/>
        <v>D06</v>
      </c>
      <c r="S383" s="68">
        <f t="shared" ref="S383:X383" si="762">F383*(12/26)</f>
        <v>1107.2307692307693</v>
      </c>
      <c r="T383" s="68">
        <f t="shared" si="762"/>
        <v>1224</v>
      </c>
      <c r="U383" s="68">
        <f t="shared" si="762"/>
        <v>1340.7692307692309</v>
      </c>
      <c r="V383" s="68">
        <f t="shared" si="762"/>
        <v>1457.5384615384617</v>
      </c>
      <c r="W383" s="68">
        <f t="shared" si="762"/>
        <v>1574.3076923076924</v>
      </c>
      <c r="X383" s="68">
        <f t="shared" si="762"/>
        <v>8300.7692307692305</v>
      </c>
      <c r="Y383" s="67">
        <f t="shared" si="2"/>
        <v>1</v>
      </c>
      <c r="Z383" s="58"/>
    </row>
    <row r="384" spans="1:26" ht="12.75" customHeight="1" x14ac:dyDescent="0.25">
      <c r="A384" s="59" t="s">
        <v>1350</v>
      </c>
      <c r="B384" s="60" t="s">
        <v>609</v>
      </c>
      <c r="C384" s="60" t="s">
        <v>1351</v>
      </c>
      <c r="D384" s="60" t="s">
        <v>1352</v>
      </c>
      <c r="E384" s="60" t="s">
        <v>1353</v>
      </c>
      <c r="F384" s="61">
        <v>2980</v>
      </c>
      <c r="G384" s="61">
        <v>3294</v>
      </c>
      <c r="H384" s="61">
        <v>3609</v>
      </c>
      <c r="I384" s="61">
        <v>3923</v>
      </c>
      <c r="J384" s="61">
        <v>4237</v>
      </c>
      <c r="K384" s="62">
        <v>17985</v>
      </c>
      <c r="L384" s="60">
        <v>0</v>
      </c>
      <c r="M384" s="58"/>
      <c r="N384" s="66" t="str">
        <f t="shared" ref="N384:R384" si="763">A384</f>
        <v>LTC TRAINEE VII</v>
      </c>
      <c r="O384" s="67" t="str">
        <f t="shared" si="763"/>
        <v>D</v>
      </c>
      <c r="P384" s="67" t="str">
        <f t="shared" si="763"/>
        <v>D8F7</v>
      </c>
      <c r="Q384" s="67" t="str">
        <f t="shared" si="763"/>
        <v>D8F7IX</v>
      </c>
      <c r="R384" s="67" t="str">
        <f t="shared" si="763"/>
        <v>D09</v>
      </c>
      <c r="S384" s="68">
        <f t="shared" ref="S384:X384" si="764">F384*(12/26)</f>
        <v>1375.3846153846155</v>
      </c>
      <c r="T384" s="68">
        <f t="shared" si="764"/>
        <v>1520.3076923076924</v>
      </c>
      <c r="U384" s="68">
        <f t="shared" si="764"/>
        <v>1665.6923076923078</v>
      </c>
      <c r="V384" s="68">
        <f t="shared" si="764"/>
        <v>1810.6153846153848</v>
      </c>
      <c r="W384" s="68">
        <f t="shared" si="764"/>
        <v>1955.5384615384617</v>
      </c>
      <c r="X384" s="68">
        <f t="shared" si="764"/>
        <v>8300.7692307692305</v>
      </c>
      <c r="Y384" s="67">
        <f t="shared" si="2"/>
        <v>0</v>
      </c>
      <c r="Z384" s="58"/>
    </row>
    <row r="385" spans="1:26" ht="12.75" customHeight="1" x14ac:dyDescent="0.25">
      <c r="A385" s="59" t="s">
        <v>1354</v>
      </c>
      <c r="B385" s="60" t="s">
        <v>609</v>
      </c>
      <c r="C385" s="60" t="s">
        <v>1355</v>
      </c>
      <c r="D385" s="60" t="s">
        <v>1356</v>
      </c>
      <c r="E385" s="60" t="s">
        <v>768</v>
      </c>
      <c r="F385" s="61">
        <v>3441</v>
      </c>
      <c r="G385" s="61">
        <v>3804</v>
      </c>
      <c r="H385" s="61">
        <v>4168</v>
      </c>
      <c r="I385" s="61">
        <v>4531</v>
      </c>
      <c r="J385" s="61">
        <v>4894</v>
      </c>
      <c r="K385" s="62">
        <v>17985</v>
      </c>
      <c r="L385" s="60">
        <v>1</v>
      </c>
      <c r="M385" s="58"/>
      <c r="N385" s="66" t="str">
        <f t="shared" ref="N385:R385" si="765">A385</f>
        <v>MACHINING TRADES I</v>
      </c>
      <c r="O385" s="67" t="str">
        <f t="shared" si="765"/>
        <v>D</v>
      </c>
      <c r="P385" s="67" t="str">
        <f t="shared" si="765"/>
        <v>D6B1</v>
      </c>
      <c r="Q385" s="67" t="str">
        <f t="shared" si="765"/>
        <v>D6B1XX</v>
      </c>
      <c r="R385" s="67" t="str">
        <f t="shared" si="765"/>
        <v>D12</v>
      </c>
      <c r="S385" s="68">
        <f t="shared" ref="S385:X385" si="766">F385*(12/26)</f>
        <v>1588.1538461538462</v>
      </c>
      <c r="T385" s="68">
        <f t="shared" si="766"/>
        <v>1755.6923076923078</v>
      </c>
      <c r="U385" s="68">
        <f t="shared" si="766"/>
        <v>1923.6923076923078</v>
      </c>
      <c r="V385" s="68">
        <f t="shared" si="766"/>
        <v>2091.2307692307695</v>
      </c>
      <c r="W385" s="68">
        <f t="shared" si="766"/>
        <v>2258.7692307692309</v>
      </c>
      <c r="X385" s="68">
        <f t="shared" si="766"/>
        <v>8300.7692307692305</v>
      </c>
      <c r="Y385" s="67">
        <f t="shared" si="2"/>
        <v>1</v>
      </c>
      <c r="Z385" s="58"/>
    </row>
    <row r="386" spans="1:26" ht="12.75" customHeight="1" x14ac:dyDescent="0.25">
      <c r="A386" s="59" t="s">
        <v>1357</v>
      </c>
      <c r="B386" s="60" t="s">
        <v>609</v>
      </c>
      <c r="C386" s="60" t="s">
        <v>1358</v>
      </c>
      <c r="D386" s="60" t="s">
        <v>1359</v>
      </c>
      <c r="E386" s="60" t="s">
        <v>612</v>
      </c>
      <c r="F386" s="61">
        <v>3701</v>
      </c>
      <c r="G386" s="61">
        <v>4091</v>
      </c>
      <c r="H386" s="61">
        <v>4481</v>
      </c>
      <c r="I386" s="61">
        <v>4871</v>
      </c>
      <c r="J386" s="61">
        <v>5261</v>
      </c>
      <c r="K386" s="62">
        <v>17985</v>
      </c>
      <c r="L386" s="60">
        <v>1</v>
      </c>
      <c r="M386" s="58"/>
      <c r="N386" s="66" t="str">
        <f t="shared" ref="N386:R386" si="767">A386</f>
        <v>MACHINING TRADES II</v>
      </c>
      <c r="O386" s="67" t="str">
        <f t="shared" si="767"/>
        <v>D</v>
      </c>
      <c r="P386" s="67" t="str">
        <f t="shared" si="767"/>
        <v>D6B2</v>
      </c>
      <c r="Q386" s="67" t="str">
        <f t="shared" si="767"/>
        <v>D6B2XX</v>
      </c>
      <c r="R386" s="67" t="str">
        <f t="shared" si="767"/>
        <v>D13</v>
      </c>
      <c r="S386" s="68">
        <f t="shared" ref="S386:X386" si="768">F386*(12/26)</f>
        <v>1708.1538461538462</v>
      </c>
      <c r="T386" s="68">
        <f t="shared" si="768"/>
        <v>1888.1538461538462</v>
      </c>
      <c r="U386" s="68">
        <f t="shared" si="768"/>
        <v>2068.1538461538462</v>
      </c>
      <c r="V386" s="68">
        <f t="shared" si="768"/>
        <v>2248.1538461538462</v>
      </c>
      <c r="W386" s="68">
        <f t="shared" si="768"/>
        <v>2428.1538461538462</v>
      </c>
      <c r="X386" s="68">
        <f t="shared" si="768"/>
        <v>8300.7692307692305</v>
      </c>
      <c r="Y386" s="67">
        <f t="shared" si="2"/>
        <v>1</v>
      </c>
      <c r="Z386" s="58"/>
    </row>
    <row r="387" spans="1:26" ht="12.75" customHeight="1" x14ac:dyDescent="0.25">
      <c r="A387" s="59" t="s">
        <v>1360</v>
      </c>
      <c r="B387" s="60" t="s">
        <v>609</v>
      </c>
      <c r="C387" s="60" t="s">
        <v>1361</v>
      </c>
      <c r="D387" s="60" t="s">
        <v>1362</v>
      </c>
      <c r="E387" s="60" t="s">
        <v>616</v>
      </c>
      <c r="F387" s="61">
        <v>4277</v>
      </c>
      <c r="G387" s="61">
        <v>4728</v>
      </c>
      <c r="H387" s="61">
        <v>5179</v>
      </c>
      <c r="I387" s="61">
        <v>5629</v>
      </c>
      <c r="J387" s="61">
        <v>6080</v>
      </c>
      <c r="K387" s="62">
        <v>17985</v>
      </c>
      <c r="L387" s="60">
        <v>1</v>
      </c>
      <c r="M387" s="58"/>
      <c r="N387" s="66" t="str">
        <f t="shared" ref="N387:R387" si="769">A387</f>
        <v>MACHINING TRADES III</v>
      </c>
      <c r="O387" s="67" t="str">
        <f t="shared" si="769"/>
        <v>D</v>
      </c>
      <c r="P387" s="67" t="str">
        <f t="shared" si="769"/>
        <v>D6B3</v>
      </c>
      <c r="Q387" s="67" t="str">
        <f t="shared" si="769"/>
        <v>D6B3XX</v>
      </c>
      <c r="R387" s="67" t="str">
        <f t="shared" si="769"/>
        <v>D15</v>
      </c>
      <c r="S387" s="68">
        <f t="shared" ref="S387:X387" si="770">F387*(12/26)</f>
        <v>1974</v>
      </c>
      <c r="T387" s="68">
        <f t="shared" si="770"/>
        <v>2182.1538461538462</v>
      </c>
      <c r="U387" s="68">
        <f t="shared" si="770"/>
        <v>2390.3076923076924</v>
      </c>
      <c r="V387" s="68">
        <f t="shared" si="770"/>
        <v>2598</v>
      </c>
      <c r="W387" s="68">
        <f t="shared" si="770"/>
        <v>2806.1538461538462</v>
      </c>
      <c r="X387" s="68">
        <f t="shared" si="770"/>
        <v>8300.7692307692305</v>
      </c>
      <c r="Y387" s="67">
        <f t="shared" si="2"/>
        <v>1</v>
      </c>
      <c r="Z387" s="58"/>
    </row>
    <row r="388" spans="1:26" ht="12.75" customHeight="1" x14ac:dyDescent="0.25">
      <c r="A388" s="59" t="s">
        <v>1363</v>
      </c>
      <c r="B388" s="60" t="s">
        <v>609</v>
      </c>
      <c r="C388" s="60" t="s">
        <v>1364</v>
      </c>
      <c r="D388" s="60" t="s">
        <v>1365</v>
      </c>
      <c r="E388" s="60" t="s">
        <v>1166</v>
      </c>
      <c r="F388" s="61">
        <v>4941</v>
      </c>
      <c r="G388" s="61">
        <v>5463</v>
      </c>
      <c r="H388" s="61">
        <v>5985</v>
      </c>
      <c r="I388" s="61">
        <v>6506</v>
      </c>
      <c r="J388" s="61">
        <v>7028</v>
      </c>
      <c r="K388" s="62">
        <v>17985</v>
      </c>
      <c r="L388" s="60">
        <v>0</v>
      </c>
      <c r="M388" s="58"/>
      <c r="N388" s="66" t="str">
        <f t="shared" ref="N388:R388" si="771">A388</f>
        <v>MACHINING TRADES IV</v>
      </c>
      <c r="O388" s="67" t="str">
        <f t="shared" si="771"/>
        <v>D</v>
      </c>
      <c r="P388" s="67" t="str">
        <f t="shared" si="771"/>
        <v>D6B4</v>
      </c>
      <c r="Q388" s="67" t="str">
        <f t="shared" si="771"/>
        <v>D6B4XX</v>
      </c>
      <c r="R388" s="67" t="str">
        <f t="shared" si="771"/>
        <v>D17</v>
      </c>
      <c r="S388" s="68">
        <f t="shared" ref="S388:X388" si="772">F388*(12/26)</f>
        <v>2280.4615384615386</v>
      </c>
      <c r="T388" s="68">
        <f t="shared" si="772"/>
        <v>2521.3846153846157</v>
      </c>
      <c r="U388" s="68">
        <f t="shared" si="772"/>
        <v>2762.3076923076924</v>
      </c>
      <c r="V388" s="68">
        <f t="shared" si="772"/>
        <v>3002.7692307692309</v>
      </c>
      <c r="W388" s="68">
        <f t="shared" si="772"/>
        <v>3243.6923076923081</v>
      </c>
      <c r="X388" s="68">
        <f t="shared" si="772"/>
        <v>8300.7692307692305</v>
      </c>
      <c r="Y388" s="67">
        <f t="shared" si="2"/>
        <v>0</v>
      </c>
      <c r="Z388" s="58"/>
    </row>
    <row r="389" spans="1:26" ht="12.75" customHeight="1" x14ac:dyDescent="0.25">
      <c r="A389" s="59" t="s">
        <v>1366</v>
      </c>
      <c r="B389" s="60" t="s">
        <v>53</v>
      </c>
      <c r="C389" s="60" t="s">
        <v>1367</v>
      </c>
      <c r="D389" s="60" t="s">
        <v>1368</v>
      </c>
      <c r="E389" s="60" t="s">
        <v>190</v>
      </c>
      <c r="F389" s="61">
        <v>7642</v>
      </c>
      <c r="G389" s="61">
        <v>8828</v>
      </c>
      <c r="H389" s="61">
        <v>10014</v>
      </c>
      <c r="I389" s="61">
        <v>11199</v>
      </c>
      <c r="J389" s="61">
        <v>12385</v>
      </c>
      <c r="K389" s="62">
        <v>17985</v>
      </c>
      <c r="L389" s="60">
        <v>0</v>
      </c>
      <c r="M389" s="58"/>
      <c r="N389" s="66" t="str">
        <f t="shared" ref="N389:R389" si="773">A389</f>
        <v>MANAGEMENT</v>
      </c>
      <c r="O389" s="67" t="str">
        <f t="shared" si="773"/>
        <v>H</v>
      </c>
      <c r="P389" s="67" t="str">
        <f t="shared" si="773"/>
        <v>H6G8</v>
      </c>
      <c r="Q389" s="67" t="str">
        <f t="shared" si="773"/>
        <v>H6G8XX</v>
      </c>
      <c r="R389" s="67" t="str">
        <f t="shared" si="773"/>
        <v>H37</v>
      </c>
      <c r="S389" s="68">
        <f t="shared" ref="S389:X389" si="774">F389*(12/26)</f>
        <v>3527.0769230769233</v>
      </c>
      <c r="T389" s="68">
        <f t="shared" si="774"/>
        <v>4074.4615384615386</v>
      </c>
      <c r="U389" s="68">
        <f t="shared" si="774"/>
        <v>4621.8461538461543</v>
      </c>
      <c r="V389" s="68">
        <f t="shared" si="774"/>
        <v>5168.7692307692314</v>
      </c>
      <c r="W389" s="68">
        <f t="shared" si="774"/>
        <v>5716.1538461538466</v>
      </c>
      <c r="X389" s="68">
        <f t="shared" si="774"/>
        <v>8300.7692307692305</v>
      </c>
      <c r="Y389" s="67">
        <f t="shared" si="2"/>
        <v>0</v>
      </c>
      <c r="Z389" s="58"/>
    </row>
    <row r="390" spans="1:26" ht="12.75" customHeight="1" x14ac:dyDescent="0.25">
      <c r="A390" s="59" t="s">
        <v>1369</v>
      </c>
      <c r="B390" s="60" t="s">
        <v>609</v>
      </c>
      <c r="C390" s="60" t="s">
        <v>1370</v>
      </c>
      <c r="D390" s="60" t="s">
        <v>1371</v>
      </c>
      <c r="E390" s="60" t="s">
        <v>764</v>
      </c>
      <c r="F390" s="61">
        <v>2399</v>
      </c>
      <c r="G390" s="61">
        <v>2652</v>
      </c>
      <c r="H390" s="61">
        <v>2905</v>
      </c>
      <c r="I390" s="61">
        <v>3158</v>
      </c>
      <c r="J390" s="61">
        <v>3411</v>
      </c>
      <c r="K390" s="62">
        <v>17985</v>
      </c>
      <c r="L390" s="60">
        <v>1</v>
      </c>
      <c r="M390" s="58"/>
      <c r="N390" s="66" t="str">
        <f t="shared" ref="N390:R390" si="775">A390</f>
        <v>MATERIALS HANDLER I</v>
      </c>
      <c r="O390" s="67" t="str">
        <f t="shared" si="775"/>
        <v>D</v>
      </c>
      <c r="P390" s="67" t="str">
        <f t="shared" si="775"/>
        <v>D8G1</v>
      </c>
      <c r="Q390" s="67" t="str">
        <f t="shared" si="775"/>
        <v>D8G1XX</v>
      </c>
      <c r="R390" s="67" t="str">
        <f t="shared" si="775"/>
        <v>D06</v>
      </c>
      <c r="S390" s="68">
        <f t="shared" ref="S390:X390" si="776">F390*(12/26)</f>
        <v>1107.2307692307693</v>
      </c>
      <c r="T390" s="68">
        <f t="shared" si="776"/>
        <v>1224</v>
      </c>
      <c r="U390" s="68">
        <f t="shared" si="776"/>
        <v>1340.7692307692309</v>
      </c>
      <c r="V390" s="68">
        <f t="shared" si="776"/>
        <v>1457.5384615384617</v>
      </c>
      <c r="W390" s="68">
        <f t="shared" si="776"/>
        <v>1574.3076923076924</v>
      </c>
      <c r="X390" s="68">
        <f t="shared" si="776"/>
        <v>8300.7692307692305</v>
      </c>
      <c r="Y390" s="67">
        <f t="shared" si="2"/>
        <v>1</v>
      </c>
      <c r="Z390" s="58"/>
    </row>
    <row r="391" spans="1:26" ht="12.75" customHeight="1" x14ac:dyDescent="0.25">
      <c r="A391" s="59" t="s">
        <v>1372</v>
      </c>
      <c r="B391" s="60" t="s">
        <v>609</v>
      </c>
      <c r="C391" s="60" t="s">
        <v>1373</v>
      </c>
      <c r="D391" s="60" t="s">
        <v>1374</v>
      </c>
      <c r="E391" s="60" t="s">
        <v>1353</v>
      </c>
      <c r="F391" s="61">
        <v>2980</v>
      </c>
      <c r="G391" s="61">
        <v>3294</v>
      </c>
      <c r="H391" s="61">
        <v>3609</v>
      </c>
      <c r="I391" s="61">
        <v>3923</v>
      </c>
      <c r="J391" s="61">
        <v>4237</v>
      </c>
      <c r="K391" s="62">
        <v>17985</v>
      </c>
      <c r="L391" s="60">
        <v>1</v>
      </c>
      <c r="M391" s="58"/>
      <c r="N391" s="66" t="str">
        <f t="shared" ref="N391:R391" si="777">A391</f>
        <v>MATERIALS HANDLER II</v>
      </c>
      <c r="O391" s="67" t="str">
        <f t="shared" si="777"/>
        <v>D</v>
      </c>
      <c r="P391" s="67" t="str">
        <f t="shared" si="777"/>
        <v>D8G2</v>
      </c>
      <c r="Q391" s="67" t="str">
        <f t="shared" si="777"/>
        <v>D8G2XX</v>
      </c>
      <c r="R391" s="67" t="str">
        <f t="shared" si="777"/>
        <v>D09</v>
      </c>
      <c r="S391" s="68">
        <f t="shared" ref="S391:X391" si="778">F391*(12/26)</f>
        <v>1375.3846153846155</v>
      </c>
      <c r="T391" s="68">
        <f t="shared" si="778"/>
        <v>1520.3076923076924</v>
      </c>
      <c r="U391" s="68">
        <f t="shared" si="778"/>
        <v>1665.6923076923078</v>
      </c>
      <c r="V391" s="68">
        <f t="shared" si="778"/>
        <v>1810.6153846153848</v>
      </c>
      <c r="W391" s="68">
        <f t="shared" si="778"/>
        <v>1955.5384615384617</v>
      </c>
      <c r="X391" s="68">
        <f t="shared" si="778"/>
        <v>8300.7692307692305</v>
      </c>
      <c r="Y391" s="67">
        <f t="shared" si="2"/>
        <v>1</v>
      </c>
      <c r="Z391" s="58"/>
    </row>
    <row r="392" spans="1:26" ht="12.75" customHeight="1" x14ac:dyDescent="0.25">
      <c r="A392" s="59" t="s">
        <v>1375</v>
      </c>
      <c r="B392" s="60" t="s">
        <v>609</v>
      </c>
      <c r="C392" s="60" t="s">
        <v>1376</v>
      </c>
      <c r="D392" s="60" t="s">
        <v>1377</v>
      </c>
      <c r="E392" s="60" t="s">
        <v>612</v>
      </c>
      <c r="F392" s="61">
        <v>3701</v>
      </c>
      <c r="G392" s="61">
        <v>4091</v>
      </c>
      <c r="H392" s="61">
        <v>4481</v>
      </c>
      <c r="I392" s="61">
        <v>4871</v>
      </c>
      <c r="J392" s="61">
        <v>5261</v>
      </c>
      <c r="K392" s="62">
        <v>17985</v>
      </c>
      <c r="L392" s="60">
        <v>1</v>
      </c>
      <c r="M392" s="58"/>
      <c r="N392" s="66" t="str">
        <f t="shared" ref="N392:R392" si="779">A392</f>
        <v>MATERIALS HANDLER III</v>
      </c>
      <c r="O392" s="67" t="str">
        <f t="shared" si="779"/>
        <v>D</v>
      </c>
      <c r="P392" s="67" t="str">
        <f t="shared" si="779"/>
        <v>D8G3</v>
      </c>
      <c r="Q392" s="67" t="str">
        <f t="shared" si="779"/>
        <v>D8G3XX</v>
      </c>
      <c r="R392" s="67" t="str">
        <f t="shared" si="779"/>
        <v>D13</v>
      </c>
      <c r="S392" s="68">
        <f t="shared" ref="S392:X392" si="780">F392*(12/26)</f>
        <v>1708.1538461538462</v>
      </c>
      <c r="T392" s="68">
        <f t="shared" si="780"/>
        <v>1888.1538461538462</v>
      </c>
      <c r="U392" s="68">
        <f t="shared" si="780"/>
        <v>2068.1538461538462</v>
      </c>
      <c r="V392" s="68">
        <f t="shared" si="780"/>
        <v>2248.1538461538462</v>
      </c>
      <c r="W392" s="68">
        <f t="shared" si="780"/>
        <v>2428.1538461538462</v>
      </c>
      <c r="X392" s="68">
        <f t="shared" si="780"/>
        <v>8300.7692307692305</v>
      </c>
      <c r="Y392" s="67">
        <f t="shared" si="2"/>
        <v>1</v>
      </c>
      <c r="Z392" s="58"/>
    </row>
    <row r="393" spans="1:26" ht="12.75" customHeight="1" x14ac:dyDescent="0.25">
      <c r="A393" s="59" t="s">
        <v>1378</v>
      </c>
      <c r="B393" s="60" t="s">
        <v>609</v>
      </c>
      <c r="C393" s="60" t="s">
        <v>1379</v>
      </c>
      <c r="D393" s="60" t="s">
        <v>1380</v>
      </c>
      <c r="E393" s="60" t="s">
        <v>616</v>
      </c>
      <c r="F393" s="61">
        <v>4277</v>
      </c>
      <c r="G393" s="61">
        <v>4728</v>
      </c>
      <c r="H393" s="61">
        <v>5179</v>
      </c>
      <c r="I393" s="61">
        <v>5629</v>
      </c>
      <c r="J393" s="61">
        <v>6080</v>
      </c>
      <c r="K393" s="62">
        <v>17985</v>
      </c>
      <c r="L393" s="60">
        <v>0</v>
      </c>
      <c r="M393" s="58"/>
      <c r="N393" s="66" t="str">
        <f t="shared" ref="N393:R393" si="781">A393</f>
        <v>MATERIALS SUPERVISOR</v>
      </c>
      <c r="O393" s="67" t="str">
        <f t="shared" si="781"/>
        <v>D</v>
      </c>
      <c r="P393" s="67" t="str">
        <f t="shared" si="781"/>
        <v>D8G4</v>
      </c>
      <c r="Q393" s="67" t="str">
        <f t="shared" si="781"/>
        <v>D8G4XX</v>
      </c>
      <c r="R393" s="67" t="str">
        <f t="shared" si="781"/>
        <v>D15</v>
      </c>
      <c r="S393" s="68">
        <f t="shared" ref="S393:X393" si="782">F393*(12/26)</f>
        <v>1974</v>
      </c>
      <c r="T393" s="68">
        <f t="shared" si="782"/>
        <v>2182.1538461538462</v>
      </c>
      <c r="U393" s="68">
        <f t="shared" si="782"/>
        <v>2390.3076923076924</v>
      </c>
      <c r="V393" s="68">
        <f t="shared" si="782"/>
        <v>2598</v>
      </c>
      <c r="W393" s="68">
        <f t="shared" si="782"/>
        <v>2806.1538461538462</v>
      </c>
      <c r="X393" s="68">
        <f t="shared" si="782"/>
        <v>8300.7692307692305</v>
      </c>
      <c r="Y393" s="67">
        <f t="shared" si="2"/>
        <v>0</v>
      </c>
      <c r="Z393" s="58"/>
    </row>
    <row r="394" spans="1:26" ht="12.75" customHeight="1" x14ac:dyDescent="0.25">
      <c r="A394" s="59" t="s">
        <v>1381</v>
      </c>
      <c r="B394" s="60" t="s">
        <v>53</v>
      </c>
      <c r="C394" s="60" t="s">
        <v>1382</v>
      </c>
      <c r="D394" s="60" t="s">
        <v>1383</v>
      </c>
      <c r="E394" s="60" t="s">
        <v>72</v>
      </c>
      <c r="F394" s="61">
        <v>2794</v>
      </c>
      <c r="G394" s="61">
        <v>3081</v>
      </c>
      <c r="H394" s="61">
        <v>3369</v>
      </c>
      <c r="I394" s="61">
        <v>3656</v>
      </c>
      <c r="J394" s="61">
        <v>3943</v>
      </c>
      <c r="K394" s="62">
        <v>17985</v>
      </c>
      <c r="L394" s="60">
        <v>1</v>
      </c>
      <c r="M394" s="58"/>
      <c r="N394" s="66" t="str">
        <f t="shared" ref="N394:R394" si="783">A394</f>
        <v>MEDIA SPECIALIST I</v>
      </c>
      <c r="O394" s="67" t="str">
        <f t="shared" si="783"/>
        <v>H</v>
      </c>
      <c r="P394" s="67" t="str">
        <f t="shared" si="783"/>
        <v>H3I2</v>
      </c>
      <c r="Q394" s="67" t="str">
        <f t="shared" si="783"/>
        <v>H3I2TX</v>
      </c>
      <c r="R394" s="67" t="str">
        <f t="shared" si="783"/>
        <v>H06</v>
      </c>
      <c r="S394" s="68">
        <f t="shared" ref="S394:X394" si="784">F394*(12/26)</f>
        <v>1289.5384615384617</v>
      </c>
      <c r="T394" s="68">
        <f t="shared" si="784"/>
        <v>1422</v>
      </c>
      <c r="U394" s="68">
        <f t="shared" si="784"/>
        <v>1554.9230769230769</v>
      </c>
      <c r="V394" s="68">
        <f t="shared" si="784"/>
        <v>1687.3846153846155</v>
      </c>
      <c r="W394" s="68">
        <f t="shared" si="784"/>
        <v>1819.846153846154</v>
      </c>
      <c r="X394" s="68">
        <f t="shared" si="784"/>
        <v>8300.7692307692305</v>
      </c>
      <c r="Y394" s="67">
        <f t="shared" si="2"/>
        <v>1</v>
      </c>
      <c r="Z394" s="58"/>
    </row>
    <row r="395" spans="1:26" ht="12.75" customHeight="1" x14ac:dyDescent="0.25">
      <c r="A395" s="59" t="s">
        <v>1384</v>
      </c>
      <c r="B395" s="60" t="s">
        <v>53</v>
      </c>
      <c r="C395" s="60" t="s">
        <v>1385</v>
      </c>
      <c r="D395" s="60" t="s">
        <v>1386</v>
      </c>
      <c r="E395" s="60" t="s">
        <v>1387</v>
      </c>
      <c r="F395" s="61">
        <v>3003</v>
      </c>
      <c r="G395" s="61">
        <v>3312</v>
      </c>
      <c r="H395" s="61">
        <v>3621</v>
      </c>
      <c r="I395" s="61">
        <v>3930</v>
      </c>
      <c r="J395" s="61">
        <v>4239</v>
      </c>
      <c r="K395" s="62">
        <v>17985</v>
      </c>
      <c r="L395" s="60">
        <v>1</v>
      </c>
      <c r="M395" s="58"/>
      <c r="N395" s="66" t="str">
        <f t="shared" ref="N395:R395" si="785">A395</f>
        <v>MEDIA SPECIALIST II</v>
      </c>
      <c r="O395" s="67" t="str">
        <f t="shared" si="785"/>
        <v>H</v>
      </c>
      <c r="P395" s="67" t="str">
        <f t="shared" si="785"/>
        <v>H3I3</v>
      </c>
      <c r="Q395" s="67" t="str">
        <f t="shared" si="785"/>
        <v>H3I3XX</v>
      </c>
      <c r="R395" s="67" t="str">
        <f t="shared" si="785"/>
        <v>H08</v>
      </c>
      <c r="S395" s="68">
        <f t="shared" ref="S395:X395" si="786">F395*(12/26)</f>
        <v>1386</v>
      </c>
      <c r="T395" s="68">
        <f t="shared" si="786"/>
        <v>1528.6153846153848</v>
      </c>
      <c r="U395" s="68">
        <f t="shared" si="786"/>
        <v>1671.2307692307693</v>
      </c>
      <c r="V395" s="68">
        <f t="shared" si="786"/>
        <v>1813.846153846154</v>
      </c>
      <c r="W395" s="68">
        <f t="shared" si="786"/>
        <v>1956.4615384615386</v>
      </c>
      <c r="X395" s="68">
        <f t="shared" si="786"/>
        <v>8300.7692307692305</v>
      </c>
      <c r="Y395" s="67">
        <f t="shared" si="2"/>
        <v>1</v>
      </c>
      <c r="Z395" s="58"/>
    </row>
    <row r="396" spans="1:26" ht="12.75" customHeight="1" x14ac:dyDescent="0.25">
      <c r="A396" s="59" t="s">
        <v>1388</v>
      </c>
      <c r="B396" s="60" t="s">
        <v>53</v>
      </c>
      <c r="C396" s="60" t="s">
        <v>1389</v>
      </c>
      <c r="D396" s="60" t="s">
        <v>1390</v>
      </c>
      <c r="E396" s="60" t="s">
        <v>56</v>
      </c>
      <c r="F396" s="61">
        <v>3708</v>
      </c>
      <c r="G396" s="61">
        <v>4137</v>
      </c>
      <c r="H396" s="61">
        <v>4567</v>
      </c>
      <c r="I396" s="61">
        <v>4996</v>
      </c>
      <c r="J396" s="61">
        <v>5425</v>
      </c>
      <c r="K396" s="62">
        <v>17985</v>
      </c>
      <c r="L396" s="60">
        <v>1</v>
      </c>
      <c r="M396" s="58"/>
      <c r="N396" s="66" t="str">
        <f t="shared" ref="N396:R396" si="787">A396</f>
        <v>MEDIA SPECIALIST III</v>
      </c>
      <c r="O396" s="67" t="str">
        <f t="shared" si="787"/>
        <v>H</v>
      </c>
      <c r="P396" s="67" t="str">
        <f t="shared" si="787"/>
        <v>H3I4</v>
      </c>
      <c r="Q396" s="67" t="str">
        <f t="shared" si="787"/>
        <v>H3I4XX</v>
      </c>
      <c r="R396" s="67" t="str">
        <f t="shared" si="787"/>
        <v>H14</v>
      </c>
      <c r="S396" s="68">
        <f t="shared" ref="S396:X396" si="788">F396*(12/26)</f>
        <v>1711.3846153846155</v>
      </c>
      <c r="T396" s="68">
        <f t="shared" si="788"/>
        <v>1909.3846153846155</v>
      </c>
      <c r="U396" s="68">
        <f t="shared" si="788"/>
        <v>2107.8461538461538</v>
      </c>
      <c r="V396" s="68">
        <f t="shared" si="788"/>
        <v>2305.8461538461538</v>
      </c>
      <c r="W396" s="68">
        <f t="shared" si="788"/>
        <v>2503.8461538461538</v>
      </c>
      <c r="X396" s="68">
        <f t="shared" si="788"/>
        <v>8300.7692307692305</v>
      </c>
      <c r="Y396" s="67">
        <f t="shared" si="2"/>
        <v>1</v>
      </c>
      <c r="Z396" s="58"/>
    </row>
    <row r="397" spans="1:26" ht="12.75" customHeight="1" x14ac:dyDescent="0.25">
      <c r="A397" s="59" t="s">
        <v>1391</v>
      </c>
      <c r="B397" s="60" t="s">
        <v>53</v>
      </c>
      <c r="C397" s="60" t="s">
        <v>1392</v>
      </c>
      <c r="D397" s="60" t="s">
        <v>1393</v>
      </c>
      <c r="E397" s="60" t="s">
        <v>1394</v>
      </c>
      <c r="F397" s="61">
        <v>2249</v>
      </c>
      <c r="G397" s="61">
        <v>2478</v>
      </c>
      <c r="H397" s="61">
        <v>2707</v>
      </c>
      <c r="I397" s="61">
        <v>2936</v>
      </c>
      <c r="J397" s="61">
        <v>3165</v>
      </c>
      <c r="K397" s="62">
        <v>17985</v>
      </c>
      <c r="L397" s="60">
        <v>1</v>
      </c>
      <c r="M397" s="58"/>
      <c r="N397" s="66" t="str">
        <f t="shared" ref="N397:R397" si="789">A397</f>
        <v>MEDIA SPECIALIST INTERN</v>
      </c>
      <c r="O397" s="67" t="str">
        <f t="shared" si="789"/>
        <v>H</v>
      </c>
      <c r="P397" s="67" t="str">
        <f t="shared" si="789"/>
        <v>H3I1</v>
      </c>
      <c r="Q397" s="67" t="str">
        <f t="shared" si="789"/>
        <v>H3I1IX</v>
      </c>
      <c r="R397" s="67" t="str">
        <f t="shared" si="789"/>
        <v>H03</v>
      </c>
      <c r="S397" s="68">
        <f t="shared" ref="S397:X397" si="790">F397*(12/26)</f>
        <v>1038</v>
      </c>
      <c r="T397" s="68">
        <f t="shared" si="790"/>
        <v>1143.6923076923078</v>
      </c>
      <c r="U397" s="68">
        <f t="shared" si="790"/>
        <v>1249.3846153846155</v>
      </c>
      <c r="V397" s="68">
        <f t="shared" si="790"/>
        <v>1355.0769230769231</v>
      </c>
      <c r="W397" s="68">
        <f t="shared" si="790"/>
        <v>1460.7692307692309</v>
      </c>
      <c r="X397" s="68">
        <f t="shared" si="790"/>
        <v>8300.7692307692305</v>
      </c>
      <c r="Y397" s="67">
        <f t="shared" si="2"/>
        <v>1</v>
      </c>
      <c r="Z397" s="58"/>
    </row>
    <row r="398" spans="1:26" ht="12.75" customHeight="1" x14ac:dyDescent="0.25">
      <c r="A398" s="59" t="s">
        <v>1395</v>
      </c>
      <c r="B398" s="60" t="s">
        <v>53</v>
      </c>
      <c r="C398" s="60" t="s">
        <v>1396</v>
      </c>
      <c r="D398" s="60" t="s">
        <v>1397</v>
      </c>
      <c r="E398" s="60" t="s">
        <v>60</v>
      </c>
      <c r="F398" s="61">
        <v>4284</v>
      </c>
      <c r="G398" s="61">
        <v>4781</v>
      </c>
      <c r="H398" s="61">
        <v>5277</v>
      </c>
      <c r="I398" s="61">
        <v>5774</v>
      </c>
      <c r="J398" s="61">
        <v>6270</v>
      </c>
      <c r="K398" s="62">
        <v>17985</v>
      </c>
      <c r="L398" s="60">
        <v>0</v>
      </c>
      <c r="M398" s="58"/>
      <c r="N398" s="66" t="str">
        <f t="shared" ref="N398:R398" si="791">A398</f>
        <v>MEDIA SPECIALIST IV</v>
      </c>
      <c r="O398" s="67" t="str">
        <f t="shared" si="791"/>
        <v>H</v>
      </c>
      <c r="P398" s="67" t="str">
        <f t="shared" si="791"/>
        <v>H3I5</v>
      </c>
      <c r="Q398" s="67" t="str">
        <f t="shared" si="791"/>
        <v>H3I5XX</v>
      </c>
      <c r="R398" s="67" t="str">
        <f t="shared" si="791"/>
        <v>H19</v>
      </c>
      <c r="S398" s="68">
        <f t="shared" ref="S398:X398" si="792">F398*(12/26)</f>
        <v>1977.2307692307693</v>
      </c>
      <c r="T398" s="68">
        <f t="shared" si="792"/>
        <v>2206.6153846153848</v>
      </c>
      <c r="U398" s="68">
        <f t="shared" si="792"/>
        <v>2435.5384615384619</v>
      </c>
      <c r="V398" s="68">
        <f t="shared" si="792"/>
        <v>2664.9230769230771</v>
      </c>
      <c r="W398" s="68">
        <f t="shared" si="792"/>
        <v>2893.8461538461538</v>
      </c>
      <c r="X398" s="68">
        <f t="shared" si="792"/>
        <v>8300.7692307692305</v>
      </c>
      <c r="Y398" s="67">
        <f t="shared" si="2"/>
        <v>0</v>
      </c>
      <c r="Z398" s="58"/>
    </row>
    <row r="399" spans="1:26" ht="12.75" customHeight="1" x14ac:dyDescent="0.25">
      <c r="A399" s="59" t="s">
        <v>1398</v>
      </c>
      <c r="B399" s="60" t="s">
        <v>53</v>
      </c>
      <c r="C399" s="60" t="s">
        <v>1399</v>
      </c>
      <c r="D399" s="60" t="s">
        <v>1400</v>
      </c>
      <c r="E399" s="60" t="s">
        <v>273</v>
      </c>
      <c r="F399" s="61">
        <v>4605</v>
      </c>
      <c r="G399" s="61">
        <v>5139</v>
      </c>
      <c r="H399" s="61">
        <v>5672</v>
      </c>
      <c r="I399" s="61">
        <v>6206</v>
      </c>
      <c r="J399" s="61">
        <v>6739</v>
      </c>
      <c r="K399" s="62">
        <v>17985</v>
      </c>
      <c r="L399" s="60">
        <v>0</v>
      </c>
      <c r="M399" s="58"/>
      <c r="N399" s="66" t="str">
        <f t="shared" ref="N399:R399" si="793">A399</f>
        <v>MEDIA SPECIALIST V</v>
      </c>
      <c r="O399" s="67" t="str">
        <f t="shared" si="793"/>
        <v>H</v>
      </c>
      <c r="P399" s="67" t="str">
        <f t="shared" si="793"/>
        <v>H3I6</v>
      </c>
      <c r="Q399" s="67" t="str">
        <f t="shared" si="793"/>
        <v>H3I6XX</v>
      </c>
      <c r="R399" s="67" t="str">
        <f t="shared" si="793"/>
        <v>H22</v>
      </c>
      <c r="S399" s="68">
        <f t="shared" ref="S399:X399" si="794">F399*(12/26)</f>
        <v>2125.3846153846157</v>
      </c>
      <c r="T399" s="68">
        <f t="shared" si="794"/>
        <v>2371.8461538461538</v>
      </c>
      <c r="U399" s="68">
        <f t="shared" si="794"/>
        <v>2617.8461538461538</v>
      </c>
      <c r="V399" s="68">
        <f t="shared" si="794"/>
        <v>2864.3076923076924</v>
      </c>
      <c r="W399" s="68">
        <f t="shared" si="794"/>
        <v>3110.3076923076924</v>
      </c>
      <c r="X399" s="68">
        <f t="shared" si="794"/>
        <v>8300.7692307692305</v>
      </c>
      <c r="Y399" s="67">
        <f t="shared" si="2"/>
        <v>0</v>
      </c>
      <c r="Z399" s="58"/>
    </row>
    <row r="400" spans="1:26" ht="12.75" customHeight="1" x14ac:dyDescent="0.25">
      <c r="A400" s="59" t="s">
        <v>1401</v>
      </c>
      <c r="B400" s="60" t="s">
        <v>103</v>
      </c>
      <c r="C400" s="60" t="s">
        <v>1402</v>
      </c>
      <c r="D400" s="60" t="s">
        <v>1403</v>
      </c>
      <c r="E400" s="60" t="s">
        <v>374</v>
      </c>
      <c r="F400" s="61">
        <v>2740</v>
      </c>
      <c r="G400" s="61">
        <v>3022</v>
      </c>
      <c r="H400" s="61">
        <v>3303</v>
      </c>
      <c r="I400" s="61">
        <v>3585</v>
      </c>
      <c r="J400" s="61">
        <v>3866</v>
      </c>
      <c r="K400" s="62">
        <v>17985</v>
      </c>
      <c r="L400" s="60">
        <v>1</v>
      </c>
      <c r="M400" s="58"/>
      <c r="N400" s="66" t="str">
        <f t="shared" ref="N400:R400" si="795">A400</f>
        <v>MEDICAL RECORDS TECH I</v>
      </c>
      <c r="O400" s="67" t="str">
        <f t="shared" si="795"/>
        <v>G</v>
      </c>
      <c r="P400" s="67" t="str">
        <f t="shared" si="795"/>
        <v>G3D1</v>
      </c>
      <c r="Q400" s="67" t="str">
        <f t="shared" si="795"/>
        <v>G3D1XX</v>
      </c>
      <c r="R400" s="67" t="str">
        <f t="shared" si="795"/>
        <v>G09</v>
      </c>
      <c r="S400" s="68">
        <f t="shared" ref="S400:X400" si="796">F400*(12/26)</f>
        <v>1264.6153846153848</v>
      </c>
      <c r="T400" s="68">
        <f t="shared" si="796"/>
        <v>1394.7692307692309</v>
      </c>
      <c r="U400" s="68">
        <f t="shared" si="796"/>
        <v>1524.4615384615386</v>
      </c>
      <c r="V400" s="68">
        <f t="shared" si="796"/>
        <v>1654.6153846153848</v>
      </c>
      <c r="W400" s="68">
        <f t="shared" si="796"/>
        <v>1784.3076923076924</v>
      </c>
      <c r="X400" s="68">
        <f t="shared" si="796"/>
        <v>8300.7692307692305</v>
      </c>
      <c r="Y400" s="67">
        <f t="shared" si="2"/>
        <v>1</v>
      </c>
      <c r="Z400" s="58"/>
    </row>
    <row r="401" spans="1:26" ht="12.75" customHeight="1" x14ac:dyDescent="0.25">
      <c r="A401" s="59" t="s">
        <v>1404</v>
      </c>
      <c r="B401" s="60" t="s">
        <v>103</v>
      </c>
      <c r="C401" s="60" t="s">
        <v>1405</v>
      </c>
      <c r="D401" s="60" t="s">
        <v>1406</v>
      </c>
      <c r="E401" s="60" t="s">
        <v>784</v>
      </c>
      <c r="F401" s="61">
        <v>3933</v>
      </c>
      <c r="G401" s="61">
        <v>4338</v>
      </c>
      <c r="H401" s="61">
        <v>4742</v>
      </c>
      <c r="I401" s="61">
        <v>5147</v>
      </c>
      <c r="J401" s="61">
        <v>5551</v>
      </c>
      <c r="K401" s="62">
        <v>17985</v>
      </c>
      <c r="L401" s="60">
        <v>1</v>
      </c>
      <c r="M401" s="58"/>
      <c r="N401" s="66" t="str">
        <f t="shared" ref="N401:R401" si="797">A401</f>
        <v>MEDICAL RECORDS TECH II</v>
      </c>
      <c r="O401" s="67" t="str">
        <f t="shared" si="797"/>
        <v>G</v>
      </c>
      <c r="P401" s="67" t="str">
        <f t="shared" si="797"/>
        <v>G3D2</v>
      </c>
      <c r="Q401" s="67" t="str">
        <f t="shared" si="797"/>
        <v>G3D2XX</v>
      </c>
      <c r="R401" s="67" t="str">
        <f t="shared" si="797"/>
        <v>G19</v>
      </c>
      <c r="S401" s="68">
        <f t="shared" ref="S401:X401" si="798">F401*(12/26)</f>
        <v>1815.2307692307693</v>
      </c>
      <c r="T401" s="68">
        <f t="shared" si="798"/>
        <v>2002.1538461538462</v>
      </c>
      <c r="U401" s="68">
        <f t="shared" si="798"/>
        <v>2188.6153846153848</v>
      </c>
      <c r="V401" s="68">
        <f t="shared" si="798"/>
        <v>2375.5384615384619</v>
      </c>
      <c r="W401" s="68">
        <f t="shared" si="798"/>
        <v>2562</v>
      </c>
      <c r="X401" s="68">
        <f t="shared" si="798"/>
        <v>8300.7692307692305</v>
      </c>
      <c r="Y401" s="67">
        <f t="shared" si="2"/>
        <v>1</v>
      </c>
      <c r="Z401" s="58"/>
    </row>
    <row r="402" spans="1:26" ht="12.75" customHeight="1" x14ac:dyDescent="0.25">
      <c r="A402" s="59" t="s">
        <v>1407</v>
      </c>
      <c r="B402" s="60" t="s">
        <v>103</v>
      </c>
      <c r="C402" s="60" t="s">
        <v>1408</v>
      </c>
      <c r="D402" s="60" t="s">
        <v>1409</v>
      </c>
      <c r="E402" s="60" t="s">
        <v>1410</v>
      </c>
      <c r="F402" s="61">
        <v>4228</v>
      </c>
      <c r="G402" s="61">
        <v>4663</v>
      </c>
      <c r="H402" s="61">
        <v>5097</v>
      </c>
      <c r="I402" s="61">
        <v>5532</v>
      </c>
      <c r="J402" s="61">
        <v>5966</v>
      </c>
      <c r="K402" s="62">
        <v>17985</v>
      </c>
      <c r="L402" s="60">
        <v>1</v>
      </c>
      <c r="M402" s="58"/>
      <c r="N402" s="66" t="str">
        <f t="shared" ref="N402:R402" si="799">A402</f>
        <v>MEDICAL RECORDS TECH III</v>
      </c>
      <c r="O402" s="67" t="str">
        <f t="shared" si="799"/>
        <v>G</v>
      </c>
      <c r="P402" s="67" t="str">
        <f t="shared" si="799"/>
        <v>G3D3</v>
      </c>
      <c r="Q402" s="67" t="str">
        <f t="shared" si="799"/>
        <v>G3D3XX</v>
      </c>
      <c r="R402" s="67" t="str">
        <f t="shared" si="799"/>
        <v>G21</v>
      </c>
      <c r="S402" s="68">
        <f t="shared" ref="S402:X402" si="800">F402*(12/26)</f>
        <v>1951.3846153846155</v>
      </c>
      <c r="T402" s="68">
        <f t="shared" si="800"/>
        <v>2152.1538461538462</v>
      </c>
      <c r="U402" s="68">
        <f t="shared" si="800"/>
        <v>2352.4615384615386</v>
      </c>
      <c r="V402" s="68">
        <f t="shared" si="800"/>
        <v>2553.2307692307695</v>
      </c>
      <c r="W402" s="68">
        <f t="shared" si="800"/>
        <v>2753.5384615384619</v>
      </c>
      <c r="X402" s="68">
        <f t="shared" si="800"/>
        <v>8300.7692307692305</v>
      </c>
      <c r="Y402" s="67">
        <f t="shared" si="2"/>
        <v>1</v>
      </c>
      <c r="Z402" s="58"/>
    </row>
    <row r="403" spans="1:26" ht="12.75" customHeight="1" x14ac:dyDescent="0.25">
      <c r="A403" s="59" t="s">
        <v>1411</v>
      </c>
      <c r="B403" s="60" t="s">
        <v>205</v>
      </c>
      <c r="C403" s="60" t="s">
        <v>1412</v>
      </c>
      <c r="D403" s="60" t="s">
        <v>1413</v>
      </c>
      <c r="E403" s="60" t="s">
        <v>355</v>
      </c>
      <c r="F403" s="61">
        <v>3175</v>
      </c>
      <c r="G403" s="61">
        <v>3543</v>
      </c>
      <c r="H403" s="61">
        <v>3911</v>
      </c>
      <c r="I403" s="61">
        <v>4278</v>
      </c>
      <c r="J403" s="61">
        <v>4646</v>
      </c>
      <c r="K403" s="62">
        <v>17985</v>
      </c>
      <c r="L403" s="60">
        <v>1</v>
      </c>
      <c r="M403" s="58"/>
      <c r="N403" s="66" t="str">
        <f t="shared" ref="N403:R403" si="801">A403</f>
        <v>MENTAL HLTH CLINICIAN I</v>
      </c>
      <c r="O403" s="67" t="str">
        <f t="shared" si="801"/>
        <v>C</v>
      </c>
      <c r="P403" s="67" t="str">
        <f t="shared" si="801"/>
        <v>C6U1</v>
      </c>
      <c r="Q403" s="67" t="str">
        <f t="shared" si="801"/>
        <v>C6U1XX</v>
      </c>
      <c r="R403" s="67" t="str">
        <f t="shared" si="801"/>
        <v>C09</v>
      </c>
      <c r="S403" s="68">
        <f t="shared" ref="S403:X403" si="802">F403*(12/26)</f>
        <v>1465.3846153846155</v>
      </c>
      <c r="T403" s="68">
        <f t="shared" si="802"/>
        <v>1635.2307692307693</v>
      </c>
      <c r="U403" s="68">
        <f t="shared" si="802"/>
        <v>1805.0769230769231</v>
      </c>
      <c r="V403" s="68">
        <f t="shared" si="802"/>
        <v>1974.4615384615386</v>
      </c>
      <c r="W403" s="68">
        <f t="shared" si="802"/>
        <v>2144.3076923076924</v>
      </c>
      <c r="X403" s="68">
        <f t="shared" si="802"/>
        <v>8300.7692307692305</v>
      </c>
      <c r="Y403" s="67">
        <f t="shared" si="2"/>
        <v>1</v>
      </c>
      <c r="Z403" s="58"/>
    </row>
    <row r="404" spans="1:26" ht="12.75" customHeight="1" x14ac:dyDescent="0.25">
      <c r="A404" s="59" t="s">
        <v>1414</v>
      </c>
      <c r="B404" s="60" t="s">
        <v>205</v>
      </c>
      <c r="C404" s="60" t="s">
        <v>1415</v>
      </c>
      <c r="D404" s="60" t="s">
        <v>1416</v>
      </c>
      <c r="E404" s="60" t="s">
        <v>1417</v>
      </c>
      <c r="F404" s="61">
        <v>3413</v>
      </c>
      <c r="G404" s="61">
        <v>3808</v>
      </c>
      <c r="H404" s="61">
        <v>4203</v>
      </c>
      <c r="I404" s="61">
        <v>4598</v>
      </c>
      <c r="J404" s="61">
        <v>4993</v>
      </c>
      <c r="K404" s="62">
        <v>17985</v>
      </c>
      <c r="L404" s="60">
        <v>1</v>
      </c>
      <c r="M404" s="58"/>
      <c r="N404" s="66" t="str">
        <f t="shared" ref="N404:R404" si="803">A404</f>
        <v>MENTAL HLTH CLINICIAN II</v>
      </c>
      <c r="O404" s="67" t="str">
        <f t="shared" si="803"/>
        <v>C</v>
      </c>
      <c r="P404" s="67" t="str">
        <f t="shared" si="803"/>
        <v>C6U2</v>
      </c>
      <c r="Q404" s="67" t="str">
        <f t="shared" si="803"/>
        <v>C6U2XX</v>
      </c>
      <c r="R404" s="67" t="str">
        <f t="shared" si="803"/>
        <v>C11</v>
      </c>
      <c r="S404" s="68">
        <f t="shared" ref="S404:X404" si="804">F404*(12/26)</f>
        <v>1575.2307692307693</v>
      </c>
      <c r="T404" s="68">
        <f t="shared" si="804"/>
        <v>1757.5384615384617</v>
      </c>
      <c r="U404" s="68">
        <f t="shared" si="804"/>
        <v>1939.846153846154</v>
      </c>
      <c r="V404" s="68">
        <f t="shared" si="804"/>
        <v>2122.1538461538462</v>
      </c>
      <c r="W404" s="68">
        <f t="shared" si="804"/>
        <v>2304.4615384615386</v>
      </c>
      <c r="X404" s="68">
        <f t="shared" si="804"/>
        <v>8300.7692307692305</v>
      </c>
      <c r="Y404" s="67">
        <f t="shared" si="2"/>
        <v>1</v>
      </c>
      <c r="Z404" s="58"/>
    </row>
    <row r="405" spans="1:26" ht="12.75" customHeight="1" x14ac:dyDescent="0.25">
      <c r="A405" s="59" t="s">
        <v>1418</v>
      </c>
      <c r="B405" s="60" t="s">
        <v>205</v>
      </c>
      <c r="C405" s="60" t="s">
        <v>1419</v>
      </c>
      <c r="D405" s="60" t="s">
        <v>1420</v>
      </c>
      <c r="E405" s="60" t="s">
        <v>359</v>
      </c>
      <c r="F405" s="61">
        <v>3668</v>
      </c>
      <c r="G405" s="61">
        <v>4093</v>
      </c>
      <c r="H405" s="61">
        <v>4518</v>
      </c>
      <c r="I405" s="61">
        <v>4942</v>
      </c>
      <c r="J405" s="61">
        <v>5367</v>
      </c>
      <c r="K405" s="62">
        <v>17985</v>
      </c>
      <c r="L405" s="60">
        <v>1</v>
      </c>
      <c r="M405" s="58"/>
      <c r="N405" s="66" t="str">
        <f t="shared" ref="N405:R405" si="805">A405</f>
        <v>MENTAL HLTH CLINICIAN III</v>
      </c>
      <c r="O405" s="67" t="str">
        <f t="shared" si="805"/>
        <v>C</v>
      </c>
      <c r="P405" s="67" t="str">
        <f t="shared" si="805"/>
        <v>C6U3</v>
      </c>
      <c r="Q405" s="67" t="str">
        <f t="shared" si="805"/>
        <v>C6U3XX</v>
      </c>
      <c r="R405" s="67" t="str">
        <f t="shared" si="805"/>
        <v>C13</v>
      </c>
      <c r="S405" s="68">
        <f t="shared" ref="S405:X405" si="806">F405*(12/26)</f>
        <v>1692.9230769230769</v>
      </c>
      <c r="T405" s="68">
        <f t="shared" si="806"/>
        <v>1889.0769230769231</v>
      </c>
      <c r="U405" s="68">
        <f t="shared" si="806"/>
        <v>2085.2307692307695</v>
      </c>
      <c r="V405" s="68">
        <f t="shared" si="806"/>
        <v>2280.9230769230771</v>
      </c>
      <c r="W405" s="68">
        <f t="shared" si="806"/>
        <v>2477.0769230769233</v>
      </c>
      <c r="X405" s="68">
        <f t="shared" si="806"/>
        <v>8300.7692307692305</v>
      </c>
      <c r="Y405" s="67">
        <f t="shared" si="2"/>
        <v>1</v>
      </c>
      <c r="Z405" s="58"/>
    </row>
    <row r="406" spans="1:26" ht="12.75" customHeight="1" x14ac:dyDescent="0.25">
      <c r="A406" s="59" t="s">
        <v>1421</v>
      </c>
      <c r="B406" s="60" t="s">
        <v>205</v>
      </c>
      <c r="C406" s="60" t="s">
        <v>1422</v>
      </c>
      <c r="D406" s="60" t="s">
        <v>1423</v>
      </c>
      <c r="E406" s="60" t="s">
        <v>1424</v>
      </c>
      <c r="F406" s="61">
        <v>6586</v>
      </c>
      <c r="G406" s="61">
        <v>7436</v>
      </c>
      <c r="H406" s="61">
        <v>8286</v>
      </c>
      <c r="I406" s="61">
        <v>9136</v>
      </c>
      <c r="J406" s="61">
        <v>9986</v>
      </c>
      <c r="K406" s="62">
        <v>17985</v>
      </c>
      <c r="L406" s="60">
        <v>1</v>
      </c>
      <c r="M406" s="58"/>
      <c r="N406" s="66" t="str">
        <f t="shared" ref="N406:R406" si="807">A406</f>
        <v>MID-LEVEL PROVIDER</v>
      </c>
      <c r="O406" s="67" t="str">
        <f t="shared" si="807"/>
        <v>C</v>
      </c>
      <c r="P406" s="67" t="str">
        <f t="shared" si="807"/>
        <v>C6S4</v>
      </c>
      <c r="Q406" s="67" t="str">
        <f t="shared" si="807"/>
        <v>C6S4XX</v>
      </c>
      <c r="R406" s="67" t="str">
        <f t="shared" si="807"/>
        <v>C24</v>
      </c>
      <c r="S406" s="68">
        <f t="shared" ref="S406:X406" si="808">F406*(12/26)</f>
        <v>3039.6923076923081</v>
      </c>
      <c r="T406" s="68">
        <f t="shared" si="808"/>
        <v>3432</v>
      </c>
      <c r="U406" s="68">
        <f t="shared" si="808"/>
        <v>3824.3076923076924</v>
      </c>
      <c r="V406" s="68">
        <f t="shared" si="808"/>
        <v>4216.6153846153848</v>
      </c>
      <c r="W406" s="68">
        <f t="shared" si="808"/>
        <v>4608.9230769230771</v>
      </c>
      <c r="X406" s="68">
        <f t="shared" si="808"/>
        <v>8300.7692307692305</v>
      </c>
      <c r="Y406" s="67">
        <f t="shared" si="2"/>
        <v>1</v>
      </c>
      <c r="Z406" s="58"/>
    </row>
    <row r="407" spans="1:26" ht="12.75" customHeight="1" x14ac:dyDescent="0.25">
      <c r="A407" s="59" t="s">
        <v>1425</v>
      </c>
      <c r="B407" s="60" t="s">
        <v>53</v>
      </c>
      <c r="C407" s="60" t="s">
        <v>1426</v>
      </c>
      <c r="D407" s="60" t="s">
        <v>1427</v>
      </c>
      <c r="E407" s="60" t="s">
        <v>134</v>
      </c>
      <c r="F407" s="61">
        <v>3450</v>
      </c>
      <c r="G407" s="61">
        <v>3850</v>
      </c>
      <c r="H407" s="61">
        <v>4249</v>
      </c>
      <c r="I407" s="61">
        <v>4649</v>
      </c>
      <c r="J407" s="61">
        <v>5048</v>
      </c>
      <c r="K407" s="62">
        <v>17985</v>
      </c>
      <c r="L407" s="60">
        <v>0</v>
      </c>
      <c r="M407" s="58"/>
      <c r="N407" s="66" t="str">
        <f t="shared" ref="N407:R407" si="809">A407</f>
        <v>MKTG &amp; COMM SPEC I</v>
      </c>
      <c r="O407" s="67" t="str">
        <f t="shared" si="809"/>
        <v>H</v>
      </c>
      <c r="P407" s="67" t="str">
        <f t="shared" si="809"/>
        <v>H4K1</v>
      </c>
      <c r="Q407" s="67" t="str">
        <f t="shared" si="809"/>
        <v>H4K1XX</v>
      </c>
      <c r="R407" s="67" t="str">
        <f t="shared" si="809"/>
        <v>H12</v>
      </c>
      <c r="S407" s="68">
        <f t="shared" ref="S407:X407" si="810">F407*(12/26)</f>
        <v>1592.3076923076924</v>
      </c>
      <c r="T407" s="68">
        <f t="shared" si="810"/>
        <v>1776.9230769230771</v>
      </c>
      <c r="U407" s="68">
        <f t="shared" si="810"/>
        <v>1961.0769230769231</v>
      </c>
      <c r="V407" s="68">
        <f t="shared" si="810"/>
        <v>2145.6923076923076</v>
      </c>
      <c r="W407" s="68">
        <f t="shared" si="810"/>
        <v>2329.8461538461538</v>
      </c>
      <c r="X407" s="68">
        <f t="shared" si="810"/>
        <v>8300.7692307692305</v>
      </c>
      <c r="Y407" s="67">
        <f t="shared" si="2"/>
        <v>0</v>
      </c>
      <c r="Z407" s="58"/>
    </row>
    <row r="408" spans="1:26" ht="12.75" customHeight="1" x14ac:dyDescent="0.25">
      <c r="A408" s="59" t="s">
        <v>1428</v>
      </c>
      <c r="B408" s="60" t="s">
        <v>53</v>
      </c>
      <c r="C408" s="60" t="s">
        <v>1429</v>
      </c>
      <c r="D408" s="60" t="s">
        <v>1430</v>
      </c>
      <c r="E408" s="60" t="s">
        <v>56</v>
      </c>
      <c r="F408" s="61">
        <v>3708</v>
      </c>
      <c r="G408" s="61">
        <v>4137</v>
      </c>
      <c r="H408" s="61">
        <v>4567</v>
      </c>
      <c r="I408" s="61">
        <v>4996</v>
      </c>
      <c r="J408" s="61">
        <v>5425</v>
      </c>
      <c r="K408" s="62">
        <v>17985</v>
      </c>
      <c r="L408" s="60">
        <v>0</v>
      </c>
      <c r="M408" s="58"/>
      <c r="N408" s="66" t="str">
        <f t="shared" ref="N408:R408" si="811">A408</f>
        <v>MKTG &amp; COMM SPEC II</v>
      </c>
      <c r="O408" s="67" t="str">
        <f t="shared" si="811"/>
        <v>H</v>
      </c>
      <c r="P408" s="67" t="str">
        <f t="shared" si="811"/>
        <v>H4K2</v>
      </c>
      <c r="Q408" s="67" t="str">
        <f t="shared" si="811"/>
        <v>H4K2XX</v>
      </c>
      <c r="R408" s="67" t="str">
        <f t="shared" si="811"/>
        <v>H14</v>
      </c>
      <c r="S408" s="68">
        <f t="shared" ref="S408:X408" si="812">F408*(12/26)</f>
        <v>1711.3846153846155</v>
      </c>
      <c r="T408" s="68">
        <f t="shared" si="812"/>
        <v>1909.3846153846155</v>
      </c>
      <c r="U408" s="68">
        <f t="shared" si="812"/>
        <v>2107.8461538461538</v>
      </c>
      <c r="V408" s="68">
        <f t="shared" si="812"/>
        <v>2305.8461538461538</v>
      </c>
      <c r="W408" s="68">
        <f t="shared" si="812"/>
        <v>2503.8461538461538</v>
      </c>
      <c r="X408" s="68">
        <f t="shared" si="812"/>
        <v>8300.7692307692305</v>
      </c>
      <c r="Y408" s="67">
        <f t="shared" si="2"/>
        <v>0</v>
      </c>
      <c r="Z408" s="58"/>
    </row>
    <row r="409" spans="1:26" ht="12.75" customHeight="1" x14ac:dyDescent="0.25">
      <c r="A409" s="59" t="s">
        <v>1431</v>
      </c>
      <c r="B409" s="60" t="s">
        <v>53</v>
      </c>
      <c r="C409" s="60" t="s">
        <v>1432</v>
      </c>
      <c r="D409" s="60" t="s">
        <v>1433</v>
      </c>
      <c r="E409" s="60" t="s">
        <v>60</v>
      </c>
      <c r="F409" s="61">
        <v>4284</v>
      </c>
      <c r="G409" s="61">
        <v>4781</v>
      </c>
      <c r="H409" s="61">
        <v>5277</v>
      </c>
      <c r="I409" s="61">
        <v>5774</v>
      </c>
      <c r="J409" s="61">
        <v>6270</v>
      </c>
      <c r="K409" s="62">
        <v>17985</v>
      </c>
      <c r="L409" s="60">
        <v>0</v>
      </c>
      <c r="M409" s="58"/>
      <c r="N409" s="66" t="str">
        <f t="shared" ref="N409:R409" si="813">A409</f>
        <v>MKTG &amp; COMM SPEC III</v>
      </c>
      <c r="O409" s="67" t="str">
        <f t="shared" si="813"/>
        <v>H</v>
      </c>
      <c r="P409" s="67" t="str">
        <f t="shared" si="813"/>
        <v>H4K3</v>
      </c>
      <c r="Q409" s="67" t="str">
        <f t="shared" si="813"/>
        <v>H4K3XX</v>
      </c>
      <c r="R409" s="67" t="str">
        <f t="shared" si="813"/>
        <v>H19</v>
      </c>
      <c r="S409" s="68">
        <f t="shared" ref="S409:X409" si="814">F409*(12/26)</f>
        <v>1977.2307692307693</v>
      </c>
      <c r="T409" s="68">
        <f t="shared" si="814"/>
        <v>2206.6153846153848</v>
      </c>
      <c r="U409" s="68">
        <f t="shared" si="814"/>
        <v>2435.5384615384619</v>
      </c>
      <c r="V409" s="68">
        <f t="shared" si="814"/>
        <v>2664.9230769230771</v>
      </c>
      <c r="W409" s="68">
        <f t="shared" si="814"/>
        <v>2893.8461538461538</v>
      </c>
      <c r="X409" s="68">
        <f t="shared" si="814"/>
        <v>8300.7692307692305</v>
      </c>
      <c r="Y409" s="67">
        <f t="shared" si="2"/>
        <v>0</v>
      </c>
      <c r="Z409" s="58"/>
    </row>
    <row r="410" spans="1:26" ht="12.75" customHeight="1" x14ac:dyDescent="0.25">
      <c r="A410" s="59" t="s">
        <v>1434</v>
      </c>
      <c r="B410" s="60" t="s">
        <v>53</v>
      </c>
      <c r="C410" s="60" t="s">
        <v>1435</v>
      </c>
      <c r="D410" s="60" t="s">
        <v>1436</v>
      </c>
      <c r="E410" s="60" t="s">
        <v>144</v>
      </c>
      <c r="F410" s="61">
        <v>5322</v>
      </c>
      <c r="G410" s="61">
        <v>5939</v>
      </c>
      <c r="H410" s="61">
        <v>6556</v>
      </c>
      <c r="I410" s="61">
        <v>7173</v>
      </c>
      <c r="J410" s="61">
        <v>7790</v>
      </c>
      <c r="K410" s="62">
        <v>17985</v>
      </c>
      <c r="L410" s="60">
        <v>0</v>
      </c>
      <c r="M410" s="58"/>
      <c r="N410" s="66" t="str">
        <f t="shared" ref="N410:R410" si="815">A410</f>
        <v>MKTG &amp; COMM SPEC IV</v>
      </c>
      <c r="O410" s="67" t="str">
        <f t="shared" si="815"/>
        <v>H</v>
      </c>
      <c r="P410" s="67" t="str">
        <f t="shared" si="815"/>
        <v>H4K4</v>
      </c>
      <c r="Q410" s="67" t="str">
        <f t="shared" si="815"/>
        <v>H4K4XX</v>
      </c>
      <c r="R410" s="67" t="str">
        <f t="shared" si="815"/>
        <v>H28</v>
      </c>
      <c r="S410" s="68">
        <f t="shared" ref="S410:X410" si="816">F410*(12/26)</f>
        <v>2456.3076923076924</v>
      </c>
      <c r="T410" s="68">
        <f t="shared" si="816"/>
        <v>2741.0769230769233</v>
      </c>
      <c r="U410" s="68">
        <f t="shared" si="816"/>
        <v>3025.8461538461538</v>
      </c>
      <c r="V410" s="68">
        <f t="shared" si="816"/>
        <v>3310.6153846153848</v>
      </c>
      <c r="W410" s="68">
        <f t="shared" si="816"/>
        <v>3595.3846153846157</v>
      </c>
      <c r="X410" s="68">
        <f t="shared" si="816"/>
        <v>8300.7692307692305</v>
      </c>
      <c r="Y410" s="67">
        <f t="shared" si="2"/>
        <v>0</v>
      </c>
      <c r="Z410" s="58"/>
    </row>
    <row r="411" spans="1:26" ht="12.75" customHeight="1" x14ac:dyDescent="0.25">
      <c r="A411" s="59" t="s">
        <v>1437</v>
      </c>
      <c r="B411" s="60" t="s">
        <v>53</v>
      </c>
      <c r="C411" s="60" t="s">
        <v>1438</v>
      </c>
      <c r="D411" s="60" t="s">
        <v>1439</v>
      </c>
      <c r="E411" s="60" t="s">
        <v>122</v>
      </c>
      <c r="F411" s="61">
        <v>6659</v>
      </c>
      <c r="G411" s="61">
        <v>7518</v>
      </c>
      <c r="H411" s="61">
        <v>8377</v>
      </c>
      <c r="I411" s="61">
        <v>9235</v>
      </c>
      <c r="J411" s="61">
        <v>10094</v>
      </c>
      <c r="K411" s="62">
        <v>17985</v>
      </c>
      <c r="L411" s="60">
        <v>0</v>
      </c>
      <c r="M411" s="58"/>
      <c r="N411" s="66" t="str">
        <f t="shared" ref="N411:R411" si="817">A411</f>
        <v>MKTG &amp; COMM SPEC V</v>
      </c>
      <c r="O411" s="67" t="str">
        <f t="shared" si="817"/>
        <v>H</v>
      </c>
      <c r="P411" s="67" t="str">
        <f t="shared" si="817"/>
        <v>H4K5</v>
      </c>
      <c r="Q411" s="67" t="str">
        <f t="shared" si="817"/>
        <v>H4K5XX</v>
      </c>
      <c r="R411" s="67" t="str">
        <f t="shared" si="817"/>
        <v>H33</v>
      </c>
      <c r="S411" s="68">
        <f t="shared" ref="S411:X411" si="818">F411*(12/26)</f>
        <v>3073.3846153846157</v>
      </c>
      <c r="T411" s="68">
        <f t="shared" si="818"/>
        <v>3469.8461538461543</v>
      </c>
      <c r="U411" s="68">
        <f t="shared" si="818"/>
        <v>3866.3076923076924</v>
      </c>
      <c r="V411" s="68">
        <f t="shared" si="818"/>
        <v>4262.3076923076924</v>
      </c>
      <c r="W411" s="68">
        <f t="shared" si="818"/>
        <v>4658.7692307692314</v>
      </c>
      <c r="X411" s="68">
        <f t="shared" si="818"/>
        <v>8300.7692307692305</v>
      </c>
      <c r="Y411" s="67">
        <f t="shared" si="2"/>
        <v>0</v>
      </c>
      <c r="Z411" s="58"/>
    </row>
    <row r="412" spans="1:26" ht="12.75" customHeight="1" x14ac:dyDescent="0.25">
      <c r="A412" s="59" t="s">
        <v>1440</v>
      </c>
      <c r="B412" s="60" t="s">
        <v>53</v>
      </c>
      <c r="C412" s="60" t="s">
        <v>1441</v>
      </c>
      <c r="D412" s="60" t="s">
        <v>1442</v>
      </c>
      <c r="E412" s="60" t="s">
        <v>126</v>
      </c>
      <c r="F412" s="61">
        <v>7224</v>
      </c>
      <c r="G412" s="61">
        <v>8156</v>
      </c>
      <c r="H412" s="61">
        <v>9089</v>
      </c>
      <c r="I412" s="61">
        <v>10021</v>
      </c>
      <c r="J412" s="61">
        <v>10953</v>
      </c>
      <c r="K412" s="62">
        <v>17985</v>
      </c>
      <c r="L412" s="60">
        <v>0</v>
      </c>
      <c r="M412" s="58"/>
      <c r="N412" s="66" t="str">
        <f t="shared" ref="N412:R412" si="819">A412</f>
        <v>MKTG &amp; COMM SPEC VI</v>
      </c>
      <c r="O412" s="67" t="str">
        <f t="shared" si="819"/>
        <v>H</v>
      </c>
      <c r="P412" s="67" t="str">
        <f t="shared" si="819"/>
        <v>H4K6</v>
      </c>
      <c r="Q412" s="67" t="str">
        <f t="shared" si="819"/>
        <v>H4K6XX</v>
      </c>
      <c r="R412" s="67" t="str">
        <f t="shared" si="819"/>
        <v>H35</v>
      </c>
      <c r="S412" s="68">
        <f t="shared" ref="S412:X412" si="820">F412*(12/26)</f>
        <v>3334.1538461538462</v>
      </c>
      <c r="T412" s="68">
        <f t="shared" si="820"/>
        <v>3764.3076923076924</v>
      </c>
      <c r="U412" s="68">
        <f t="shared" si="820"/>
        <v>4194.9230769230771</v>
      </c>
      <c r="V412" s="68">
        <f t="shared" si="820"/>
        <v>4625.0769230769238</v>
      </c>
      <c r="W412" s="68">
        <f t="shared" si="820"/>
        <v>5055.2307692307695</v>
      </c>
      <c r="X412" s="68">
        <f t="shared" si="820"/>
        <v>8300.7692307692305</v>
      </c>
      <c r="Y412" s="67">
        <f t="shared" si="2"/>
        <v>0</v>
      </c>
      <c r="Z412" s="58"/>
    </row>
    <row r="413" spans="1:26" ht="12.75" customHeight="1" x14ac:dyDescent="0.25">
      <c r="A413" s="59" t="s">
        <v>1443</v>
      </c>
      <c r="B413" s="60" t="s">
        <v>103</v>
      </c>
      <c r="C413" s="60" t="s">
        <v>1444</v>
      </c>
      <c r="D413" s="60" t="s">
        <v>1445</v>
      </c>
      <c r="E413" s="60" t="s">
        <v>1446</v>
      </c>
      <c r="F413" s="61">
        <v>2170</v>
      </c>
      <c r="G413" s="61">
        <v>2399</v>
      </c>
      <c r="H413" s="61">
        <v>2628</v>
      </c>
      <c r="I413" s="61">
        <v>2857</v>
      </c>
      <c r="J413" s="61">
        <v>3086</v>
      </c>
      <c r="K413" s="62">
        <v>17985</v>
      </c>
      <c r="L413" s="60">
        <v>1</v>
      </c>
      <c r="M413" s="58"/>
      <c r="N413" s="66" t="str">
        <f t="shared" ref="N413:R413" si="821">A413</f>
        <v>MUSEUM GUIDE</v>
      </c>
      <c r="O413" s="67" t="str">
        <f t="shared" si="821"/>
        <v>G</v>
      </c>
      <c r="P413" s="67" t="str">
        <f t="shared" si="821"/>
        <v>G3E1</v>
      </c>
      <c r="Q413" s="67" t="str">
        <f t="shared" si="821"/>
        <v>G3E1XX</v>
      </c>
      <c r="R413" s="67" t="str">
        <f t="shared" si="821"/>
        <v>G04</v>
      </c>
      <c r="S413" s="68">
        <f t="shared" ref="S413:X413" si="822">F413*(12/26)</f>
        <v>1001.5384615384615</v>
      </c>
      <c r="T413" s="68">
        <f t="shared" si="822"/>
        <v>1107.2307692307693</v>
      </c>
      <c r="U413" s="68">
        <f t="shared" si="822"/>
        <v>1212.9230769230769</v>
      </c>
      <c r="V413" s="68">
        <f t="shared" si="822"/>
        <v>1318.6153846153848</v>
      </c>
      <c r="W413" s="68">
        <f t="shared" si="822"/>
        <v>1424.3076923076924</v>
      </c>
      <c r="X413" s="68">
        <f t="shared" si="822"/>
        <v>8300.7692307692305</v>
      </c>
      <c r="Y413" s="67">
        <f t="shared" si="2"/>
        <v>1</v>
      </c>
      <c r="Z413" s="58"/>
    </row>
    <row r="414" spans="1:26" ht="12.75" customHeight="1" x14ac:dyDescent="0.25">
      <c r="A414" s="59" t="s">
        <v>1447</v>
      </c>
      <c r="B414" s="60" t="s">
        <v>205</v>
      </c>
      <c r="C414" s="60" t="s">
        <v>1448</v>
      </c>
      <c r="D414" s="60" t="s">
        <v>1449</v>
      </c>
      <c r="E414" s="60" t="s">
        <v>1424</v>
      </c>
      <c r="F414" s="61">
        <v>6586</v>
      </c>
      <c r="G414" s="61">
        <v>7436</v>
      </c>
      <c r="H414" s="61">
        <v>8286</v>
      </c>
      <c r="I414" s="61">
        <v>9136</v>
      </c>
      <c r="J414" s="61">
        <v>9986</v>
      </c>
      <c r="K414" s="62">
        <v>17985</v>
      </c>
      <c r="L414" s="60">
        <v>0</v>
      </c>
      <c r="M414" s="58"/>
      <c r="N414" s="66" t="str">
        <f t="shared" ref="N414:R414" si="823">A414</f>
        <v>NURSE CONSULTANT</v>
      </c>
      <c r="O414" s="67" t="str">
        <f t="shared" si="823"/>
        <v>C</v>
      </c>
      <c r="P414" s="67" t="str">
        <f t="shared" si="823"/>
        <v>C7E1</v>
      </c>
      <c r="Q414" s="67" t="str">
        <f t="shared" si="823"/>
        <v>C7E1XX</v>
      </c>
      <c r="R414" s="67" t="str">
        <f t="shared" si="823"/>
        <v>C24</v>
      </c>
      <c r="S414" s="68">
        <f t="shared" ref="S414:X414" si="824">F414*(12/26)</f>
        <v>3039.6923076923081</v>
      </c>
      <c r="T414" s="68">
        <f t="shared" si="824"/>
        <v>3432</v>
      </c>
      <c r="U414" s="68">
        <f t="shared" si="824"/>
        <v>3824.3076923076924</v>
      </c>
      <c r="V414" s="68">
        <f t="shared" si="824"/>
        <v>4216.6153846153848</v>
      </c>
      <c r="W414" s="68">
        <f t="shared" si="824"/>
        <v>4608.9230769230771</v>
      </c>
      <c r="X414" s="68">
        <f t="shared" si="824"/>
        <v>8300.7692307692305</v>
      </c>
      <c r="Y414" s="67">
        <f t="shared" si="2"/>
        <v>0</v>
      </c>
      <c r="Z414" s="58"/>
    </row>
    <row r="415" spans="1:26" ht="12.75" customHeight="1" x14ac:dyDescent="0.25">
      <c r="A415" s="59" t="s">
        <v>1450</v>
      </c>
      <c r="B415" s="60" t="s">
        <v>205</v>
      </c>
      <c r="C415" s="60" t="s">
        <v>1451</v>
      </c>
      <c r="D415" s="60" t="s">
        <v>1452</v>
      </c>
      <c r="E415" s="60" t="s">
        <v>370</v>
      </c>
      <c r="F415" s="61">
        <v>5266</v>
      </c>
      <c r="G415" s="61">
        <v>5876</v>
      </c>
      <c r="H415" s="61">
        <v>6486</v>
      </c>
      <c r="I415" s="61">
        <v>7096</v>
      </c>
      <c r="J415" s="61">
        <v>7706</v>
      </c>
      <c r="K415" s="62">
        <v>17985</v>
      </c>
      <c r="L415" s="60">
        <v>1</v>
      </c>
      <c r="M415" s="58"/>
      <c r="N415" s="66" t="str">
        <f t="shared" ref="N415:R415" si="825">A415</f>
        <v>NURSE I</v>
      </c>
      <c r="O415" s="67" t="str">
        <f t="shared" si="825"/>
        <v>C</v>
      </c>
      <c r="P415" s="67" t="str">
        <f t="shared" si="825"/>
        <v>C6S1</v>
      </c>
      <c r="Q415" s="67" t="str">
        <f t="shared" si="825"/>
        <v>C6S1XX</v>
      </c>
      <c r="R415" s="67" t="str">
        <f t="shared" si="825"/>
        <v>C20</v>
      </c>
      <c r="S415" s="68">
        <f t="shared" ref="S415:X415" si="826">F415*(12/26)</f>
        <v>2430.4615384615386</v>
      </c>
      <c r="T415" s="68">
        <f t="shared" si="826"/>
        <v>2712</v>
      </c>
      <c r="U415" s="68">
        <f t="shared" si="826"/>
        <v>2993.5384615384619</v>
      </c>
      <c r="V415" s="68">
        <f t="shared" si="826"/>
        <v>3275.0769230769233</v>
      </c>
      <c r="W415" s="68">
        <f t="shared" si="826"/>
        <v>3556.6153846153848</v>
      </c>
      <c r="X415" s="68">
        <f t="shared" si="826"/>
        <v>8300.7692307692305</v>
      </c>
      <c r="Y415" s="67">
        <f t="shared" si="2"/>
        <v>1</v>
      </c>
      <c r="Z415" s="58"/>
    </row>
    <row r="416" spans="1:26" ht="12.75" customHeight="1" x14ac:dyDescent="0.25">
      <c r="A416" s="59" t="s">
        <v>1453</v>
      </c>
      <c r="B416" s="60" t="s">
        <v>205</v>
      </c>
      <c r="C416" s="60" t="s">
        <v>1454</v>
      </c>
      <c r="D416" s="60" t="s">
        <v>1455</v>
      </c>
      <c r="E416" s="60" t="s">
        <v>736</v>
      </c>
      <c r="F416" s="61">
        <v>5596</v>
      </c>
      <c r="G416" s="61">
        <v>6318</v>
      </c>
      <c r="H416" s="61">
        <v>7039</v>
      </c>
      <c r="I416" s="61">
        <v>7761</v>
      </c>
      <c r="J416" s="61">
        <v>8482</v>
      </c>
      <c r="K416" s="62">
        <v>17985</v>
      </c>
      <c r="L416" s="60">
        <v>1</v>
      </c>
      <c r="M416" s="58"/>
      <c r="N416" s="66" t="str">
        <f t="shared" ref="N416:R416" si="827">A416</f>
        <v>NURSE II</v>
      </c>
      <c r="O416" s="67" t="str">
        <f t="shared" si="827"/>
        <v>C</v>
      </c>
      <c r="P416" s="67" t="str">
        <f t="shared" si="827"/>
        <v>C6S2</v>
      </c>
      <c r="Q416" s="67" t="str">
        <f t="shared" si="827"/>
        <v>C6S2XX</v>
      </c>
      <c r="R416" s="67" t="str">
        <f t="shared" si="827"/>
        <v>C22</v>
      </c>
      <c r="S416" s="68">
        <f t="shared" ref="S416:X416" si="828">F416*(12/26)</f>
        <v>2582.7692307692309</v>
      </c>
      <c r="T416" s="68">
        <f t="shared" si="828"/>
        <v>2916</v>
      </c>
      <c r="U416" s="68">
        <f t="shared" si="828"/>
        <v>3248.7692307692309</v>
      </c>
      <c r="V416" s="68">
        <f t="shared" si="828"/>
        <v>3582</v>
      </c>
      <c r="W416" s="68">
        <f t="shared" si="828"/>
        <v>3914.7692307692309</v>
      </c>
      <c r="X416" s="68">
        <f t="shared" si="828"/>
        <v>8300.7692307692305</v>
      </c>
      <c r="Y416" s="67">
        <f t="shared" si="2"/>
        <v>1</v>
      </c>
      <c r="Z416" s="58"/>
    </row>
    <row r="417" spans="1:26" ht="12.75" customHeight="1" x14ac:dyDescent="0.25">
      <c r="A417" s="59" t="s">
        <v>1456</v>
      </c>
      <c r="B417" s="60" t="s">
        <v>205</v>
      </c>
      <c r="C417" s="60" t="s">
        <v>1457</v>
      </c>
      <c r="D417" s="60" t="s">
        <v>1458</v>
      </c>
      <c r="E417" s="60" t="s">
        <v>740</v>
      </c>
      <c r="F417" s="61">
        <v>6071</v>
      </c>
      <c r="G417" s="61">
        <v>6854</v>
      </c>
      <c r="H417" s="61">
        <v>7637</v>
      </c>
      <c r="I417" s="61">
        <v>8419</v>
      </c>
      <c r="J417" s="61">
        <v>9202</v>
      </c>
      <c r="K417" s="62">
        <v>17985</v>
      </c>
      <c r="L417" s="60">
        <v>1</v>
      </c>
      <c r="M417" s="58"/>
      <c r="N417" s="66" t="str">
        <f t="shared" ref="N417:R417" si="829">A417</f>
        <v>NURSE III</v>
      </c>
      <c r="O417" s="67" t="str">
        <f t="shared" si="829"/>
        <v>C</v>
      </c>
      <c r="P417" s="67" t="str">
        <f t="shared" si="829"/>
        <v>C6S3</v>
      </c>
      <c r="Q417" s="67" t="str">
        <f t="shared" si="829"/>
        <v>C6S3XX</v>
      </c>
      <c r="R417" s="67" t="str">
        <f t="shared" si="829"/>
        <v>C23</v>
      </c>
      <c r="S417" s="68">
        <f t="shared" ref="S417:X417" si="830">F417*(12/26)</f>
        <v>2802</v>
      </c>
      <c r="T417" s="68">
        <f t="shared" si="830"/>
        <v>3163.3846153846157</v>
      </c>
      <c r="U417" s="68">
        <f t="shared" si="830"/>
        <v>3524.7692307692309</v>
      </c>
      <c r="V417" s="68">
        <f t="shared" si="830"/>
        <v>3885.6923076923081</v>
      </c>
      <c r="W417" s="68">
        <f t="shared" si="830"/>
        <v>4247.0769230769229</v>
      </c>
      <c r="X417" s="68">
        <f t="shared" si="830"/>
        <v>8300.7692307692305</v>
      </c>
      <c r="Y417" s="67">
        <f t="shared" si="2"/>
        <v>1</v>
      </c>
      <c r="Z417" s="58"/>
    </row>
    <row r="418" spans="1:26" ht="12.75" customHeight="1" x14ac:dyDescent="0.25">
      <c r="A418" s="59" t="s">
        <v>1459</v>
      </c>
      <c r="B418" s="60" t="s">
        <v>205</v>
      </c>
      <c r="C418" s="60" t="s">
        <v>1460</v>
      </c>
      <c r="D418" s="60" t="s">
        <v>1461</v>
      </c>
      <c r="E418" s="60" t="s">
        <v>351</v>
      </c>
      <c r="F418" s="61">
        <v>7148</v>
      </c>
      <c r="G418" s="61">
        <v>8070</v>
      </c>
      <c r="H418" s="61">
        <v>8992</v>
      </c>
      <c r="I418" s="61">
        <v>9913</v>
      </c>
      <c r="J418" s="61">
        <v>10835</v>
      </c>
      <c r="K418" s="62">
        <v>17985</v>
      </c>
      <c r="L418" s="60">
        <v>0</v>
      </c>
      <c r="M418" s="58"/>
      <c r="N418" s="66" t="str">
        <f t="shared" ref="N418:R418" si="831">A418</f>
        <v>NURSE V</v>
      </c>
      <c r="O418" s="67" t="str">
        <f t="shared" si="831"/>
        <v>C</v>
      </c>
      <c r="P418" s="67" t="str">
        <f t="shared" si="831"/>
        <v>C6S5</v>
      </c>
      <c r="Q418" s="67" t="str">
        <f t="shared" si="831"/>
        <v>C6S5XX</v>
      </c>
      <c r="R418" s="67" t="str">
        <f t="shared" si="831"/>
        <v>C25</v>
      </c>
      <c r="S418" s="68">
        <f t="shared" ref="S418:X418" si="832">F418*(12/26)</f>
        <v>3299.0769230769233</v>
      </c>
      <c r="T418" s="68">
        <f t="shared" si="832"/>
        <v>3724.6153846153848</v>
      </c>
      <c r="U418" s="68">
        <f t="shared" si="832"/>
        <v>4150.1538461538466</v>
      </c>
      <c r="V418" s="68">
        <f t="shared" si="832"/>
        <v>4575.2307692307695</v>
      </c>
      <c r="W418" s="68">
        <f t="shared" si="832"/>
        <v>5000.7692307692314</v>
      </c>
      <c r="X418" s="68">
        <f t="shared" si="832"/>
        <v>8300.7692307692305</v>
      </c>
      <c r="Y418" s="67">
        <f t="shared" si="2"/>
        <v>0</v>
      </c>
      <c r="Z418" s="58"/>
    </row>
    <row r="419" spans="1:26" ht="12.75" customHeight="1" x14ac:dyDescent="0.25">
      <c r="A419" s="59" t="s">
        <v>1462</v>
      </c>
      <c r="B419" s="60" t="s">
        <v>205</v>
      </c>
      <c r="C419" s="60" t="s">
        <v>1463</v>
      </c>
      <c r="D419" s="60" t="s">
        <v>1464</v>
      </c>
      <c r="E419" s="60" t="s">
        <v>1122</v>
      </c>
      <c r="F419" s="61">
        <v>7560</v>
      </c>
      <c r="G419" s="61">
        <v>8733</v>
      </c>
      <c r="H419" s="61">
        <v>9907</v>
      </c>
      <c r="I419" s="61">
        <v>11080</v>
      </c>
      <c r="J419" s="61">
        <v>12253</v>
      </c>
      <c r="K419" s="62">
        <v>17985</v>
      </c>
      <c r="L419" s="60">
        <v>0</v>
      </c>
      <c r="M419" s="58"/>
      <c r="N419" s="66" t="str">
        <f t="shared" ref="N419:R419" si="833">A419</f>
        <v>NURSE VI</v>
      </c>
      <c r="O419" s="67" t="str">
        <f t="shared" si="833"/>
        <v>C</v>
      </c>
      <c r="P419" s="67" t="str">
        <f t="shared" si="833"/>
        <v>C6S6</v>
      </c>
      <c r="Q419" s="67" t="str">
        <f t="shared" si="833"/>
        <v>C6S6XX</v>
      </c>
      <c r="R419" s="67" t="str">
        <f t="shared" si="833"/>
        <v>C26</v>
      </c>
      <c r="S419" s="68">
        <f t="shared" ref="S419:X419" si="834">F419*(12/26)</f>
        <v>3489.2307692307695</v>
      </c>
      <c r="T419" s="68">
        <f t="shared" si="834"/>
        <v>4030.6153846153848</v>
      </c>
      <c r="U419" s="68">
        <f t="shared" si="834"/>
        <v>4572.461538461539</v>
      </c>
      <c r="V419" s="68">
        <f t="shared" si="834"/>
        <v>5113.8461538461543</v>
      </c>
      <c r="W419" s="68">
        <f t="shared" si="834"/>
        <v>5655.2307692307695</v>
      </c>
      <c r="X419" s="68">
        <f t="shared" si="834"/>
        <v>8300.7692307692305</v>
      </c>
      <c r="Y419" s="67">
        <f t="shared" si="2"/>
        <v>0</v>
      </c>
      <c r="Z419" s="58"/>
    </row>
    <row r="420" spans="1:26" ht="12.75" customHeight="1" x14ac:dyDescent="0.25">
      <c r="A420" s="59" t="s">
        <v>1465</v>
      </c>
      <c r="B420" s="60" t="s">
        <v>103</v>
      </c>
      <c r="C420" s="60" t="s">
        <v>1466</v>
      </c>
      <c r="D420" s="60" t="s">
        <v>1467</v>
      </c>
      <c r="E420" s="60" t="s">
        <v>1468</v>
      </c>
      <c r="F420" s="61">
        <v>4159</v>
      </c>
      <c r="G420" s="61">
        <v>4598</v>
      </c>
      <c r="H420" s="61">
        <v>5036</v>
      </c>
      <c r="I420" s="61">
        <v>5475</v>
      </c>
      <c r="J420" s="61">
        <v>5913</v>
      </c>
      <c r="K420" s="62">
        <v>17985</v>
      </c>
      <c r="L420" s="60">
        <v>0</v>
      </c>
      <c r="M420" s="58"/>
      <c r="N420" s="66" t="str">
        <f t="shared" ref="N420:R420" si="835">A420</f>
        <v>OFFICE MANAGER I</v>
      </c>
      <c r="O420" s="67" t="str">
        <f t="shared" si="835"/>
        <v>G</v>
      </c>
      <c r="P420" s="67" t="str">
        <f t="shared" si="835"/>
        <v>G3A5</v>
      </c>
      <c r="Q420" s="67" t="str">
        <f t="shared" si="835"/>
        <v>G3A5XX</v>
      </c>
      <c r="R420" s="67" t="str">
        <f t="shared" si="835"/>
        <v>G20</v>
      </c>
      <c r="S420" s="68">
        <f t="shared" ref="S420:X420" si="836">F420*(12/26)</f>
        <v>1919.5384615384617</v>
      </c>
      <c r="T420" s="68">
        <f t="shared" si="836"/>
        <v>2122.1538461538462</v>
      </c>
      <c r="U420" s="68">
        <f t="shared" si="836"/>
        <v>2324.3076923076924</v>
      </c>
      <c r="V420" s="68">
        <f t="shared" si="836"/>
        <v>2526.9230769230771</v>
      </c>
      <c r="W420" s="68">
        <f t="shared" si="836"/>
        <v>2729.0769230769233</v>
      </c>
      <c r="X420" s="68">
        <f t="shared" si="836"/>
        <v>8300.7692307692305</v>
      </c>
      <c r="Y420" s="67">
        <f t="shared" si="2"/>
        <v>0</v>
      </c>
      <c r="Z420" s="58"/>
    </row>
    <row r="421" spans="1:26" ht="12.75" customHeight="1" x14ac:dyDescent="0.25">
      <c r="A421" s="59" t="s">
        <v>1469</v>
      </c>
      <c r="B421" s="60" t="s">
        <v>103</v>
      </c>
      <c r="C421" s="60" t="s">
        <v>1470</v>
      </c>
      <c r="D421" s="60" t="s">
        <v>1471</v>
      </c>
      <c r="E421" s="60" t="s">
        <v>497</v>
      </c>
      <c r="F421" s="61">
        <v>4498</v>
      </c>
      <c r="G421" s="61">
        <v>5019</v>
      </c>
      <c r="H421" s="61">
        <v>5541</v>
      </c>
      <c r="I421" s="61">
        <v>6062</v>
      </c>
      <c r="J421" s="61">
        <v>6583</v>
      </c>
      <c r="K421" s="62">
        <v>17985</v>
      </c>
      <c r="L421" s="60">
        <v>0</v>
      </c>
      <c r="M421" s="58"/>
      <c r="N421" s="66" t="str">
        <f t="shared" ref="N421:R421" si="837">A421</f>
        <v>OFFICE MANAGER II</v>
      </c>
      <c r="O421" s="67" t="str">
        <f t="shared" si="837"/>
        <v>G</v>
      </c>
      <c r="P421" s="67" t="str">
        <f t="shared" si="837"/>
        <v>G3A6</v>
      </c>
      <c r="Q421" s="67" t="str">
        <f t="shared" si="837"/>
        <v>G3A6XX</v>
      </c>
      <c r="R421" s="67" t="str">
        <f t="shared" si="837"/>
        <v>G22</v>
      </c>
      <c r="S421" s="68">
        <f t="shared" ref="S421:X421" si="838">F421*(12/26)</f>
        <v>2076</v>
      </c>
      <c r="T421" s="68">
        <f t="shared" si="838"/>
        <v>2316.4615384615386</v>
      </c>
      <c r="U421" s="68">
        <f t="shared" si="838"/>
        <v>2557.3846153846157</v>
      </c>
      <c r="V421" s="68">
        <f t="shared" si="838"/>
        <v>2797.8461538461538</v>
      </c>
      <c r="W421" s="68">
        <f t="shared" si="838"/>
        <v>3038.3076923076924</v>
      </c>
      <c r="X421" s="68">
        <f t="shared" si="838"/>
        <v>8300.7692307692305</v>
      </c>
      <c r="Y421" s="67">
        <f t="shared" si="2"/>
        <v>0</v>
      </c>
      <c r="Z421" s="58"/>
    </row>
    <row r="422" spans="1:26" ht="12.75" customHeight="1" x14ac:dyDescent="0.25">
      <c r="A422" s="59" t="s">
        <v>1472</v>
      </c>
      <c r="B422" s="60" t="s">
        <v>1473</v>
      </c>
      <c r="C422" s="60" t="s">
        <v>1474</v>
      </c>
      <c r="D422" s="60" t="s">
        <v>1475</v>
      </c>
      <c r="E422" s="60" t="s">
        <v>732</v>
      </c>
      <c r="F422" s="61">
        <v>4238</v>
      </c>
      <c r="G422" s="61">
        <v>4729</v>
      </c>
      <c r="H422" s="61">
        <v>5221</v>
      </c>
      <c r="I422" s="61">
        <v>5712</v>
      </c>
      <c r="J422" s="61">
        <v>6203</v>
      </c>
      <c r="K422" s="62">
        <v>17985</v>
      </c>
      <c r="L422" s="60">
        <v>1</v>
      </c>
      <c r="M422" s="58"/>
      <c r="N422" s="66" t="str">
        <f t="shared" ref="N422:R422" si="839">A422</f>
        <v>PARAMEDIC</v>
      </c>
      <c r="O422" s="67" t="str">
        <f t="shared" si="839"/>
        <v xml:space="preserve">C </v>
      </c>
      <c r="P422" s="67" t="str">
        <f t="shared" si="839"/>
        <v>C6V1</v>
      </c>
      <c r="Q422" s="67" t="str">
        <f t="shared" si="839"/>
        <v>C6V1XX</v>
      </c>
      <c r="R422" s="67" t="str">
        <f t="shared" si="839"/>
        <v>C16</v>
      </c>
      <c r="S422" s="68">
        <f t="shared" ref="S422:X422" si="840">F422*(12/26)</f>
        <v>1956</v>
      </c>
      <c r="T422" s="68">
        <f t="shared" si="840"/>
        <v>2182.6153846153848</v>
      </c>
      <c r="U422" s="68">
        <f t="shared" si="840"/>
        <v>2409.6923076923076</v>
      </c>
      <c r="V422" s="68">
        <f t="shared" si="840"/>
        <v>2636.3076923076924</v>
      </c>
      <c r="W422" s="68">
        <f t="shared" si="840"/>
        <v>2862.9230769230771</v>
      </c>
      <c r="X422" s="68">
        <f t="shared" si="840"/>
        <v>8300.7692307692305</v>
      </c>
      <c r="Y422" s="67">
        <f t="shared" si="2"/>
        <v>1</v>
      </c>
      <c r="Z422" s="58"/>
    </row>
    <row r="423" spans="1:26" ht="12.75" customHeight="1" x14ac:dyDescent="0.25">
      <c r="A423" s="59" t="s">
        <v>1476</v>
      </c>
      <c r="B423" s="60" t="s">
        <v>53</v>
      </c>
      <c r="C423" s="60" t="s">
        <v>1477</v>
      </c>
      <c r="D423" s="60" t="s">
        <v>1478</v>
      </c>
      <c r="E423" s="60" t="s">
        <v>134</v>
      </c>
      <c r="F423" s="61">
        <v>3450</v>
      </c>
      <c r="G423" s="61">
        <v>3850</v>
      </c>
      <c r="H423" s="61">
        <v>4249</v>
      </c>
      <c r="I423" s="61">
        <v>4649</v>
      </c>
      <c r="J423" s="61">
        <v>5048</v>
      </c>
      <c r="K423" s="62">
        <v>17985</v>
      </c>
      <c r="L423" s="60">
        <v>1</v>
      </c>
      <c r="M423" s="58"/>
      <c r="N423" s="66" t="str">
        <f t="shared" ref="N423:R423" si="841">A423</f>
        <v>PARK MANAGER I</v>
      </c>
      <c r="O423" s="67" t="str">
        <f t="shared" si="841"/>
        <v>H</v>
      </c>
      <c r="P423" s="67" t="str">
        <f t="shared" si="841"/>
        <v>H6P1</v>
      </c>
      <c r="Q423" s="67" t="str">
        <f t="shared" si="841"/>
        <v>H6P1XX</v>
      </c>
      <c r="R423" s="67" t="str">
        <f t="shared" si="841"/>
        <v>H12</v>
      </c>
      <c r="S423" s="68">
        <f t="shared" ref="S423:X423" si="842">F423*(12/26)</f>
        <v>1592.3076923076924</v>
      </c>
      <c r="T423" s="68">
        <f t="shared" si="842"/>
        <v>1776.9230769230771</v>
      </c>
      <c r="U423" s="68">
        <f t="shared" si="842"/>
        <v>1961.0769230769231</v>
      </c>
      <c r="V423" s="68">
        <f t="shared" si="842"/>
        <v>2145.6923076923076</v>
      </c>
      <c r="W423" s="68">
        <f t="shared" si="842"/>
        <v>2329.8461538461538</v>
      </c>
      <c r="X423" s="68">
        <f t="shared" si="842"/>
        <v>8300.7692307692305</v>
      </c>
      <c r="Y423" s="67">
        <f t="shared" si="2"/>
        <v>1</v>
      </c>
      <c r="Z423" s="58"/>
    </row>
    <row r="424" spans="1:26" ht="12.75" customHeight="1" x14ac:dyDescent="0.25">
      <c r="A424" s="59" t="s">
        <v>1479</v>
      </c>
      <c r="B424" s="60" t="s">
        <v>53</v>
      </c>
      <c r="C424" s="60" t="s">
        <v>1480</v>
      </c>
      <c r="D424" s="60" t="s">
        <v>1481</v>
      </c>
      <c r="E424" s="60" t="s">
        <v>56</v>
      </c>
      <c r="F424" s="61">
        <v>3708</v>
      </c>
      <c r="G424" s="61">
        <v>4137</v>
      </c>
      <c r="H424" s="61">
        <v>4567</v>
      </c>
      <c r="I424" s="61">
        <v>4996</v>
      </c>
      <c r="J424" s="61">
        <v>5425</v>
      </c>
      <c r="K424" s="62">
        <v>17985</v>
      </c>
      <c r="L424" s="60">
        <v>1</v>
      </c>
      <c r="M424" s="58"/>
      <c r="N424" s="66" t="str">
        <f t="shared" ref="N424:R424" si="843">A424</f>
        <v>PARK MANAGER II</v>
      </c>
      <c r="O424" s="67" t="str">
        <f t="shared" si="843"/>
        <v>H</v>
      </c>
      <c r="P424" s="67" t="str">
        <f t="shared" si="843"/>
        <v>H6P2</v>
      </c>
      <c r="Q424" s="67" t="str">
        <f t="shared" si="843"/>
        <v>H6P2XX</v>
      </c>
      <c r="R424" s="67" t="str">
        <f t="shared" si="843"/>
        <v>H14</v>
      </c>
      <c r="S424" s="68">
        <f t="shared" ref="S424:X424" si="844">F424*(12/26)</f>
        <v>1711.3846153846155</v>
      </c>
      <c r="T424" s="68">
        <f t="shared" si="844"/>
        <v>1909.3846153846155</v>
      </c>
      <c r="U424" s="68">
        <f t="shared" si="844"/>
        <v>2107.8461538461538</v>
      </c>
      <c r="V424" s="68">
        <f t="shared" si="844"/>
        <v>2305.8461538461538</v>
      </c>
      <c r="W424" s="68">
        <f t="shared" si="844"/>
        <v>2503.8461538461538</v>
      </c>
      <c r="X424" s="68">
        <f t="shared" si="844"/>
        <v>8300.7692307692305</v>
      </c>
      <c r="Y424" s="67">
        <f t="shared" si="2"/>
        <v>1</v>
      </c>
      <c r="Z424" s="58"/>
    </row>
    <row r="425" spans="1:26" ht="12.75" customHeight="1" x14ac:dyDescent="0.25">
      <c r="A425" s="59" t="s">
        <v>1482</v>
      </c>
      <c r="B425" s="60" t="s">
        <v>53</v>
      </c>
      <c r="C425" s="60" t="s">
        <v>1483</v>
      </c>
      <c r="D425" s="60" t="s">
        <v>1484</v>
      </c>
      <c r="E425" s="60" t="s">
        <v>60</v>
      </c>
      <c r="F425" s="61">
        <v>4284</v>
      </c>
      <c r="G425" s="61">
        <v>4781</v>
      </c>
      <c r="H425" s="61">
        <v>5277</v>
      </c>
      <c r="I425" s="61">
        <v>5774</v>
      </c>
      <c r="J425" s="61">
        <v>6270</v>
      </c>
      <c r="K425" s="62">
        <v>17985</v>
      </c>
      <c r="L425" s="60">
        <v>0</v>
      </c>
      <c r="M425" s="58"/>
      <c r="N425" s="66" t="str">
        <f t="shared" ref="N425:R425" si="845">A425</f>
        <v>PARK MANAGER III</v>
      </c>
      <c r="O425" s="67" t="str">
        <f t="shared" si="845"/>
        <v>H</v>
      </c>
      <c r="P425" s="67" t="str">
        <f t="shared" si="845"/>
        <v>H6P3</v>
      </c>
      <c r="Q425" s="67" t="str">
        <f t="shared" si="845"/>
        <v>H6P3XX</v>
      </c>
      <c r="R425" s="67" t="str">
        <f t="shared" si="845"/>
        <v>H19</v>
      </c>
      <c r="S425" s="68">
        <f t="shared" ref="S425:X425" si="846">F425*(12/26)</f>
        <v>1977.2307692307693</v>
      </c>
      <c r="T425" s="68">
        <f t="shared" si="846"/>
        <v>2206.6153846153848</v>
      </c>
      <c r="U425" s="68">
        <f t="shared" si="846"/>
        <v>2435.5384615384619</v>
      </c>
      <c r="V425" s="68">
        <f t="shared" si="846"/>
        <v>2664.9230769230771</v>
      </c>
      <c r="W425" s="68">
        <f t="shared" si="846"/>
        <v>2893.8461538461538</v>
      </c>
      <c r="X425" s="68">
        <f t="shared" si="846"/>
        <v>8300.7692307692305</v>
      </c>
      <c r="Y425" s="67">
        <f t="shared" si="2"/>
        <v>0</v>
      </c>
      <c r="Z425" s="58"/>
    </row>
    <row r="426" spans="1:26" ht="12.75" customHeight="1" x14ac:dyDescent="0.25">
      <c r="A426" s="59" t="s">
        <v>1485</v>
      </c>
      <c r="B426" s="60" t="s">
        <v>53</v>
      </c>
      <c r="C426" s="60" t="s">
        <v>1486</v>
      </c>
      <c r="D426" s="60" t="s">
        <v>1487</v>
      </c>
      <c r="E426" s="60" t="s">
        <v>256</v>
      </c>
      <c r="F426" s="61">
        <v>4950</v>
      </c>
      <c r="G426" s="61">
        <v>5524</v>
      </c>
      <c r="H426" s="61">
        <v>6098</v>
      </c>
      <c r="I426" s="61">
        <v>6672</v>
      </c>
      <c r="J426" s="61">
        <v>7246</v>
      </c>
      <c r="K426" s="62">
        <v>17985</v>
      </c>
      <c r="L426" s="60">
        <v>0</v>
      </c>
      <c r="M426" s="58"/>
      <c r="N426" s="66" t="str">
        <f t="shared" ref="N426:R426" si="847">A426</f>
        <v>PARK MANAGER IV</v>
      </c>
      <c r="O426" s="67" t="str">
        <f t="shared" si="847"/>
        <v>H</v>
      </c>
      <c r="P426" s="67" t="str">
        <f t="shared" si="847"/>
        <v>H6P4</v>
      </c>
      <c r="Q426" s="67" t="str">
        <f t="shared" si="847"/>
        <v>H6P4XX</v>
      </c>
      <c r="R426" s="67" t="str">
        <f t="shared" si="847"/>
        <v>H25</v>
      </c>
      <c r="S426" s="68">
        <f t="shared" ref="S426:X426" si="848">F426*(12/26)</f>
        <v>2284.6153846153848</v>
      </c>
      <c r="T426" s="68">
        <f t="shared" si="848"/>
        <v>2549.5384615384619</v>
      </c>
      <c r="U426" s="68">
        <f t="shared" si="848"/>
        <v>2814.4615384615386</v>
      </c>
      <c r="V426" s="68">
        <f t="shared" si="848"/>
        <v>3079.3846153846157</v>
      </c>
      <c r="W426" s="68">
        <f t="shared" si="848"/>
        <v>3344.3076923076924</v>
      </c>
      <c r="X426" s="68">
        <f t="shared" si="848"/>
        <v>8300.7692307692305</v>
      </c>
      <c r="Y426" s="67">
        <f t="shared" si="2"/>
        <v>0</v>
      </c>
      <c r="Z426" s="58"/>
    </row>
    <row r="427" spans="1:26" ht="12.75" customHeight="1" x14ac:dyDescent="0.25">
      <c r="A427" s="59" t="s">
        <v>1488</v>
      </c>
      <c r="B427" s="60" t="s">
        <v>53</v>
      </c>
      <c r="C427" s="60" t="s">
        <v>1489</v>
      </c>
      <c r="D427" s="60" t="s">
        <v>1490</v>
      </c>
      <c r="E427" s="60" t="s">
        <v>64</v>
      </c>
      <c r="F427" s="61">
        <v>6136</v>
      </c>
      <c r="G427" s="61">
        <v>6928</v>
      </c>
      <c r="H427" s="61">
        <v>7719</v>
      </c>
      <c r="I427" s="61">
        <v>8511</v>
      </c>
      <c r="J427" s="61">
        <v>9302</v>
      </c>
      <c r="K427" s="62">
        <v>17985</v>
      </c>
      <c r="L427" s="60">
        <v>0</v>
      </c>
      <c r="M427" s="58"/>
      <c r="N427" s="66" t="str">
        <f t="shared" ref="N427:R427" si="849">A427</f>
        <v>PARK MANAGER V</v>
      </c>
      <c r="O427" s="67" t="str">
        <f t="shared" si="849"/>
        <v>H</v>
      </c>
      <c r="P427" s="67" t="str">
        <f t="shared" si="849"/>
        <v>H6P5</v>
      </c>
      <c r="Q427" s="67" t="str">
        <f t="shared" si="849"/>
        <v>H6P5XX</v>
      </c>
      <c r="R427" s="67" t="str">
        <f t="shared" si="849"/>
        <v>H32</v>
      </c>
      <c r="S427" s="68">
        <f t="shared" ref="S427:X427" si="850">F427*(12/26)</f>
        <v>2832</v>
      </c>
      <c r="T427" s="68">
        <f t="shared" si="850"/>
        <v>3197.5384615384619</v>
      </c>
      <c r="U427" s="68">
        <f t="shared" si="850"/>
        <v>3562.6153846153848</v>
      </c>
      <c r="V427" s="68">
        <f t="shared" si="850"/>
        <v>3928.1538461538462</v>
      </c>
      <c r="W427" s="68">
        <f t="shared" si="850"/>
        <v>4293.2307692307695</v>
      </c>
      <c r="X427" s="68">
        <f t="shared" si="850"/>
        <v>8300.7692307692305</v>
      </c>
      <c r="Y427" s="67">
        <f t="shared" si="2"/>
        <v>0</v>
      </c>
      <c r="Z427" s="58"/>
    </row>
    <row r="428" spans="1:26" ht="12.75" customHeight="1" x14ac:dyDescent="0.25">
      <c r="A428" s="59" t="s">
        <v>1491</v>
      </c>
      <c r="B428" s="60" t="s">
        <v>53</v>
      </c>
      <c r="C428" s="60" t="s">
        <v>1492</v>
      </c>
      <c r="D428" s="60" t="s">
        <v>1493</v>
      </c>
      <c r="E428" s="60" t="s">
        <v>68</v>
      </c>
      <c r="F428" s="61">
        <v>6765</v>
      </c>
      <c r="G428" s="61">
        <v>7814</v>
      </c>
      <c r="H428" s="61">
        <v>8862</v>
      </c>
      <c r="I428" s="61">
        <v>9911</v>
      </c>
      <c r="J428" s="61">
        <v>10959</v>
      </c>
      <c r="K428" s="62">
        <v>17985</v>
      </c>
      <c r="L428" s="60">
        <v>0</v>
      </c>
      <c r="M428" s="58"/>
      <c r="N428" s="66" t="str">
        <f t="shared" ref="N428:R428" si="851">A428</f>
        <v>PARK MANAGER VI</v>
      </c>
      <c r="O428" s="67" t="str">
        <f t="shared" si="851"/>
        <v>H</v>
      </c>
      <c r="P428" s="67" t="str">
        <f t="shared" si="851"/>
        <v>H6P6</v>
      </c>
      <c r="Q428" s="67" t="str">
        <f t="shared" si="851"/>
        <v>H6P6XX</v>
      </c>
      <c r="R428" s="67" t="str">
        <f t="shared" si="851"/>
        <v>H34</v>
      </c>
      <c r="S428" s="68">
        <f t="shared" ref="S428:X428" si="852">F428*(12/26)</f>
        <v>3122.3076923076924</v>
      </c>
      <c r="T428" s="68">
        <f t="shared" si="852"/>
        <v>3606.4615384615386</v>
      </c>
      <c r="U428" s="68">
        <f t="shared" si="852"/>
        <v>4090.1538461538462</v>
      </c>
      <c r="V428" s="68">
        <f t="shared" si="852"/>
        <v>4574.3076923076924</v>
      </c>
      <c r="W428" s="68">
        <f t="shared" si="852"/>
        <v>5058</v>
      </c>
      <c r="X428" s="68">
        <f t="shared" si="852"/>
        <v>8300.7692307692305</v>
      </c>
      <c r="Y428" s="67">
        <f t="shared" si="2"/>
        <v>0</v>
      </c>
      <c r="Z428" s="58"/>
    </row>
    <row r="429" spans="1:26" ht="12.75" customHeight="1" x14ac:dyDescent="0.25">
      <c r="A429" s="59" t="s">
        <v>1494</v>
      </c>
      <c r="B429" s="60" t="s">
        <v>205</v>
      </c>
      <c r="C429" s="60" t="s">
        <v>1495</v>
      </c>
      <c r="D429" s="60" t="s">
        <v>1496</v>
      </c>
      <c r="E429" s="60" t="s">
        <v>1497</v>
      </c>
      <c r="F429" s="61">
        <v>7755</v>
      </c>
      <c r="G429" s="61">
        <v>8755</v>
      </c>
      <c r="H429" s="61">
        <v>9756</v>
      </c>
      <c r="I429" s="61">
        <v>10756</v>
      </c>
      <c r="J429" s="61">
        <v>11756</v>
      </c>
      <c r="K429" s="62">
        <v>17985</v>
      </c>
      <c r="L429" s="60">
        <v>1</v>
      </c>
      <c r="M429" s="58"/>
      <c r="N429" s="66" t="str">
        <f t="shared" ref="N429:R429" si="853">A429</f>
        <v>PHARMACIST I</v>
      </c>
      <c r="O429" s="67" t="str">
        <f t="shared" si="853"/>
        <v>C</v>
      </c>
      <c r="P429" s="67" t="str">
        <f t="shared" si="853"/>
        <v>C8E1</v>
      </c>
      <c r="Q429" s="67" t="str">
        <f t="shared" si="853"/>
        <v>C8E1XX</v>
      </c>
      <c r="R429" s="67" t="str">
        <f t="shared" si="853"/>
        <v>C27</v>
      </c>
      <c r="S429" s="68">
        <f t="shared" ref="S429:X429" si="854">F429*(12/26)</f>
        <v>3579.2307692307695</v>
      </c>
      <c r="T429" s="68">
        <f t="shared" si="854"/>
        <v>4040.7692307692309</v>
      </c>
      <c r="U429" s="68">
        <f t="shared" si="854"/>
        <v>4502.7692307692314</v>
      </c>
      <c r="V429" s="68">
        <f t="shared" si="854"/>
        <v>4964.3076923076924</v>
      </c>
      <c r="W429" s="68">
        <f t="shared" si="854"/>
        <v>5425.8461538461543</v>
      </c>
      <c r="X429" s="68">
        <f t="shared" si="854"/>
        <v>8300.7692307692305</v>
      </c>
      <c r="Y429" s="67">
        <f t="shared" si="2"/>
        <v>1</v>
      </c>
      <c r="Z429" s="58"/>
    </row>
    <row r="430" spans="1:26" ht="12.75" customHeight="1" x14ac:dyDescent="0.25">
      <c r="A430" s="59" t="s">
        <v>1498</v>
      </c>
      <c r="B430" s="60" t="s">
        <v>205</v>
      </c>
      <c r="C430" s="60" t="s">
        <v>1499</v>
      </c>
      <c r="D430" s="60" t="s">
        <v>1500</v>
      </c>
      <c r="E430" s="60" t="s">
        <v>1501</v>
      </c>
      <c r="F430" s="61">
        <v>8946</v>
      </c>
      <c r="G430" s="61">
        <v>9924</v>
      </c>
      <c r="H430" s="61">
        <v>10902</v>
      </c>
      <c r="I430" s="61">
        <v>11880</v>
      </c>
      <c r="J430" s="61">
        <v>12858</v>
      </c>
      <c r="K430" s="62">
        <v>17985</v>
      </c>
      <c r="L430" s="60">
        <v>1</v>
      </c>
      <c r="M430" s="58"/>
      <c r="N430" s="66" t="str">
        <f t="shared" ref="N430:R430" si="855">A430</f>
        <v>PHARMACIST II</v>
      </c>
      <c r="O430" s="67" t="str">
        <f t="shared" si="855"/>
        <v>C</v>
      </c>
      <c r="P430" s="67" t="str">
        <f t="shared" si="855"/>
        <v>C8E2</v>
      </c>
      <c r="Q430" s="67" t="str">
        <f t="shared" si="855"/>
        <v>C8E2XX</v>
      </c>
      <c r="R430" s="67" t="str">
        <f t="shared" si="855"/>
        <v>C28</v>
      </c>
      <c r="S430" s="68">
        <f t="shared" ref="S430:X430" si="856">F430*(12/26)</f>
        <v>4128.9230769230771</v>
      </c>
      <c r="T430" s="68">
        <f t="shared" si="856"/>
        <v>4580.3076923076924</v>
      </c>
      <c r="U430" s="68">
        <f t="shared" si="856"/>
        <v>5031.6923076923076</v>
      </c>
      <c r="V430" s="68">
        <f t="shared" si="856"/>
        <v>5483.0769230769238</v>
      </c>
      <c r="W430" s="68">
        <f t="shared" si="856"/>
        <v>5934.461538461539</v>
      </c>
      <c r="X430" s="68">
        <f t="shared" si="856"/>
        <v>8300.7692307692305</v>
      </c>
      <c r="Y430" s="67">
        <f t="shared" si="2"/>
        <v>1</v>
      </c>
      <c r="Z430" s="58"/>
    </row>
    <row r="431" spans="1:26" ht="12.75" customHeight="1" x14ac:dyDescent="0.25">
      <c r="A431" s="59" t="s">
        <v>1502</v>
      </c>
      <c r="B431" s="60" t="s">
        <v>205</v>
      </c>
      <c r="C431" s="60" t="s">
        <v>1503</v>
      </c>
      <c r="D431" s="60" t="s">
        <v>1504</v>
      </c>
      <c r="E431" s="60" t="s">
        <v>1505</v>
      </c>
      <c r="F431" s="61">
        <v>10533</v>
      </c>
      <c r="G431" s="61">
        <v>11114</v>
      </c>
      <c r="H431" s="61">
        <v>11696</v>
      </c>
      <c r="I431" s="61">
        <v>12277</v>
      </c>
      <c r="J431" s="61">
        <v>12858</v>
      </c>
      <c r="K431" s="62">
        <v>17985</v>
      </c>
      <c r="L431" s="60">
        <v>1</v>
      </c>
      <c r="M431" s="58"/>
      <c r="N431" s="66" t="str">
        <f t="shared" ref="N431:R431" si="857">A431</f>
        <v>PHARMACIST III</v>
      </c>
      <c r="O431" s="67" t="str">
        <f t="shared" si="857"/>
        <v>C</v>
      </c>
      <c r="P431" s="67" t="str">
        <f t="shared" si="857"/>
        <v>C8E3</v>
      </c>
      <c r="Q431" s="67" t="str">
        <f t="shared" si="857"/>
        <v>C8E3XX</v>
      </c>
      <c r="R431" s="67" t="str">
        <f t="shared" si="857"/>
        <v>C31</v>
      </c>
      <c r="S431" s="68">
        <f t="shared" ref="S431:X431" si="858">F431*(12/26)</f>
        <v>4861.3846153846152</v>
      </c>
      <c r="T431" s="68">
        <f t="shared" si="858"/>
        <v>5129.5384615384619</v>
      </c>
      <c r="U431" s="68">
        <f t="shared" si="858"/>
        <v>5398.1538461538466</v>
      </c>
      <c r="V431" s="68">
        <f t="shared" si="858"/>
        <v>5666.3076923076924</v>
      </c>
      <c r="W431" s="68">
        <f t="shared" si="858"/>
        <v>5934.461538461539</v>
      </c>
      <c r="X431" s="68">
        <f t="shared" si="858"/>
        <v>8300.7692307692305</v>
      </c>
      <c r="Y431" s="67">
        <f t="shared" si="2"/>
        <v>1</v>
      </c>
      <c r="Z431" s="58"/>
    </row>
    <row r="432" spans="1:26" ht="12.75" customHeight="1" x14ac:dyDescent="0.25">
      <c r="A432" s="59" t="s">
        <v>1506</v>
      </c>
      <c r="B432" s="60" t="s">
        <v>205</v>
      </c>
      <c r="C432" s="60" t="s">
        <v>1507</v>
      </c>
      <c r="D432" s="60" t="s">
        <v>1508</v>
      </c>
      <c r="E432" s="60" t="s">
        <v>442</v>
      </c>
      <c r="F432" s="61">
        <v>2764</v>
      </c>
      <c r="G432" s="61">
        <v>3048</v>
      </c>
      <c r="H432" s="61">
        <v>3332</v>
      </c>
      <c r="I432" s="61">
        <v>3616</v>
      </c>
      <c r="J432" s="61">
        <v>3900</v>
      </c>
      <c r="K432" s="62">
        <v>17985</v>
      </c>
      <c r="L432" s="60">
        <v>1</v>
      </c>
      <c r="M432" s="58"/>
      <c r="N432" s="66" t="str">
        <f t="shared" ref="N432:R432" si="859">A432</f>
        <v>PHARMACY TECHNICIAN I</v>
      </c>
      <c r="O432" s="67" t="str">
        <f t="shared" si="859"/>
        <v>C</v>
      </c>
      <c r="P432" s="67" t="str">
        <f t="shared" si="859"/>
        <v>C8F1</v>
      </c>
      <c r="Q432" s="67" t="str">
        <f t="shared" si="859"/>
        <v>C8F1XX</v>
      </c>
      <c r="R432" s="67" t="str">
        <f t="shared" si="859"/>
        <v>C06</v>
      </c>
      <c r="S432" s="68">
        <f t="shared" ref="S432:X432" si="860">F432*(12/26)</f>
        <v>1275.6923076923078</v>
      </c>
      <c r="T432" s="68">
        <f t="shared" si="860"/>
        <v>1406.7692307692309</v>
      </c>
      <c r="U432" s="68">
        <f t="shared" si="860"/>
        <v>1537.846153846154</v>
      </c>
      <c r="V432" s="68">
        <f t="shared" si="860"/>
        <v>1668.9230769230769</v>
      </c>
      <c r="W432" s="68">
        <f t="shared" si="860"/>
        <v>1800</v>
      </c>
      <c r="X432" s="68">
        <f t="shared" si="860"/>
        <v>8300.7692307692305</v>
      </c>
      <c r="Y432" s="67">
        <f t="shared" si="2"/>
        <v>1</v>
      </c>
      <c r="Z432" s="58"/>
    </row>
    <row r="433" spans="1:26" ht="12.75" customHeight="1" x14ac:dyDescent="0.25">
      <c r="A433" s="59" t="s">
        <v>1509</v>
      </c>
      <c r="B433" s="60" t="s">
        <v>205</v>
      </c>
      <c r="C433" s="60" t="s">
        <v>1510</v>
      </c>
      <c r="D433" s="60" t="s">
        <v>1511</v>
      </c>
      <c r="E433" s="60" t="s">
        <v>698</v>
      </c>
      <c r="F433" s="61">
        <v>2971</v>
      </c>
      <c r="G433" s="61">
        <v>3277</v>
      </c>
      <c r="H433" s="61">
        <v>3582</v>
      </c>
      <c r="I433" s="61">
        <v>3888</v>
      </c>
      <c r="J433" s="61">
        <v>4193</v>
      </c>
      <c r="K433" s="62">
        <v>17985</v>
      </c>
      <c r="L433" s="60">
        <v>1</v>
      </c>
      <c r="M433" s="58"/>
      <c r="N433" s="66" t="str">
        <f t="shared" ref="N433:R433" si="861">A433</f>
        <v>PHARMACY TECHNICIAN II</v>
      </c>
      <c r="O433" s="67" t="str">
        <f t="shared" si="861"/>
        <v>C</v>
      </c>
      <c r="P433" s="67" t="str">
        <f t="shared" si="861"/>
        <v>C8F2</v>
      </c>
      <c r="Q433" s="67" t="str">
        <f t="shared" si="861"/>
        <v>C8F2XX</v>
      </c>
      <c r="R433" s="67" t="str">
        <f t="shared" si="861"/>
        <v>C08</v>
      </c>
      <c r="S433" s="68">
        <f t="shared" ref="S433:X433" si="862">F433*(12/26)</f>
        <v>1371.2307692307693</v>
      </c>
      <c r="T433" s="68">
        <f t="shared" si="862"/>
        <v>1512.4615384615386</v>
      </c>
      <c r="U433" s="68">
        <f t="shared" si="862"/>
        <v>1653.2307692307693</v>
      </c>
      <c r="V433" s="68">
        <f t="shared" si="862"/>
        <v>1794.4615384615386</v>
      </c>
      <c r="W433" s="68">
        <f t="shared" si="862"/>
        <v>1935.2307692307693</v>
      </c>
      <c r="X433" s="68">
        <f t="shared" si="862"/>
        <v>8300.7692307692305</v>
      </c>
      <c r="Y433" s="67">
        <f t="shared" si="2"/>
        <v>1</v>
      </c>
      <c r="Z433" s="58"/>
    </row>
    <row r="434" spans="1:26" ht="12.75" customHeight="1" x14ac:dyDescent="0.25">
      <c r="A434" s="59" t="s">
        <v>1512</v>
      </c>
      <c r="B434" s="60" t="s">
        <v>86</v>
      </c>
      <c r="C434" s="60" t="s">
        <v>1513</v>
      </c>
      <c r="D434" s="60" t="s">
        <v>1514</v>
      </c>
      <c r="E434" s="60" t="s">
        <v>865</v>
      </c>
      <c r="F434" s="61">
        <v>4743</v>
      </c>
      <c r="G434" s="61">
        <v>5293</v>
      </c>
      <c r="H434" s="61">
        <v>5843</v>
      </c>
      <c r="I434" s="61">
        <v>6393</v>
      </c>
      <c r="J434" s="61">
        <v>6943</v>
      </c>
      <c r="K434" s="62">
        <v>17985</v>
      </c>
      <c r="L434" s="60">
        <v>0</v>
      </c>
      <c r="M434" s="58"/>
      <c r="N434" s="66" t="str">
        <f t="shared" ref="N434:R434" si="863">A434</f>
        <v>PHY SCI RES/SCIENTIST I</v>
      </c>
      <c r="O434" s="67" t="str">
        <f t="shared" si="863"/>
        <v>I</v>
      </c>
      <c r="P434" s="67" t="str">
        <f t="shared" si="863"/>
        <v>I3B2</v>
      </c>
      <c r="Q434" s="67" t="str">
        <f t="shared" si="863"/>
        <v>I3B2T*</v>
      </c>
      <c r="R434" s="67" t="str">
        <f t="shared" si="863"/>
        <v>I08</v>
      </c>
      <c r="S434" s="68">
        <f t="shared" ref="S434:X434" si="864">F434*(12/26)</f>
        <v>2189.0769230769233</v>
      </c>
      <c r="T434" s="68">
        <f t="shared" si="864"/>
        <v>2442.9230769230771</v>
      </c>
      <c r="U434" s="68">
        <f t="shared" si="864"/>
        <v>2696.7692307692309</v>
      </c>
      <c r="V434" s="68">
        <f t="shared" si="864"/>
        <v>2950.6153846153848</v>
      </c>
      <c r="W434" s="68">
        <f t="shared" si="864"/>
        <v>3204.4615384615386</v>
      </c>
      <c r="X434" s="68">
        <f t="shared" si="864"/>
        <v>8300.7692307692305</v>
      </c>
      <c r="Y434" s="67">
        <f t="shared" si="2"/>
        <v>0</v>
      </c>
      <c r="Z434" s="58"/>
    </row>
    <row r="435" spans="1:26" ht="12.75" customHeight="1" x14ac:dyDescent="0.25">
      <c r="A435" s="59" t="s">
        <v>1515</v>
      </c>
      <c r="B435" s="60" t="s">
        <v>86</v>
      </c>
      <c r="C435" s="60" t="s">
        <v>1516</v>
      </c>
      <c r="D435" s="60" t="s">
        <v>1517</v>
      </c>
      <c r="E435" s="60" t="s">
        <v>329</v>
      </c>
      <c r="F435" s="61">
        <v>5483</v>
      </c>
      <c r="G435" s="61">
        <v>6118</v>
      </c>
      <c r="H435" s="61">
        <v>6754</v>
      </c>
      <c r="I435" s="61">
        <v>7389</v>
      </c>
      <c r="J435" s="61">
        <v>8024</v>
      </c>
      <c r="K435" s="62">
        <v>17985</v>
      </c>
      <c r="L435" s="60">
        <v>0</v>
      </c>
      <c r="M435" s="58"/>
      <c r="N435" s="66" t="str">
        <f t="shared" ref="N435:R435" si="865">A435</f>
        <v>PHY SCI RES/SCIENTIST II</v>
      </c>
      <c r="O435" s="67" t="str">
        <f t="shared" si="865"/>
        <v>I</v>
      </c>
      <c r="P435" s="67" t="str">
        <f t="shared" si="865"/>
        <v>I3B3</v>
      </c>
      <c r="Q435" s="67" t="str">
        <f t="shared" si="865"/>
        <v>I3B3**</v>
      </c>
      <c r="R435" s="67" t="str">
        <f t="shared" si="865"/>
        <v>I12</v>
      </c>
      <c r="S435" s="68">
        <f t="shared" ref="S435:X435" si="866">F435*(12/26)</f>
        <v>2530.6153846153848</v>
      </c>
      <c r="T435" s="68">
        <f t="shared" si="866"/>
        <v>2823.6923076923076</v>
      </c>
      <c r="U435" s="68">
        <f t="shared" si="866"/>
        <v>3117.2307692307695</v>
      </c>
      <c r="V435" s="68">
        <f t="shared" si="866"/>
        <v>3410.3076923076924</v>
      </c>
      <c r="W435" s="68">
        <f t="shared" si="866"/>
        <v>3703.3846153846157</v>
      </c>
      <c r="X435" s="68">
        <f t="shared" si="866"/>
        <v>8300.7692307692305</v>
      </c>
      <c r="Y435" s="67">
        <f t="shared" si="2"/>
        <v>0</v>
      </c>
      <c r="Z435" s="58"/>
    </row>
    <row r="436" spans="1:26" ht="12.75" customHeight="1" x14ac:dyDescent="0.25">
      <c r="A436" s="59" t="s">
        <v>1518</v>
      </c>
      <c r="B436" s="60" t="s">
        <v>86</v>
      </c>
      <c r="C436" s="60" t="s">
        <v>1519</v>
      </c>
      <c r="D436" s="60" t="s">
        <v>1520</v>
      </c>
      <c r="E436" s="60" t="s">
        <v>93</v>
      </c>
      <c r="F436" s="61">
        <v>6322</v>
      </c>
      <c r="G436" s="61">
        <v>7137</v>
      </c>
      <c r="H436" s="61">
        <v>7953</v>
      </c>
      <c r="I436" s="61">
        <v>8768</v>
      </c>
      <c r="J436" s="61">
        <v>9583</v>
      </c>
      <c r="K436" s="62">
        <v>17985</v>
      </c>
      <c r="L436" s="60">
        <v>0</v>
      </c>
      <c r="M436" s="58"/>
      <c r="N436" s="66" t="str">
        <f t="shared" ref="N436:R436" si="867">A436</f>
        <v>PHY SCI RES/SCIENTIST III</v>
      </c>
      <c r="O436" s="67" t="str">
        <f t="shared" si="867"/>
        <v>I</v>
      </c>
      <c r="P436" s="67" t="str">
        <f t="shared" si="867"/>
        <v>I3B4</v>
      </c>
      <c r="Q436" s="67" t="str">
        <f t="shared" si="867"/>
        <v>I3B4**</v>
      </c>
      <c r="R436" s="67" t="str">
        <f t="shared" si="867"/>
        <v>I16</v>
      </c>
      <c r="S436" s="68">
        <f t="shared" ref="S436:X436" si="868">F436*(12/26)</f>
        <v>2917.8461538461538</v>
      </c>
      <c r="T436" s="68">
        <f t="shared" si="868"/>
        <v>3294</v>
      </c>
      <c r="U436" s="68">
        <f t="shared" si="868"/>
        <v>3670.6153846153848</v>
      </c>
      <c r="V436" s="68">
        <f t="shared" si="868"/>
        <v>4046.7692307692309</v>
      </c>
      <c r="W436" s="68">
        <f t="shared" si="868"/>
        <v>4422.9230769230771</v>
      </c>
      <c r="X436" s="68">
        <f t="shared" si="868"/>
        <v>8300.7692307692305</v>
      </c>
      <c r="Y436" s="67">
        <f t="shared" si="2"/>
        <v>0</v>
      </c>
      <c r="Z436" s="58"/>
    </row>
    <row r="437" spans="1:26" ht="12.75" customHeight="1" x14ac:dyDescent="0.25">
      <c r="A437" s="59" t="s">
        <v>1521</v>
      </c>
      <c r="B437" s="60" t="s">
        <v>86</v>
      </c>
      <c r="C437" s="60" t="s">
        <v>1522</v>
      </c>
      <c r="D437" s="60" t="s">
        <v>1523</v>
      </c>
      <c r="E437" s="60" t="s">
        <v>924</v>
      </c>
      <c r="F437" s="61">
        <v>4412</v>
      </c>
      <c r="G437" s="61">
        <v>4924</v>
      </c>
      <c r="H437" s="61">
        <v>5436</v>
      </c>
      <c r="I437" s="61">
        <v>5947</v>
      </c>
      <c r="J437" s="61">
        <v>6459</v>
      </c>
      <c r="K437" s="62">
        <v>17985</v>
      </c>
      <c r="L437" s="60">
        <v>0</v>
      </c>
      <c r="M437" s="58"/>
      <c r="N437" s="66" t="str">
        <f t="shared" ref="N437:R437" si="869">A437</f>
        <v>PHY SCI RES/SCIENTIST INT</v>
      </c>
      <c r="O437" s="67" t="str">
        <f t="shared" si="869"/>
        <v>I</v>
      </c>
      <c r="P437" s="67" t="str">
        <f t="shared" si="869"/>
        <v>I3B1</v>
      </c>
      <c r="Q437" s="67" t="str">
        <f t="shared" si="869"/>
        <v>I3B1I*</v>
      </c>
      <c r="R437" s="67" t="str">
        <f t="shared" si="869"/>
        <v>I06</v>
      </c>
      <c r="S437" s="68">
        <f t="shared" ref="S437:X437" si="870">F437*(12/26)</f>
        <v>2036.3076923076924</v>
      </c>
      <c r="T437" s="68">
        <f t="shared" si="870"/>
        <v>2272.6153846153848</v>
      </c>
      <c r="U437" s="68">
        <f t="shared" si="870"/>
        <v>2508.9230769230771</v>
      </c>
      <c r="V437" s="68">
        <f t="shared" si="870"/>
        <v>2744.7692307692309</v>
      </c>
      <c r="W437" s="68">
        <f t="shared" si="870"/>
        <v>2981.0769230769233</v>
      </c>
      <c r="X437" s="68">
        <f t="shared" si="870"/>
        <v>8300.7692307692305</v>
      </c>
      <c r="Y437" s="67">
        <f t="shared" si="2"/>
        <v>0</v>
      </c>
      <c r="Z437" s="58"/>
    </row>
    <row r="438" spans="1:26" ht="12.75" customHeight="1" x14ac:dyDescent="0.25">
      <c r="A438" s="59" t="s">
        <v>1524</v>
      </c>
      <c r="B438" s="60" t="s">
        <v>86</v>
      </c>
      <c r="C438" s="60" t="s">
        <v>1525</v>
      </c>
      <c r="D438" s="60" t="s">
        <v>1526</v>
      </c>
      <c r="E438" s="60" t="s">
        <v>232</v>
      </c>
      <c r="F438" s="61">
        <v>6858</v>
      </c>
      <c r="G438" s="61">
        <v>7743</v>
      </c>
      <c r="H438" s="61">
        <v>8628</v>
      </c>
      <c r="I438" s="61">
        <v>9512</v>
      </c>
      <c r="J438" s="61">
        <v>10397</v>
      </c>
      <c r="K438" s="62">
        <v>17985</v>
      </c>
      <c r="L438" s="60">
        <v>0</v>
      </c>
      <c r="M438" s="58"/>
      <c r="N438" s="66" t="str">
        <f t="shared" ref="N438:R438" si="871">A438</f>
        <v>PHY SCI RES/SCIENTIST IV</v>
      </c>
      <c r="O438" s="67" t="str">
        <f t="shared" si="871"/>
        <v>I</v>
      </c>
      <c r="P438" s="67" t="str">
        <f t="shared" si="871"/>
        <v>I3B5</v>
      </c>
      <c r="Q438" s="67" t="str">
        <f t="shared" si="871"/>
        <v>I3B5**</v>
      </c>
      <c r="R438" s="67" t="str">
        <f t="shared" si="871"/>
        <v>I17</v>
      </c>
      <c r="S438" s="68">
        <f t="shared" ref="S438:X438" si="872">F438*(12/26)</f>
        <v>3165.2307692307695</v>
      </c>
      <c r="T438" s="68">
        <f t="shared" si="872"/>
        <v>3573.6923076923081</v>
      </c>
      <c r="U438" s="68">
        <f t="shared" si="872"/>
        <v>3982.1538461538462</v>
      </c>
      <c r="V438" s="68">
        <f t="shared" si="872"/>
        <v>4390.1538461538466</v>
      </c>
      <c r="W438" s="68">
        <f t="shared" si="872"/>
        <v>4798.6153846153848</v>
      </c>
      <c r="X438" s="68">
        <f t="shared" si="872"/>
        <v>8300.7692307692305</v>
      </c>
      <c r="Y438" s="67">
        <f t="shared" si="2"/>
        <v>0</v>
      </c>
      <c r="Z438" s="58"/>
    </row>
    <row r="439" spans="1:26" ht="12.75" customHeight="1" x14ac:dyDescent="0.25">
      <c r="A439" s="59" t="s">
        <v>1527</v>
      </c>
      <c r="B439" s="60" t="s">
        <v>86</v>
      </c>
      <c r="C439" s="60" t="s">
        <v>1528</v>
      </c>
      <c r="D439" s="60" t="s">
        <v>1529</v>
      </c>
      <c r="E439" s="60" t="s">
        <v>849</v>
      </c>
      <c r="F439" s="61">
        <v>7872</v>
      </c>
      <c r="G439" s="61">
        <v>9093</v>
      </c>
      <c r="H439" s="61">
        <v>10315</v>
      </c>
      <c r="I439" s="61">
        <v>11536</v>
      </c>
      <c r="J439" s="61">
        <v>12757</v>
      </c>
      <c r="K439" s="62">
        <v>17985</v>
      </c>
      <c r="L439" s="60">
        <v>0</v>
      </c>
      <c r="M439" s="58"/>
      <c r="N439" s="66" t="str">
        <f t="shared" ref="N439:R439" si="873">A439</f>
        <v>PHY SCI RES/SCIENTIST V</v>
      </c>
      <c r="O439" s="67" t="str">
        <f t="shared" si="873"/>
        <v>I</v>
      </c>
      <c r="P439" s="67" t="str">
        <f t="shared" si="873"/>
        <v>I3B6</v>
      </c>
      <c r="Q439" s="67" t="str">
        <f t="shared" si="873"/>
        <v>I3B6**</v>
      </c>
      <c r="R439" s="67" t="str">
        <f t="shared" si="873"/>
        <v>I20</v>
      </c>
      <c r="S439" s="68">
        <f t="shared" ref="S439:X439" si="874">F439*(12/26)</f>
        <v>3633.2307692307695</v>
      </c>
      <c r="T439" s="68">
        <f t="shared" si="874"/>
        <v>4196.7692307692314</v>
      </c>
      <c r="U439" s="68">
        <f t="shared" si="874"/>
        <v>4760.7692307692314</v>
      </c>
      <c r="V439" s="68">
        <f t="shared" si="874"/>
        <v>5324.3076923076924</v>
      </c>
      <c r="W439" s="68">
        <f t="shared" si="874"/>
        <v>5887.8461538461543</v>
      </c>
      <c r="X439" s="68">
        <f t="shared" si="874"/>
        <v>8300.7692307692305</v>
      </c>
      <c r="Y439" s="67">
        <f t="shared" si="2"/>
        <v>0</v>
      </c>
      <c r="Z439" s="58"/>
    </row>
    <row r="440" spans="1:26" ht="12.75" customHeight="1" x14ac:dyDescent="0.25">
      <c r="A440" s="59" t="s">
        <v>1530</v>
      </c>
      <c r="B440" s="60" t="s">
        <v>205</v>
      </c>
      <c r="C440" s="60" t="s">
        <v>1531</v>
      </c>
      <c r="D440" s="60" t="s">
        <v>1532</v>
      </c>
      <c r="E440" s="60" t="s">
        <v>1533</v>
      </c>
      <c r="F440" s="61">
        <v>12399</v>
      </c>
      <c r="G440" s="61">
        <v>14160</v>
      </c>
      <c r="H440" s="61">
        <v>15921</v>
      </c>
      <c r="I440" s="61">
        <v>17682</v>
      </c>
      <c r="J440" s="61">
        <v>19443</v>
      </c>
      <c r="K440" s="62">
        <v>31943</v>
      </c>
      <c r="L440" s="60">
        <v>0</v>
      </c>
      <c r="M440" s="58"/>
      <c r="N440" s="66" t="str">
        <f t="shared" ref="N440:R440" si="875">A440</f>
        <v>PHYSICIAN I</v>
      </c>
      <c r="O440" s="67" t="str">
        <f t="shared" si="875"/>
        <v>C</v>
      </c>
      <c r="P440" s="67" t="str">
        <f t="shared" si="875"/>
        <v>C1J1</v>
      </c>
      <c r="Q440" s="67" t="str">
        <f t="shared" si="875"/>
        <v>C1J1XX</v>
      </c>
      <c r="R440" s="67" t="str">
        <f t="shared" si="875"/>
        <v>C33</v>
      </c>
      <c r="S440" s="68">
        <f t="shared" ref="S440:X440" si="876">F440*(12/26)</f>
        <v>5722.6153846153848</v>
      </c>
      <c r="T440" s="68">
        <f t="shared" si="876"/>
        <v>6535.3846153846162</v>
      </c>
      <c r="U440" s="68">
        <f t="shared" si="876"/>
        <v>7348.1538461538466</v>
      </c>
      <c r="V440" s="68">
        <f t="shared" si="876"/>
        <v>8160.9230769230771</v>
      </c>
      <c r="W440" s="68">
        <f t="shared" si="876"/>
        <v>8973.6923076923085</v>
      </c>
      <c r="X440" s="68">
        <f t="shared" si="876"/>
        <v>14742.923076923078</v>
      </c>
      <c r="Y440" s="67">
        <f t="shared" si="2"/>
        <v>0</v>
      </c>
      <c r="Z440" s="58"/>
    </row>
    <row r="441" spans="1:26" ht="12.75" customHeight="1" x14ac:dyDescent="0.25">
      <c r="A441" s="59" t="s">
        <v>1534</v>
      </c>
      <c r="B441" s="60" t="s">
        <v>205</v>
      </c>
      <c r="C441" s="60" t="s">
        <v>1535</v>
      </c>
      <c r="D441" s="60" t="s">
        <v>1536</v>
      </c>
      <c r="E441" s="60" t="s">
        <v>1537</v>
      </c>
      <c r="F441" s="61">
        <v>13452</v>
      </c>
      <c r="G441" s="61">
        <v>15364</v>
      </c>
      <c r="H441" s="61">
        <v>17275</v>
      </c>
      <c r="I441" s="61">
        <v>19187</v>
      </c>
      <c r="J441" s="61">
        <v>21098</v>
      </c>
      <c r="K441" s="62">
        <v>31943</v>
      </c>
      <c r="L441" s="60">
        <v>0</v>
      </c>
      <c r="M441" s="58"/>
      <c r="N441" s="66" t="str">
        <f t="shared" ref="N441:R441" si="877">A441</f>
        <v>PHYSICIAN II</v>
      </c>
      <c r="O441" s="67" t="str">
        <f t="shared" si="877"/>
        <v>C</v>
      </c>
      <c r="P441" s="67" t="str">
        <f t="shared" si="877"/>
        <v>C1J2</v>
      </c>
      <c r="Q441" s="67" t="str">
        <f t="shared" si="877"/>
        <v>C1J2XX</v>
      </c>
      <c r="R441" s="67" t="str">
        <f t="shared" si="877"/>
        <v>C35</v>
      </c>
      <c r="S441" s="68">
        <f t="shared" ref="S441:X441" si="878">F441*(12/26)</f>
        <v>6208.6153846153848</v>
      </c>
      <c r="T441" s="68">
        <f t="shared" si="878"/>
        <v>7091.0769230769238</v>
      </c>
      <c r="U441" s="68">
        <f t="shared" si="878"/>
        <v>7973.0769230769238</v>
      </c>
      <c r="V441" s="68">
        <f t="shared" si="878"/>
        <v>8855.5384615384628</v>
      </c>
      <c r="W441" s="68">
        <f t="shared" si="878"/>
        <v>9737.5384615384628</v>
      </c>
      <c r="X441" s="68">
        <f t="shared" si="878"/>
        <v>14742.923076923078</v>
      </c>
      <c r="Y441" s="67">
        <f t="shared" si="2"/>
        <v>0</v>
      </c>
      <c r="Z441" s="58"/>
    </row>
    <row r="442" spans="1:26" ht="12.75" customHeight="1" x14ac:dyDescent="0.25">
      <c r="A442" s="59" t="s">
        <v>1538</v>
      </c>
      <c r="B442" s="60" t="s">
        <v>609</v>
      </c>
      <c r="C442" s="60" t="s">
        <v>1539</v>
      </c>
      <c r="D442" s="60" t="s">
        <v>1540</v>
      </c>
      <c r="E442" s="60" t="s">
        <v>612</v>
      </c>
      <c r="F442" s="61">
        <v>3701</v>
      </c>
      <c r="G442" s="61">
        <v>4091</v>
      </c>
      <c r="H442" s="61">
        <v>4481</v>
      </c>
      <c r="I442" s="61">
        <v>4871</v>
      </c>
      <c r="J442" s="61">
        <v>5261</v>
      </c>
      <c r="K442" s="62">
        <v>17985</v>
      </c>
      <c r="L442" s="60">
        <v>1</v>
      </c>
      <c r="M442" s="58"/>
      <c r="N442" s="66" t="str">
        <f t="shared" ref="N442:R442" si="879">A442</f>
        <v>PIPE/MECH TRADES I</v>
      </c>
      <c r="O442" s="67" t="str">
        <f t="shared" si="879"/>
        <v>D</v>
      </c>
      <c r="P442" s="67" t="str">
        <f t="shared" si="879"/>
        <v>D6C1</v>
      </c>
      <c r="Q442" s="67" t="str">
        <f t="shared" si="879"/>
        <v>D6C1XX</v>
      </c>
      <c r="R442" s="67" t="str">
        <f t="shared" si="879"/>
        <v>D13</v>
      </c>
      <c r="S442" s="68">
        <f t="shared" ref="S442:X442" si="880">F442*(12/26)</f>
        <v>1708.1538461538462</v>
      </c>
      <c r="T442" s="68">
        <f t="shared" si="880"/>
        <v>1888.1538461538462</v>
      </c>
      <c r="U442" s="68">
        <f t="shared" si="880"/>
        <v>2068.1538461538462</v>
      </c>
      <c r="V442" s="68">
        <f t="shared" si="880"/>
        <v>2248.1538461538462</v>
      </c>
      <c r="W442" s="68">
        <f t="shared" si="880"/>
        <v>2428.1538461538462</v>
      </c>
      <c r="X442" s="68">
        <f t="shared" si="880"/>
        <v>8300.7692307692305</v>
      </c>
      <c r="Y442" s="67">
        <f t="shared" si="2"/>
        <v>1</v>
      </c>
      <c r="Z442" s="58"/>
    </row>
    <row r="443" spans="1:26" ht="12.75" customHeight="1" x14ac:dyDescent="0.25">
      <c r="A443" s="59" t="s">
        <v>1541</v>
      </c>
      <c r="B443" s="60" t="s">
        <v>609</v>
      </c>
      <c r="C443" s="60" t="s">
        <v>1542</v>
      </c>
      <c r="D443" s="60" t="s">
        <v>1543</v>
      </c>
      <c r="E443" s="60" t="s">
        <v>616</v>
      </c>
      <c r="F443" s="61">
        <v>4277</v>
      </c>
      <c r="G443" s="61">
        <v>4728</v>
      </c>
      <c r="H443" s="61">
        <v>5179</v>
      </c>
      <c r="I443" s="61">
        <v>5629</v>
      </c>
      <c r="J443" s="61">
        <v>6080</v>
      </c>
      <c r="K443" s="62">
        <v>17985</v>
      </c>
      <c r="L443" s="60">
        <v>1</v>
      </c>
      <c r="M443" s="58"/>
      <c r="N443" s="66" t="str">
        <f t="shared" ref="N443:R443" si="881">A443</f>
        <v>PIPE/MECH TRADES II</v>
      </c>
      <c r="O443" s="67" t="str">
        <f t="shared" si="881"/>
        <v>D</v>
      </c>
      <c r="P443" s="67" t="str">
        <f t="shared" si="881"/>
        <v>D6C2</v>
      </c>
      <c r="Q443" s="67" t="str">
        <f t="shared" si="881"/>
        <v>D6C2XX</v>
      </c>
      <c r="R443" s="67" t="str">
        <f t="shared" si="881"/>
        <v>D15</v>
      </c>
      <c r="S443" s="68">
        <f t="shared" ref="S443:X443" si="882">F443*(12/26)</f>
        <v>1974</v>
      </c>
      <c r="T443" s="68">
        <f t="shared" si="882"/>
        <v>2182.1538461538462</v>
      </c>
      <c r="U443" s="68">
        <f t="shared" si="882"/>
        <v>2390.3076923076924</v>
      </c>
      <c r="V443" s="68">
        <f t="shared" si="882"/>
        <v>2598</v>
      </c>
      <c r="W443" s="68">
        <f t="shared" si="882"/>
        <v>2806.1538461538462</v>
      </c>
      <c r="X443" s="68">
        <f t="shared" si="882"/>
        <v>8300.7692307692305</v>
      </c>
      <c r="Y443" s="67">
        <f t="shared" si="2"/>
        <v>1</v>
      </c>
      <c r="Z443" s="58"/>
    </row>
    <row r="444" spans="1:26" ht="12.75" customHeight="1" x14ac:dyDescent="0.25">
      <c r="A444" s="59" t="s">
        <v>1544</v>
      </c>
      <c r="B444" s="60" t="s">
        <v>609</v>
      </c>
      <c r="C444" s="60" t="s">
        <v>1545</v>
      </c>
      <c r="D444" s="60" t="s">
        <v>1546</v>
      </c>
      <c r="E444" s="60" t="s">
        <v>1166</v>
      </c>
      <c r="F444" s="61">
        <v>4941</v>
      </c>
      <c r="G444" s="61">
        <v>5463</v>
      </c>
      <c r="H444" s="61">
        <v>5985</v>
      </c>
      <c r="I444" s="61">
        <v>6506</v>
      </c>
      <c r="J444" s="61">
        <v>7028</v>
      </c>
      <c r="K444" s="62">
        <v>17985</v>
      </c>
      <c r="L444" s="60">
        <v>1</v>
      </c>
      <c r="M444" s="58"/>
      <c r="N444" s="66" t="str">
        <f t="shared" ref="N444:R444" si="883">A444</f>
        <v>PIPE/MECH TRADES III</v>
      </c>
      <c r="O444" s="67" t="str">
        <f t="shared" si="883"/>
        <v>D</v>
      </c>
      <c r="P444" s="67" t="str">
        <f t="shared" si="883"/>
        <v>D6C3</v>
      </c>
      <c r="Q444" s="67" t="str">
        <f t="shared" si="883"/>
        <v>D6C3XX</v>
      </c>
      <c r="R444" s="67" t="str">
        <f t="shared" si="883"/>
        <v>D17</v>
      </c>
      <c r="S444" s="68">
        <f t="shared" ref="S444:X444" si="884">F444*(12/26)</f>
        <v>2280.4615384615386</v>
      </c>
      <c r="T444" s="68">
        <f t="shared" si="884"/>
        <v>2521.3846153846157</v>
      </c>
      <c r="U444" s="68">
        <f t="shared" si="884"/>
        <v>2762.3076923076924</v>
      </c>
      <c r="V444" s="68">
        <f t="shared" si="884"/>
        <v>3002.7692307692309</v>
      </c>
      <c r="W444" s="68">
        <f t="shared" si="884"/>
        <v>3243.6923076923081</v>
      </c>
      <c r="X444" s="68">
        <f t="shared" si="884"/>
        <v>8300.7692307692305</v>
      </c>
      <c r="Y444" s="67">
        <f t="shared" si="2"/>
        <v>1</v>
      </c>
      <c r="Z444" s="58"/>
    </row>
    <row r="445" spans="1:26" ht="12.75" customHeight="1" x14ac:dyDescent="0.25">
      <c r="A445" s="59" t="s">
        <v>1547</v>
      </c>
      <c r="B445" s="60" t="s">
        <v>53</v>
      </c>
      <c r="C445" s="60" t="s">
        <v>1548</v>
      </c>
      <c r="D445" s="60" t="s">
        <v>1549</v>
      </c>
      <c r="E445" s="60" t="s">
        <v>134</v>
      </c>
      <c r="F445" s="61">
        <v>3450</v>
      </c>
      <c r="G445" s="61">
        <v>3850</v>
      </c>
      <c r="H445" s="61">
        <v>4249</v>
      </c>
      <c r="I445" s="61">
        <v>4649</v>
      </c>
      <c r="J445" s="61">
        <v>5048</v>
      </c>
      <c r="K445" s="62">
        <v>17985</v>
      </c>
      <c r="L445" s="60">
        <v>0</v>
      </c>
      <c r="M445" s="58"/>
      <c r="N445" s="66" t="str">
        <f t="shared" ref="N445:R445" si="885">A445</f>
        <v>PLANNING SPECIALIST I</v>
      </c>
      <c r="O445" s="67" t="str">
        <f t="shared" si="885"/>
        <v>H</v>
      </c>
      <c r="P445" s="67" t="str">
        <f t="shared" si="885"/>
        <v>H1J1</v>
      </c>
      <c r="Q445" s="67" t="str">
        <f t="shared" si="885"/>
        <v>H1J1XX</v>
      </c>
      <c r="R445" s="67" t="str">
        <f t="shared" si="885"/>
        <v>H12</v>
      </c>
      <c r="S445" s="68">
        <f t="shared" ref="S445:X445" si="886">F445*(12/26)</f>
        <v>1592.3076923076924</v>
      </c>
      <c r="T445" s="68">
        <f t="shared" si="886"/>
        <v>1776.9230769230771</v>
      </c>
      <c r="U445" s="68">
        <f t="shared" si="886"/>
        <v>1961.0769230769231</v>
      </c>
      <c r="V445" s="68">
        <f t="shared" si="886"/>
        <v>2145.6923076923076</v>
      </c>
      <c r="W445" s="68">
        <f t="shared" si="886"/>
        <v>2329.8461538461538</v>
      </c>
      <c r="X445" s="68">
        <f t="shared" si="886"/>
        <v>8300.7692307692305</v>
      </c>
      <c r="Y445" s="67">
        <f t="shared" si="2"/>
        <v>0</v>
      </c>
      <c r="Z445" s="58"/>
    </row>
    <row r="446" spans="1:26" ht="12.75" customHeight="1" x14ac:dyDescent="0.25">
      <c r="A446" s="59" t="s">
        <v>1550</v>
      </c>
      <c r="B446" s="60" t="s">
        <v>53</v>
      </c>
      <c r="C446" s="60" t="s">
        <v>1551</v>
      </c>
      <c r="D446" s="60" t="s">
        <v>1552</v>
      </c>
      <c r="E446" s="60" t="s">
        <v>56</v>
      </c>
      <c r="F446" s="61">
        <v>3708</v>
      </c>
      <c r="G446" s="61">
        <v>4137</v>
      </c>
      <c r="H446" s="61">
        <v>4567</v>
      </c>
      <c r="I446" s="61">
        <v>4996</v>
      </c>
      <c r="J446" s="61">
        <v>5425</v>
      </c>
      <c r="K446" s="62">
        <v>17985</v>
      </c>
      <c r="L446" s="60">
        <v>0</v>
      </c>
      <c r="M446" s="58"/>
      <c r="N446" s="66" t="str">
        <f t="shared" ref="N446:R446" si="887">A446</f>
        <v>PLANNING SPECIALIST II</v>
      </c>
      <c r="O446" s="67" t="str">
        <f t="shared" si="887"/>
        <v>H</v>
      </c>
      <c r="P446" s="67" t="str">
        <f t="shared" si="887"/>
        <v>H1J2</v>
      </c>
      <c r="Q446" s="67" t="str">
        <f t="shared" si="887"/>
        <v>H1J2XX</v>
      </c>
      <c r="R446" s="67" t="str">
        <f t="shared" si="887"/>
        <v>H14</v>
      </c>
      <c r="S446" s="68">
        <f t="shared" ref="S446:X446" si="888">F446*(12/26)</f>
        <v>1711.3846153846155</v>
      </c>
      <c r="T446" s="68">
        <f t="shared" si="888"/>
        <v>1909.3846153846155</v>
      </c>
      <c r="U446" s="68">
        <f t="shared" si="888"/>
        <v>2107.8461538461538</v>
      </c>
      <c r="V446" s="68">
        <f t="shared" si="888"/>
        <v>2305.8461538461538</v>
      </c>
      <c r="W446" s="68">
        <f t="shared" si="888"/>
        <v>2503.8461538461538</v>
      </c>
      <c r="X446" s="68">
        <f t="shared" si="888"/>
        <v>8300.7692307692305</v>
      </c>
      <c r="Y446" s="67">
        <f t="shared" si="2"/>
        <v>0</v>
      </c>
      <c r="Z446" s="58"/>
    </row>
    <row r="447" spans="1:26" ht="12.75" customHeight="1" x14ac:dyDescent="0.25">
      <c r="A447" s="59" t="s">
        <v>1553</v>
      </c>
      <c r="B447" s="60" t="s">
        <v>53</v>
      </c>
      <c r="C447" s="60" t="s">
        <v>1554</v>
      </c>
      <c r="D447" s="60" t="s">
        <v>1555</v>
      </c>
      <c r="E447" s="60" t="s">
        <v>60</v>
      </c>
      <c r="F447" s="61">
        <v>4284</v>
      </c>
      <c r="G447" s="61">
        <v>4781</v>
      </c>
      <c r="H447" s="61">
        <v>5277</v>
      </c>
      <c r="I447" s="61">
        <v>5774</v>
      </c>
      <c r="J447" s="61">
        <v>6270</v>
      </c>
      <c r="K447" s="62">
        <v>17985</v>
      </c>
      <c r="L447" s="60">
        <v>0</v>
      </c>
      <c r="M447" s="58"/>
      <c r="N447" s="66" t="str">
        <f t="shared" ref="N447:R447" si="889">A447</f>
        <v>PLANNING SPECIALIST III</v>
      </c>
      <c r="O447" s="67" t="str">
        <f t="shared" si="889"/>
        <v>H</v>
      </c>
      <c r="P447" s="67" t="str">
        <f t="shared" si="889"/>
        <v>H1J3</v>
      </c>
      <c r="Q447" s="67" t="str">
        <f t="shared" si="889"/>
        <v>H1J3XX</v>
      </c>
      <c r="R447" s="67" t="str">
        <f t="shared" si="889"/>
        <v>H19</v>
      </c>
      <c r="S447" s="68">
        <f t="shared" ref="S447:X447" si="890">F447*(12/26)</f>
        <v>1977.2307692307693</v>
      </c>
      <c r="T447" s="68">
        <f t="shared" si="890"/>
        <v>2206.6153846153848</v>
      </c>
      <c r="U447" s="68">
        <f t="shared" si="890"/>
        <v>2435.5384615384619</v>
      </c>
      <c r="V447" s="68">
        <f t="shared" si="890"/>
        <v>2664.9230769230771</v>
      </c>
      <c r="W447" s="68">
        <f t="shared" si="890"/>
        <v>2893.8461538461538</v>
      </c>
      <c r="X447" s="68">
        <f t="shared" si="890"/>
        <v>8300.7692307692305</v>
      </c>
      <c r="Y447" s="67">
        <f t="shared" si="2"/>
        <v>0</v>
      </c>
      <c r="Z447" s="58"/>
    </row>
    <row r="448" spans="1:26" ht="12.75" customHeight="1" x14ac:dyDescent="0.25">
      <c r="A448" s="59" t="s">
        <v>1556</v>
      </c>
      <c r="B448" s="60" t="s">
        <v>53</v>
      </c>
      <c r="C448" s="60" t="s">
        <v>1557</v>
      </c>
      <c r="D448" s="60" t="s">
        <v>1558</v>
      </c>
      <c r="E448" s="60" t="s">
        <v>144</v>
      </c>
      <c r="F448" s="61">
        <v>5322</v>
      </c>
      <c r="G448" s="61">
        <v>5939</v>
      </c>
      <c r="H448" s="61">
        <v>6556</v>
      </c>
      <c r="I448" s="61">
        <v>7173</v>
      </c>
      <c r="J448" s="61">
        <v>7790</v>
      </c>
      <c r="K448" s="62">
        <v>17985</v>
      </c>
      <c r="L448" s="60">
        <v>0</v>
      </c>
      <c r="M448" s="58"/>
      <c r="N448" s="66" t="str">
        <f t="shared" ref="N448:R448" si="891">A448</f>
        <v>PLANNING SPECIALIST IV</v>
      </c>
      <c r="O448" s="67" t="str">
        <f t="shared" si="891"/>
        <v>H</v>
      </c>
      <c r="P448" s="67" t="str">
        <f t="shared" si="891"/>
        <v>H1J4</v>
      </c>
      <c r="Q448" s="67" t="str">
        <f t="shared" si="891"/>
        <v>H1J4XX</v>
      </c>
      <c r="R448" s="67" t="str">
        <f t="shared" si="891"/>
        <v>H28</v>
      </c>
      <c r="S448" s="68">
        <f t="shared" ref="S448:X448" si="892">F448*(12/26)</f>
        <v>2456.3076923076924</v>
      </c>
      <c r="T448" s="68">
        <f t="shared" si="892"/>
        <v>2741.0769230769233</v>
      </c>
      <c r="U448" s="68">
        <f t="shared" si="892"/>
        <v>3025.8461538461538</v>
      </c>
      <c r="V448" s="68">
        <f t="shared" si="892"/>
        <v>3310.6153846153848</v>
      </c>
      <c r="W448" s="68">
        <f t="shared" si="892"/>
        <v>3595.3846153846157</v>
      </c>
      <c r="X448" s="68">
        <f t="shared" si="892"/>
        <v>8300.7692307692305</v>
      </c>
      <c r="Y448" s="67">
        <f t="shared" si="2"/>
        <v>0</v>
      </c>
      <c r="Z448" s="58"/>
    </row>
    <row r="449" spans="1:26" ht="12.75" customHeight="1" x14ac:dyDescent="0.25">
      <c r="A449" s="59" t="s">
        <v>1559</v>
      </c>
      <c r="B449" s="60" t="s">
        <v>53</v>
      </c>
      <c r="C449" s="60" t="s">
        <v>1560</v>
      </c>
      <c r="D449" s="60" t="s">
        <v>1561</v>
      </c>
      <c r="E449" s="60" t="s">
        <v>122</v>
      </c>
      <c r="F449" s="61">
        <v>6659</v>
      </c>
      <c r="G449" s="61">
        <v>7518</v>
      </c>
      <c r="H449" s="61">
        <v>8377</v>
      </c>
      <c r="I449" s="61">
        <v>9235</v>
      </c>
      <c r="J449" s="61">
        <v>10094</v>
      </c>
      <c r="K449" s="62">
        <v>17985</v>
      </c>
      <c r="L449" s="60">
        <v>0</v>
      </c>
      <c r="M449" s="58"/>
      <c r="N449" s="66" t="str">
        <f t="shared" ref="N449:R449" si="893">A449</f>
        <v>PLANNING SPECIALIST V</v>
      </c>
      <c r="O449" s="67" t="str">
        <f t="shared" si="893"/>
        <v>H</v>
      </c>
      <c r="P449" s="67" t="str">
        <f t="shared" si="893"/>
        <v>H1J5</v>
      </c>
      <c r="Q449" s="67" t="str">
        <f t="shared" si="893"/>
        <v>H1J5XX</v>
      </c>
      <c r="R449" s="67" t="str">
        <f t="shared" si="893"/>
        <v>H33</v>
      </c>
      <c r="S449" s="68">
        <f t="shared" ref="S449:X449" si="894">F449*(12/26)</f>
        <v>3073.3846153846157</v>
      </c>
      <c r="T449" s="68">
        <f t="shared" si="894"/>
        <v>3469.8461538461543</v>
      </c>
      <c r="U449" s="68">
        <f t="shared" si="894"/>
        <v>3866.3076923076924</v>
      </c>
      <c r="V449" s="68">
        <f t="shared" si="894"/>
        <v>4262.3076923076924</v>
      </c>
      <c r="W449" s="68">
        <f t="shared" si="894"/>
        <v>4658.7692307692314</v>
      </c>
      <c r="X449" s="68">
        <f t="shared" si="894"/>
        <v>8300.7692307692305</v>
      </c>
      <c r="Y449" s="67">
        <f t="shared" si="2"/>
        <v>0</v>
      </c>
      <c r="Z449" s="58"/>
    </row>
    <row r="450" spans="1:26" ht="12.75" customHeight="1" x14ac:dyDescent="0.25">
      <c r="A450" s="59" t="s">
        <v>1562</v>
      </c>
      <c r="B450" s="60" t="s">
        <v>53</v>
      </c>
      <c r="C450" s="60" t="s">
        <v>1563</v>
      </c>
      <c r="D450" s="60" t="s">
        <v>1564</v>
      </c>
      <c r="E450" s="60" t="s">
        <v>126</v>
      </c>
      <c r="F450" s="61">
        <v>7224</v>
      </c>
      <c r="G450" s="61">
        <v>8156</v>
      </c>
      <c r="H450" s="61">
        <v>9089</v>
      </c>
      <c r="I450" s="61">
        <v>10021</v>
      </c>
      <c r="J450" s="61">
        <v>10953</v>
      </c>
      <c r="K450" s="62">
        <v>17985</v>
      </c>
      <c r="L450" s="60">
        <v>0</v>
      </c>
      <c r="M450" s="58"/>
      <c r="N450" s="66" t="str">
        <f t="shared" ref="N450:R450" si="895">A450</f>
        <v>PLANNING SPECIALIST VI</v>
      </c>
      <c r="O450" s="67" t="str">
        <f t="shared" si="895"/>
        <v>H</v>
      </c>
      <c r="P450" s="67" t="str">
        <f t="shared" si="895"/>
        <v>H1J6</v>
      </c>
      <c r="Q450" s="67" t="str">
        <f t="shared" si="895"/>
        <v>H1J6XX</v>
      </c>
      <c r="R450" s="67" t="str">
        <f t="shared" si="895"/>
        <v>H35</v>
      </c>
      <c r="S450" s="68">
        <f t="shared" ref="S450:X450" si="896">F450*(12/26)</f>
        <v>3334.1538461538462</v>
      </c>
      <c r="T450" s="68">
        <f t="shared" si="896"/>
        <v>3764.3076923076924</v>
      </c>
      <c r="U450" s="68">
        <f t="shared" si="896"/>
        <v>4194.9230769230771</v>
      </c>
      <c r="V450" s="68">
        <f t="shared" si="896"/>
        <v>4625.0769230769238</v>
      </c>
      <c r="W450" s="68">
        <f t="shared" si="896"/>
        <v>5055.2307692307695</v>
      </c>
      <c r="X450" s="68">
        <f t="shared" si="896"/>
        <v>8300.7692307692305</v>
      </c>
      <c r="Y450" s="67">
        <f t="shared" si="2"/>
        <v>0</v>
      </c>
      <c r="Z450" s="58"/>
    </row>
    <row r="451" spans="1:26" ht="12.75" customHeight="1" x14ac:dyDescent="0.25">
      <c r="A451" s="59" t="s">
        <v>1565</v>
      </c>
      <c r="B451" s="60" t="s">
        <v>192</v>
      </c>
      <c r="C451" s="60" t="s">
        <v>1566</v>
      </c>
      <c r="D451" s="60" t="s">
        <v>1567</v>
      </c>
      <c r="E451" s="60" t="s">
        <v>1568</v>
      </c>
      <c r="F451" s="61">
        <v>6635</v>
      </c>
      <c r="G451" s="61">
        <v>7664</v>
      </c>
      <c r="H451" s="61">
        <v>8694</v>
      </c>
      <c r="I451" s="61">
        <v>9723</v>
      </c>
      <c r="J451" s="61">
        <v>10752</v>
      </c>
      <c r="K451" s="62">
        <v>17985</v>
      </c>
      <c r="L451" s="60">
        <v>0</v>
      </c>
      <c r="M451" s="58"/>
      <c r="N451" s="66" t="str">
        <f t="shared" ref="N451:R451" si="897">A451</f>
        <v>POLICE ADMINISTRATOR I</v>
      </c>
      <c r="O451" s="67" t="str">
        <f t="shared" si="897"/>
        <v>A</v>
      </c>
      <c r="P451" s="67" t="str">
        <f t="shared" si="897"/>
        <v>A4B5</v>
      </c>
      <c r="Q451" s="67" t="str">
        <f t="shared" si="897"/>
        <v>A4B5XX</v>
      </c>
      <c r="R451" s="67" t="str">
        <f t="shared" si="897"/>
        <v>A27</v>
      </c>
      <c r="S451" s="68">
        <f t="shared" ref="S451:X451" si="898">F451*(12/26)</f>
        <v>3062.3076923076924</v>
      </c>
      <c r="T451" s="68">
        <f t="shared" si="898"/>
        <v>3537.2307692307695</v>
      </c>
      <c r="U451" s="68">
        <f t="shared" si="898"/>
        <v>4012.6153846153848</v>
      </c>
      <c r="V451" s="68">
        <f t="shared" si="898"/>
        <v>4487.5384615384619</v>
      </c>
      <c r="W451" s="68">
        <f t="shared" si="898"/>
        <v>4962.461538461539</v>
      </c>
      <c r="X451" s="68">
        <f t="shared" si="898"/>
        <v>8300.7692307692305</v>
      </c>
      <c r="Y451" s="67">
        <f t="shared" si="2"/>
        <v>0</v>
      </c>
      <c r="Z451" s="58"/>
    </row>
    <row r="452" spans="1:26" ht="12.75" customHeight="1" x14ac:dyDescent="0.25">
      <c r="A452" s="59" t="s">
        <v>1569</v>
      </c>
      <c r="B452" s="60" t="s">
        <v>192</v>
      </c>
      <c r="C452" s="60" t="s">
        <v>1570</v>
      </c>
      <c r="D452" s="60" t="s">
        <v>1571</v>
      </c>
      <c r="E452" s="60" t="s">
        <v>641</v>
      </c>
      <c r="F452" s="61">
        <v>7499</v>
      </c>
      <c r="G452" s="61">
        <v>8662</v>
      </c>
      <c r="H452" s="61">
        <v>9825</v>
      </c>
      <c r="I452" s="61">
        <v>10988</v>
      </c>
      <c r="J452" s="61">
        <v>12151</v>
      </c>
      <c r="K452" s="62">
        <v>17985</v>
      </c>
      <c r="L452" s="60">
        <v>0</v>
      </c>
      <c r="M452" s="58"/>
      <c r="N452" s="66" t="str">
        <f t="shared" ref="N452:R452" si="899">A452</f>
        <v>POLICE ADMINISTRATOR II</v>
      </c>
      <c r="O452" s="67" t="str">
        <f t="shared" si="899"/>
        <v>A</v>
      </c>
      <c r="P452" s="67" t="str">
        <f t="shared" si="899"/>
        <v>A4B6</v>
      </c>
      <c r="Q452" s="67" t="str">
        <f t="shared" si="899"/>
        <v>A4B6XX</v>
      </c>
      <c r="R452" s="67" t="str">
        <f t="shared" si="899"/>
        <v>A32</v>
      </c>
      <c r="S452" s="68">
        <f t="shared" ref="S452:X452" si="900">F452*(12/26)</f>
        <v>3461.0769230769233</v>
      </c>
      <c r="T452" s="68">
        <f t="shared" si="900"/>
        <v>3997.8461538461543</v>
      </c>
      <c r="U452" s="68">
        <f t="shared" si="900"/>
        <v>4534.6153846153848</v>
      </c>
      <c r="V452" s="68">
        <f t="shared" si="900"/>
        <v>5071.3846153846152</v>
      </c>
      <c r="W452" s="68">
        <f t="shared" si="900"/>
        <v>5608.1538461538466</v>
      </c>
      <c r="X452" s="68">
        <f t="shared" si="900"/>
        <v>8300.7692307692305</v>
      </c>
      <c r="Y452" s="67">
        <f t="shared" si="2"/>
        <v>0</v>
      </c>
      <c r="Z452" s="58"/>
    </row>
    <row r="453" spans="1:26" ht="12.75" customHeight="1" x14ac:dyDescent="0.25">
      <c r="A453" s="59" t="s">
        <v>1572</v>
      </c>
      <c r="B453" s="60" t="s">
        <v>103</v>
      </c>
      <c r="C453" s="60" t="s">
        <v>1573</v>
      </c>
      <c r="D453" s="60" t="s">
        <v>1574</v>
      </c>
      <c r="E453" s="60" t="s">
        <v>382</v>
      </c>
      <c r="F453" s="61">
        <v>4544</v>
      </c>
      <c r="G453" s="61">
        <v>5012</v>
      </c>
      <c r="H453" s="61">
        <v>5480</v>
      </c>
      <c r="I453" s="61">
        <v>5947</v>
      </c>
      <c r="J453" s="61">
        <v>6415</v>
      </c>
      <c r="K453" s="62">
        <v>17985</v>
      </c>
      <c r="L453" s="60">
        <v>1</v>
      </c>
      <c r="M453" s="58"/>
      <c r="N453" s="66" t="str">
        <f t="shared" ref="N453:R453" si="901">A453</f>
        <v>POLICE COMMUNICATION SUPV</v>
      </c>
      <c r="O453" s="67" t="str">
        <f t="shared" si="901"/>
        <v>G</v>
      </c>
      <c r="P453" s="67" t="str">
        <f t="shared" si="901"/>
        <v>G1A3</v>
      </c>
      <c r="Q453" s="67" t="str">
        <f t="shared" si="901"/>
        <v>G1A3XX</v>
      </c>
      <c r="R453" s="67" t="str">
        <f t="shared" si="901"/>
        <v>G23</v>
      </c>
      <c r="S453" s="68">
        <f t="shared" ref="S453:X453" si="902">F453*(12/26)</f>
        <v>2097.2307692307695</v>
      </c>
      <c r="T453" s="68">
        <f t="shared" si="902"/>
        <v>2313.2307692307695</v>
      </c>
      <c r="U453" s="68">
        <f t="shared" si="902"/>
        <v>2529.2307692307695</v>
      </c>
      <c r="V453" s="68">
        <f t="shared" si="902"/>
        <v>2744.7692307692309</v>
      </c>
      <c r="W453" s="68">
        <f t="shared" si="902"/>
        <v>2960.7692307692309</v>
      </c>
      <c r="X453" s="68">
        <f t="shared" si="902"/>
        <v>8300.7692307692305</v>
      </c>
      <c r="Y453" s="67">
        <f t="shared" si="2"/>
        <v>1</v>
      </c>
      <c r="Z453" s="58"/>
    </row>
    <row r="454" spans="1:26" ht="12.75" customHeight="1" x14ac:dyDescent="0.25">
      <c r="A454" s="59" t="s">
        <v>1575</v>
      </c>
      <c r="B454" s="60" t="s">
        <v>103</v>
      </c>
      <c r="C454" s="60" t="s">
        <v>1576</v>
      </c>
      <c r="D454" s="60" t="s">
        <v>1577</v>
      </c>
      <c r="E454" s="60" t="s">
        <v>1578</v>
      </c>
      <c r="F454" s="61">
        <v>3658</v>
      </c>
      <c r="G454" s="61">
        <v>4034</v>
      </c>
      <c r="H454" s="61">
        <v>4411</v>
      </c>
      <c r="I454" s="61">
        <v>4787</v>
      </c>
      <c r="J454" s="61">
        <v>5163</v>
      </c>
      <c r="K454" s="62">
        <v>17985</v>
      </c>
      <c r="L454" s="60">
        <v>1</v>
      </c>
      <c r="M454" s="58"/>
      <c r="N454" s="66" t="str">
        <f t="shared" ref="N454:R454" si="903">A454</f>
        <v>POLICE COMMUNICATION TECH</v>
      </c>
      <c r="O454" s="67" t="str">
        <f t="shared" si="903"/>
        <v>G</v>
      </c>
      <c r="P454" s="67" t="str">
        <f t="shared" si="903"/>
        <v>G1A2</v>
      </c>
      <c r="Q454" s="67" t="str">
        <f t="shared" si="903"/>
        <v>G1A2TX</v>
      </c>
      <c r="R454" s="67" t="str">
        <f t="shared" si="903"/>
        <v>G17</v>
      </c>
      <c r="S454" s="68">
        <f t="shared" ref="S454:X454" si="904">F454*(12/26)</f>
        <v>1688.3076923076924</v>
      </c>
      <c r="T454" s="68">
        <f t="shared" si="904"/>
        <v>1861.846153846154</v>
      </c>
      <c r="U454" s="68">
        <f t="shared" si="904"/>
        <v>2035.846153846154</v>
      </c>
      <c r="V454" s="68">
        <f t="shared" si="904"/>
        <v>2209.3846153846157</v>
      </c>
      <c r="W454" s="68">
        <f t="shared" si="904"/>
        <v>2382.9230769230771</v>
      </c>
      <c r="X454" s="68">
        <f t="shared" si="904"/>
        <v>8300.7692307692305</v>
      </c>
      <c r="Y454" s="67">
        <f t="shared" si="2"/>
        <v>1</v>
      </c>
      <c r="Z454" s="58"/>
    </row>
    <row r="455" spans="1:26" ht="12.75" customHeight="1" x14ac:dyDescent="0.25">
      <c r="A455" s="59" t="s">
        <v>1579</v>
      </c>
      <c r="B455" s="60" t="s">
        <v>192</v>
      </c>
      <c r="C455" s="60" t="s">
        <v>1580</v>
      </c>
      <c r="D455" s="60" t="s">
        <v>1581</v>
      </c>
      <c r="E455" s="60" t="s">
        <v>1582</v>
      </c>
      <c r="F455" s="61">
        <v>4541</v>
      </c>
      <c r="G455" s="61">
        <v>5093</v>
      </c>
      <c r="H455" s="61">
        <v>5645</v>
      </c>
      <c r="I455" s="61">
        <v>6196</v>
      </c>
      <c r="J455" s="61">
        <v>6748</v>
      </c>
      <c r="K455" s="62">
        <v>17985</v>
      </c>
      <c r="L455" s="60">
        <v>0</v>
      </c>
      <c r="M455" s="58"/>
      <c r="N455" s="66" t="str">
        <f t="shared" ref="N455:R455" si="905">A455</f>
        <v>POLICE OFFICER I</v>
      </c>
      <c r="O455" s="67" t="str">
        <f t="shared" si="905"/>
        <v>A</v>
      </c>
      <c r="P455" s="67" t="str">
        <f t="shared" si="905"/>
        <v>A4B2</v>
      </c>
      <c r="Q455" s="67" t="str">
        <f t="shared" si="905"/>
        <v>A4B2TX</v>
      </c>
      <c r="R455" s="67" t="str">
        <f t="shared" si="905"/>
        <v>A14</v>
      </c>
      <c r="S455" s="68">
        <f t="shared" ref="S455:X455" si="906">F455*(12/26)</f>
        <v>2095.8461538461538</v>
      </c>
      <c r="T455" s="68">
        <f t="shared" si="906"/>
        <v>2350.6153846153848</v>
      </c>
      <c r="U455" s="68">
        <f t="shared" si="906"/>
        <v>2605.3846153846157</v>
      </c>
      <c r="V455" s="68">
        <f t="shared" si="906"/>
        <v>2859.6923076923081</v>
      </c>
      <c r="W455" s="68">
        <f t="shared" si="906"/>
        <v>3114.4615384615386</v>
      </c>
      <c r="X455" s="68">
        <f t="shared" si="906"/>
        <v>8300.7692307692305</v>
      </c>
      <c r="Y455" s="67">
        <f t="shared" si="2"/>
        <v>0</v>
      </c>
      <c r="Z455" s="58"/>
    </row>
    <row r="456" spans="1:26" ht="12.75" customHeight="1" x14ac:dyDescent="0.25">
      <c r="A456" s="59" t="s">
        <v>1583</v>
      </c>
      <c r="B456" s="60" t="s">
        <v>192</v>
      </c>
      <c r="C456" s="60" t="s">
        <v>1584</v>
      </c>
      <c r="D456" s="60" t="s">
        <v>1585</v>
      </c>
      <c r="E456" s="60" t="s">
        <v>1586</v>
      </c>
      <c r="F456" s="61">
        <v>5115</v>
      </c>
      <c r="G456" s="61">
        <v>5737</v>
      </c>
      <c r="H456" s="61">
        <v>6359</v>
      </c>
      <c r="I456" s="61">
        <v>6981</v>
      </c>
      <c r="J456" s="61">
        <v>7603</v>
      </c>
      <c r="K456" s="62">
        <v>17985</v>
      </c>
      <c r="L456" s="60">
        <v>0</v>
      </c>
      <c r="M456" s="58"/>
      <c r="N456" s="66" t="str">
        <f t="shared" ref="N456:R456" si="907">A456</f>
        <v>POLICE OFFICER II</v>
      </c>
      <c r="O456" s="67" t="str">
        <f t="shared" si="907"/>
        <v>A</v>
      </c>
      <c r="P456" s="67" t="str">
        <f t="shared" si="907"/>
        <v>A4B3</v>
      </c>
      <c r="Q456" s="67" t="str">
        <f t="shared" si="907"/>
        <v>A4B3XX</v>
      </c>
      <c r="R456" s="67" t="str">
        <f t="shared" si="907"/>
        <v>A18</v>
      </c>
      <c r="S456" s="68">
        <f t="shared" ref="S456:X456" si="908">F456*(12/26)</f>
        <v>2360.7692307692309</v>
      </c>
      <c r="T456" s="68">
        <f t="shared" si="908"/>
        <v>2647.8461538461538</v>
      </c>
      <c r="U456" s="68">
        <f t="shared" si="908"/>
        <v>2934.9230769230771</v>
      </c>
      <c r="V456" s="68">
        <f t="shared" si="908"/>
        <v>3222</v>
      </c>
      <c r="W456" s="68">
        <f t="shared" si="908"/>
        <v>3509.0769230769233</v>
      </c>
      <c r="X456" s="68">
        <f t="shared" si="908"/>
        <v>8300.7692307692305</v>
      </c>
      <c r="Y456" s="67">
        <f t="shared" si="2"/>
        <v>0</v>
      </c>
      <c r="Z456" s="58"/>
    </row>
    <row r="457" spans="1:26" ht="12.75" customHeight="1" x14ac:dyDescent="0.25">
      <c r="A457" s="59" t="s">
        <v>1587</v>
      </c>
      <c r="B457" s="60" t="s">
        <v>192</v>
      </c>
      <c r="C457" s="60" t="s">
        <v>1588</v>
      </c>
      <c r="D457" s="60" t="s">
        <v>1589</v>
      </c>
      <c r="E457" s="60" t="s">
        <v>1590</v>
      </c>
      <c r="F457" s="61">
        <v>6083</v>
      </c>
      <c r="G457" s="61">
        <v>6823</v>
      </c>
      <c r="H457" s="61">
        <v>7562</v>
      </c>
      <c r="I457" s="61">
        <v>8302</v>
      </c>
      <c r="J457" s="61">
        <v>9041</v>
      </c>
      <c r="K457" s="62">
        <v>17985</v>
      </c>
      <c r="L457" s="60">
        <v>0</v>
      </c>
      <c r="M457" s="58"/>
      <c r="N457" s="66" t="str">
        <f t="shared" ref="N457:R457" si="909">A457</f>
        <v>POLICE OFFICER III</v>
      </c>
      <c r="O457" s="67" t="str">
        <f t="shared" si="909"/>
        <v>A</v>
      </c>
      <c r="P457" s="67" t="str">
        <f t="shared" si="909"/>
        <v>A4B4</v>
      </c>
      <c r="Q457" s="67" t="str">
        <f t="shared" si="909"/>
        <v>A4B4XX</v>
      </c>
      <c r="R457" s="67" t="str">
        <f t="shared" si="909"/>
        <v>A25</v>
      </c>
      <c r="S457" s="68">
        <f t="shared" ref="S457:X457" si="910">F457*(12/26)</f>
        <v>2807.5384615384619</v>
      </c>
      <c r="T457" s="68">
        <f t="shared" si="910"/>
        <v>3149.0769230769233</v>
      </c>
      <c r="U457" s="68">
        <f t="shared" si="910"/>
        <v>3490.1538461538462</v>
      </c>
      <c r="V457" s="68">
        <f t="shared" si="910"/>
        <v>3831.6923076923081</v>
      </c>
      <c r="W457" s="68">
        <f t="shared" si="910"/>
        <v>4172.7692307692314</v>
      </c>
      <c r="X457" s="68">
        <f t="shared" si="910"/>
        <v>8300.7692307692305</v>
      </c>
      <c r="Y457" s="67">
        <f t="shared" si="2"/>
        <v>0</v>
      </c>
      <c r="Z457" s="58"/>
    </row>
    <row r="458" spans="1:26" ht="12.75" customHeight="1" x14ac:dyDescent="0.25">
      <c r="A458" s="59" t="s">
        <v>1591</v>
      </c>
      <c r="B458" s="60" t="s">
        <v>192</v>
      </c>
      <c r="C458" s="60" t="s">
        <v>1592</v>
      </c>
      <c r="D458" s="60" t="s">
        <v>1593</v>
      </c>
      <c r="E458" s="60" t="s">
        <v>1594</v>
      </c>
      <c r="F458" s="61">
        <v>4117</v>
      </c>
      <c r="G458" s="61">
        <v>4619</v>
      </c>
      <c r="H458" s="61">
        <v>5121</v>
      </c>
      <c r="I458" s="61">
        <v>5623</v>
      </c>
      <c r="J458" s="61">
        <v>6125</v>
      </c>
      <c r="K458" s="62">
        <v>17985</v>
      </c>
      <c r="L458" s="60">
        <v>0</v>
      </c>
      <c r="M458" s="58"/>
      <c r="N458" s="66" t="str">
        <f t="shared" ref="N458:R458" si="911">A458</f>
        <v>POLICE OFFICER INTERN</v>
      </c>
      <c r="O458" s="67" t="str">
        <f t="shared" si="911"/>
        <v>A</v>
      </c>
      <c r="P458" s="67" t="str">
        <f t="shared" si="911"/>
        <v>A4B1</v>
      </c>
      <c r="Q458" s="67" t="str">
        <f t="shared" si="911"/>
        <v>A4B1IX</v>
      </c>
      <c r="R458" s="67" t="str">
        <f t="shared" si="911"/>
        <v>A06</v>
      </c>
      <c r="S458" s="68">
        <f t="shared" ref="S458:X458" si="912">F458*(12/26)</f>
        <v>1900.1538461538462</v>
      </c>
      <c r="T458" s="68">
        <f t="shared" si="912"/>
        <v>2131.8461538461538</v>
      </c>
      <c r="U458" s="68">
        <f t="shared" si="912"/>
        <v>2363.5384615384619</v>
      </c>
      <c r="V458" s="68">
        <f t="shared" si="912"/>
        <v>2595.2307692307695</v>
      </c>
      <c r="W458" s="68">
        <f t="shared" si="912"/>
        <v>2826.9230769230771</v>
      </c>
      <c r="X458" s="68">
        <f t="shared" si="912"/>
        <v>8300.7692307692305</v>
      </c>
      <c r="Y458" s="67">
        <f t="shared" si="2"/>
        <v>0</v>
      </c>
      <c r="Z458" s="58"/>
    </row>
    <row r="459" spans="1:26" ht="12.75" customHeight="1" x14ac:dyDescent="0.25">
      <c r="A459" s="59" t="s">
        <v>1595</v>
      </c>
      <c r="B459" s="60" t="s">
        <v>53</v>
      </c>
      <c r="C459" s="60" t="s">
        <v>1596</v>
      </c>
      <c r="D459" s="60" t="s">
        <v>1597</v>
      </c>
      <c r="E459" s="60" t="s">
        <v>134</v>
      </c>
      <c r="F459" s="61">
        <v>3450</v>
      </c>
      <c r="G459" s="61">
        <v>3850</v>
      </c>
      <c r="H459" s="61">
        <v>4249</v>
      </c>
      <c r="I459" s="61">
        <v>4649</v>
      </c>
      <c r="J459" s="61">
        <v>5048</v>
      </c>
      <c r="K459" s="62">
        <v>17985</v>
      </c>
      <c r="L459" s="60">
        <v>0</v>
      </c>
      <c r="M459" s="58"/>
      <c r="N459" s="66" t="str">
        <f t="shared" ref="N459:R459" si="913">A459</f>
        <v>POLICY ADVISOR I</v>
      </c>
      <c r="O459" s="67" t="str">
        <f t="shared" si="913"/>
        <v>H</v>
      </c>
      <c r="P459" s="67" t="str">
        <f t="shared" si="913"/>
        <v>H1R1</v>
      </c>
      <c r="Q459" s="67" t="str">
        <f t="shared" si="913"/>
        <v>H1R1XX</v>
      </c>
      <c r="R459" s="67" t="str">
        <f t="shared" si="913"/>
        <v>H12</v>
      </c>
      <c r="S459" s="68">
        <f t="shared" ref="S459:X459" si="914">F459*(12/26)</f>
        <v>1592.3076923076924</v>
      </c>
      <c r="T459" s="68">
        <f t="shared" si="914"/>
        <v>1776.9230769230771</v>
      </c>
      <c r="U459" s="68">
        <f t="shared" si="914"/>
        <v>1961.0769230769231</v>
      </c>
      <c r="V459" s="68">
        <f t="shared" si="914"/>
        <v>2145.6923076923076</v>
      </c>
      <c r="W459" s="68">
        <f t="shared" si="914"/>
        <v>2329.8461538461538</v>
      </c>
      <c r="X459" s="68">
        <f t="shared" si="914"/>
        <v>8300.7692307692305</v>
      </c>
      <c r="Y459" s="67">
        <f t="shared" si="2"/>
        <v>0</v>
      </c>
      <c r="Z459" s="58"/>
    </row>
    <row r="460" spans="1:26" ht="12.75" customHeight="1" x14ac:dyDescent="0.25">
      <c r="A460" s="59" t="s">
        <v>1598</v>
      </c>
      <c r="B460" s="60" t="s">
        <v>53</v>
      </c>
      <c r="C460" s="60" t="s">
        <v>1599</v>
      </c>
      <c r="D460" s="60" t="s">
        <v>1600</v>
      </c>
      <c r="E460" s="60" t="s">
        <v>56</v>
      </c>
      <c r="F460" s="61">
        <v>3708</v>
      </c>
      <c r="G460" s="61">
        <v>4137</v>
      </c>
      <c r="H460" s="61">
        <v>4567</v>
      </c>
      <c r="I460" s="61">
        <v>4996</v>
      </c>
      <c r="J460" s="61">
        <v>5425</v>
      </c>
      <c r="K460" s="62">
        <v>17985</v>
      </c>
      <c r="L460" s="60">
        <v>0</v>
      </c>
      <c r="M460" s="58"/>
      <c r="N460" s="66" t="str">
        <f t="shared" ref="N460:R460" si="915">A460</f>
        <v>POLICY ADVISOR II</v>
      </c>
      <c r="O460" s="67" t="str">
        <f t="shared" si="915"/>
        <v>H</v>
      </c>
      <c r="P460" s="67" t="str">
        <f t="shared" si="915"/>
        <v>H1R2</v>
      </c>
      <c r="Q460" s="67" t="str">
        <f t="shared" si="915"/>
        <v>H1R2XX</v>
      </c>
      <c r="R460" s="67" t="str">
        <f t="shared" si="915"/>
        <v>H14</v>
      </c>
      <c r="S460" s="68">
        <f t="shared" ref="S460:X460" si="916">F460*(12/26)</f>
        <v>1711.3846153846155</v>
      </c>
      <c r="T460" s="68">
        <f t="shared" si="916"/>
        <v>1909.3846153846155</v>
      </c>
      <c r="U460" s="68">
        <f t="shared" si="916"/>
        <v>2107.8461538461538</v>
      </c>
      <c r="V460" s="68">
        <f t="shared" si="916"/>
        <v>2305.8461538461538</v>
      </c>
      <c r="W460" s="68">
        <f t="shared" si="916"/>
        <v>2503.8461538461538</v>
      </c>
      <c r="X460" s="68">
        <f t="shared" si="916"/>
        <v>8300.7692307692305</v>
      </c>
      <c r="Y460" s="67">
        <f t="shared" si="2"/>
        <v>0</v>
      </c>
      <c r="Z460" s="58"/>
    </row>
    <row r="461" spans="1:26" ht="12.75" customHeight="1" x14ac:dyDescent="0.25">
      <c r="A461" s="59" t="s">
        <v>1601</v>
      </c>
      <c r="B461" s="60" t="s">
        <v>53</v>
      </c>
      <c r="C461" s="60" t="s">
        <v>1602</v>
      </c>
      <c r="D461" s="60" t="s">
        <v>1603</v>
      </c>
      <c r="E461" s="60" t="s">
        <v>60</v>
      </c>
      <c r="F461" s="61">
        <v>4284</v>
      </c>
      <c r="G461" s="61">
        <v>4781</v>
      </c>
      <c r="H461" s="61">
        <v>5277</v>
      </c>
      <c r="I461" s="61">
        <v>5774</v>
      </c>
      <c r="J461" s="61">
        <v>6270</v>
      </c>
      <c r="K461" s="62">
        <v>17985</v>
      </c>
      <c r="L461" s="60">
        <v>0</v>
      </c>
      <c r="M461" s="58"/>
      <c r="N461" s="66" t="str">
        <f t="shared" ref="N461:R461" si="917">A461</f>
        <v>POLICY ADVISOR III</v>
      </c>
      <c r="O461" s="67" t="str">
        <f t="shared" si="917"/>
        <v>H</v>
      </c>
      <c r="P461" s="67" t="str">
        <f t="shared" si="917"/>
        <v>H1R3</v>
      </c>
      <c r="Q461" s="67" t="str">
        <f t="shared" si="917"/>
        <v>H1R3XX</v>
      </c>
      <c r="R461" s="67" t="str">
        <f t="shared" si="917"/>
        <v>H19</v>
      </c>
      <c r="S461" s="68">
        <f t="shared" ref="S461:X461" si="918">F461*(12/26)</f>
        <v>1977.2307692307693</v>
      </c>
      <c r="T461" s="68">
        <f t="shared" si="918"/>
        <v>2206.6153846153848</v>
      </c>
      <c r="U461" s="68">
        <f t="shared" si="918"/>
        <v>2435.5384615384619</v>
      </c>
      <c r="V461" s="68">
        <f t="shared" si="918"/>
        <v>2664.9230769230771</v>
      </c>
      <c r="W461" s="68">
        <f t="shared" si="918"/>
        <v>2893.8461538461538</v>
      </c>
      <c r="X461" s="68">
        <f t="shared" si="918"/>
        <v>8300.7692307692305</v>
      </c>
      <c r="Y461" s="67">
        <f t="shared" si="2"/>
        <v>0</v>
      </c>
      <c r="Z461" s="58"/>
    </row>
    <row r="462" spans="1:26" ht="12.75" customHeight="1" x14ac:dyDescent="0.25">
      <c r="A462" s="59" t="s">
        <v>1604</v>
      </c>
      <c r="B462" s="60" t="s">
        <v>53</v>
      </c>
      <c r="C462" s="60" t="s">
        <v>1605</v>
      </c>
      <c r="D462" s="60" t="s">
        <v>1606</v>
      </c>
      <c r="E462" s="60" t="s">
        <v>144</v>
      </c>
      <c r="F462" s="61">
        <v>5322</v>
      </c>
      <c r="G462" s="61">
        <v>5939</v>
      </c>
      <c r="H462" s="61">
        <v>6556</v>
      </c>
      <c r="I462" s="61">
        <v>7173</v>
      </c>
      <c r="J462" s="61">
        <v>7790</v>
      </c>
      <c r="K462" s="62">
        <v>17985</v>
      </c>
      <c r="L462" s="60">
        <v>0</v>
      </c>
      <c r="M462" s="58"/>
      <c r="N462" s="66" t="str">
        <f t="shared" ref="N462:R462" si="919">A462</f>
        <v>POLICY ADVISOR IV</v>
      </c>
      <c r="O462" s="67" t="str">
        <f t="shared" si="919"/>
        <v>H</v>
      </c>
      <c r="P462" s="67" t="str">
        <f t="shared" si="919"/>
        <v>H1R4</v>
      </c>
      <c r="Q462" s="67" t="str">
        <f t="shared" si="919"/>
        <v>H1R4XX</v>
      </c>
      <c r="R462" s="67" t="str">
        <f t="shared" si="919"/>
        <v>H28</v>
      </c>
      <c r="S462" s="68">
        <f t="shared" ref="S462:X462" si="920">F462*(12/26)</f>
        <v>2456.3076923076924</v>
      </c>
      <c r="T462" s="68">
        <f t="shared" si="920"/>
        <v>2741.0769230769233</v>
      </c>
      <c r="U462" s="68">
        <f t="shared" si="920"/>
        <v>3025.8461538461538</v>
      </c>
      <c r="V462" s="68">
        <f t="shared" si="920"/>
        <v>3310.6153846153848</v>
      </c>
      <c r="W462" s="68">
        <f t="shared" si="920"/>
        <v>3595.3846153846157</v>
      </c>
      <c r="X462" s="68">
        <f t="shared" si="920"/>
        <v>8300.7692307692305</v>
      </c>
      <c r="Y462" s="67">
        <f t="shared" si="2"/>
        <v>0</v>
      </c>
      <c r="Z462" s="58"/>
    </row>
    <row r="463" spans="1:26" ht="12.75" customHeight="1" x14ac:dyDescent="0.25">
      <c r="A463" s="59" t="s">
        <v>1607</v>
      </c>
      <c r="B463" s="60" t="s">
        <v>53</v>
      </c>
      <c r="C463" s="60" t="s">
        <v>1608</v>
      </c>
      <c r="D463" s="60" t="s">
        <v>1609</v>
      </c>
      <c r="E463" s="60" t="s">
        <v>122</v>
      </c>
      <c r="F463" s="61">
        <v>6659</v>
      </c>
      <c r="G463" s="61">
        <v>7518</v>
      </c>
      <c r="H463" s="61">
        <v>8377</v>
      </c>
      <c r="I463" s="61">
        <v>9235</v>
      </c>
      <c r="J463" s="61">
        <v>10094</v>
      </c>
      <c r="K463" s="62">
        <v>17985</v>
      </c>
      <c r="L463" s="60">
        <v>0</v>
      </c>
      <c r="M463" s="58"/>
      <c r="N463" s="66" t="str">
        <f t="shared" ref="N463:R463" si="921">A463</f>
        <v>POLICY ADVISOR V</v>
      </c>
      <c r="O463" s="67" t="str">
        <f t="shared" si="921"/>
        <v>H</v>
      </c>
      <c r="P463" s="67" t="str">
        <f t="shared" si="921"/>
        <v>H1R5</v>
      </c>
      <c r="Q463" s="67" t="str">
        <f t="shared" si="921"/>
        <v>H1R5XX</v>
      </c>
      <c r="R463" s="67" t="str">
        <f t="shared" si="921"/>
        <v>H33</v>
      </c>
      <c r="S463" s="68">
        <f t="shared" ref="S463:X463" si="922">F463*(12/26)</f>
        <v>3073.3846153846157</v>
      </c>
      <c r="T463" s="68">
        <f t="shared" si="922"/>
        <v>3469.8461538461543</v>
      </c>
      <c r="U463" s="68">
        <f t="shared" si="922"/>
        <v>3866.3076923076924</v>
      </c>
      <c r="V463" s="68">
        <f t="shared" si="922"/>
        <v>4262.3076923076924</v>
      </c>
      <c r="W463" s="68">
        <f t="shared" si="922"/>
        <v>4658.7692307692314</v>
      </c>
      <c r="X463" s="68">
        <f t="shared" si="922"/>
        <v>8300.7692307692305</v>
      </c>
      <c r="Y463" s="67">
        <f t="shared" si="2"/>
        <v>0</v>
      </c>
      <c r="Z463" s="58"/>
    </row>
    <row r="464" spans="1:26" ht="12.75" customHeight="1" x14ac:dyDescent="0.25">
      <c r="A464" s="59" t="s">
        <v>1610</v>
      </c>
      <c r="B464" s="60" t="s">
        <v>53</v>
      </c>
      <c r="C464" s="60" t="s">
        <v>1611</v>
      </c>
      <c r="D464" s="60" t="s">
        <v>1612</v>
      </c>
      <c r="E464" s="60" t="s">
        <v>126</v>
      </c>
      <c r="F464" s="61">
        <v>7224</v>
      </c>
      <c r="G464" s="61">
        <v>8156</v>
      </c>
      <c r="H464" s="61">
        <v>9089</v>
      </c>
      <c r="I464" s="61">
        <v>10021</v>
      </c>
      <c r="J464" s="61">
        <v>10953</v>
      </c>
      <c r="K464" s="62">
        <v>17985</v>
      </c>
      <c r="L464" s="60">
        <v>0</v>
      </c>
      <c r="M464" s="58"/>
      <c r="N464" s="66" t="str">
        <f t="shared" ref="N464:R464" si="923">A464</f>
        <v>POLICY ADVISOR VI</v>
      </c>
      <c r="O464" s="67" t="str">
        <f t="shared" si="923"/>
        <v>H</v>
      </c>
      <c r="P464" s="67" t="str">
        <f t="shared" si="923"/>
        <v>H1R6</v>
      </c>
      <c r="Q464" s="67" t="str">
        <f t="shared" si="923"/>
        <v>H1R6XX</v>
      </c>
      <c r="R464" s="67" t="str">
        <f t="shared" si="923"/>
        <v>H35</v>
      </c>
      <c r="S464" s="68">
        <f t="shared" ref="S464:X464" si="924">F464*(12/26)</f>
        <v>3334.1538461538462</v>
      </c>
      <c r="T464" s="68">
        <f t="shared" si="924"/>
        <v>3764.3076923076924</v>
      </c>
      <c r="U464" s="68">
        <f t="shared" si="924"/>
        <v>4194.9230769230771</v>
      </c>
      <c r="V464" s="68">
        <f t="shared" si="924"/>
        <v>4625.0769230769238</v>
      </c>
      <c r="W464" s="68">
        <f t="shared" si="924"/>
        <v>5055.2307692307695</v>
      </c>
      <c r="X464" s="68">
        <f t="shared" si="924"/>
        <v>8300.7692307692305</v>
      </c>
      <c r="Y464" s="67">
        <f t="shared" si="2"/>
        <v>0</v>
      </c>
      <c r="Z464" s="58"/>
    </row>
    <row r="465" spans="1:26" ht="12.75" customHeight="1" x14ac:dyDescent="0.25">
      <c r="A465" s="59" t="s">
        <v>1613</v>
      </c>
      <c r="B465" s="60" t="s">
        <v>53</v>
      </c>
      <c r="C465" s="60" t="s">
        <v>1614</v>
      </c>
      <c r="D465" s="60" t="s">
        <v>1615</v>
      </c>
      <c r="E465" s="60" t="s">
        <v>190</v>
      </c>
      <c r="F465" s="61">
        <v>7642</v>
      </c>
      <c r="G465" s="61">
        <v>8828</v>
      </c>
      <c r="H465" s="61">
        <v>10014</v>
      </c>
      <c r="I465" s="61">
        <v>11199</v>
      </c>
      <c r="J465" s="61">
        <v>12385</v>
      </c>
      <c r="K465" s="62">
        <v>17985</v>
      </c>
      <c r="L465" s="60">
        <v>0</v>
      </c>
      <c r="M465" s="58"/>
      <c r="N465" s="66" t="str">
        <f t="shared" ref="N465:R465" si="925">A465</f>
        <v>POLICY ADVISOR VII</v>
      </c>
      <c r="O465" s="67" t="str">
        <f t="shared" si="925"/>
        <v>H</v>
      </c>
      <c r="P465" s="67" t="str">
        <f t="shared" si="925"/>
        <v>H1R7</v>
      </c>
      <c r="Q465" s="67" t="str">
        <f t="shared" si="925"/>
        <v>H1R7XX</v>
      </c>
      <c r="R465" s="67" t="str">
        <f t="shared" si="925"/>
        <v>H37</v>
      </c>
      <c r="S465" s="68">
        <f t="shared" ref="S465:X465" si="926">F465*(12/26)</f>
        <v>3527.0769230769233</v>
      </c>
      <c r="T465" s="68">
        <f t="shared" si="926"/>
        <v>4074.4615384615386</v>
      </c>
      <c r="U465" s="68">
        <f t="shared" si="926"/>
        <v>4621.8461538461543</v>
      </c>
      <c r="V465" s="68">
        <f t="shared" si="926"/>
        <v>5168.7692307692314</v>
      </c>
      <c r="W465" s="68">
        <f t="shared" si="926"/>
        <v>5716.1538461538466</v>
      </c>
      <c r="X465" s="68">
        <f t="shared" si="926"/>
        <v>8300.7692307692305</v>
      </c>
      <c r="Y465" s="67">
        <f t="shared" si="2"/>
        <v>0</v>
      </c>
      <c r="Z465" s="58"/>
    </row>
    <row r="466" spans="1:26" ht="12.75" customHeight="1" x14ac:dyDescent="0.25">
      <c r="A466" s="59" t="s">
        <v>1616</v>
      </c>
      <c r="B466" s="60" t="s">
        <v>53</v>
      </c>
      <c r="C466" s="60" t="s">
        <v>1617</v>
      </c>
      <c r="D466" s="60" t="s">
        <v>1618</v>
      </c>
      <c r="E466" s="60" t="s">
        <v>56</v>
      </c>
      <c r="F466" s="61">
        <v>3708</v>
      </c>
      <c r="G466" s="61">
        <v>4137</v>
      </c>
      <c r="H466" s="61">
        <v>4567</v>
      </c>
      <c r="I466" s="61">
        <v>4996</v>
      </c>
      <c r="J466" s="61">
        <v>5425</v>
      </c>
      <c r="K466" s="62">
        <v>17985</v>
      </c>
      <c r="L466" s="60">
        <v>1</v>
      </c>
      <c r="M466" s="58"/>
      <c r="N466" s="66" t="str">
        <f t="shared" ref="N466:R466" si="927">A466</f>
        <v>PORT OF ENTRY I</v>
      </c>
      <c r="O466" s="67" t="str">
        <f t="shared" si="927"/>
        <v>H</v>
      </c>
      <c r="P466" s="67" t="str">
        <f t="shared" si="927"/>
        <v>H4Q2</v>
      </c>
      <c r="Q466" s="67" t="str">
        <f t="shared" si="927"/>
        <v>H4Q2TX</v>
      </c>
      <c r="R466" s="67" t="str">
        <f t="shared" si="927"/>
        <v>H14</v>
      </c>
      <c r="S466" s="68">
        <f t="shared" ref="S466:X466" si="928">F466*(12/26)</f>
        <v>1711.3846153846155</v>
      </c>
      <c r="T466" s="68">
        <f t="shared" si="928"/>
        <v>1909.3846153846155</v>
      </c>
      <c r="U466" s="68">
        <f t="shared" si="928"/>
        <v>2107.8461538461538</v>
      </c>
      <c r="V466" s="68">
        <f t="shared" si="928"/>
        <v>2305.8461538461538</v>
      </c>
      <c r="W466" s="68">
        <f t="shared" si="928"/>
        <v>2503.8461538461538</v>
      </c>
      <c r="X466" s="68">
        <f t="shared" si="928"/>
        <v>8300.7692307692305</v>
      </c>
      <c r="Y466" s="67">
        <f t="shared" si="2"/>
        <v>1</v>
      </c>
      <c r="Z466" s="58"/>
    </row>
    <row r="467" spans="1:26" ht="12.75" customHeight="1" x14ac:dyDescent="0.25">
      <c r="A467" s="59" t="s">
        <v>1619</v>
      </c>
      <c r="B467" s="60" t="s">
        <v>53</v>
      </c>
      <c r="C467" s="60" t="s">
        <v>1620</v>
      </c>
      <c r="D467" s="60" t="s">
        <v>1621</v>
      </c>
      <c r="E467" s="60" t="s">
        <v>249</v>
      </c>
      <c r="F467" s="61">
        <v>3984</v>
      </c>
      <c r="G467" s="61">
        <v>4447</v>
      </c>
      <c r="H467" s="61">
        <v>4909</v>
      </c>
      <c r="I467" s="61">
        <v>5372</v>
      </c>
      <c r="J467" s="61">
        <v>5834</v>
      </c>
      <c r="K467" s="62">
        <v>17985</v>
      </c>
      <c r="L467" s="60">
        <v>1</v>
      </c>
      <c r="M467" s="58"/>
      <c r="N467" s="66" t="str">
        <f t="shared" ref="N467:R467" si="929">A467</f>
        <v>PORT OF ENTRY II</v>
      </c>
      <c r="O467" s="67" t="str">
        <f t="shared" si="929"/>
        <v>H</v>
      </c>
      <c r="P467" s="67" t="str">
        <f t="shared" si="929"/>
        <v>H4Q3</v>
      </c>
      <c r="Q467" s="67" t="str">
        <f t="shared" si="929"/>
        <v>H4Q3XX</v>
      </c>
      <c r="R467" s="67" t="str">
        <f t="shared" si="929"/>
        <v>H17</v>
      </c>
      <c r="S467" s="68">
        <f t="shared" ref="S467:X467" si="930">F467*(12/26)</f>
        <v>1838.7692307692309</v>
      </c>
      <c r="T467" s="68">
        <f t="shared" si="930"/>
        <v>2052.4615384615386</v>
      </c>
      <c r="U467" s="68">
        <f t="shared" si="930"/>
        <v>2265.6923076923076</v>
      </c>
      <c r="V467" s="68">
        <f t="shared" si="930"/>
        <v>2479.3846153846157</v>
      </c>
      <c r="W467" s="68">
        <f t="shared" si="930"/>
        <v>2692.6153846153848</v>
      </c>
      <c r="X467" s="68">
        <f t="shared" si="930"/>
        <v>8300.7692307692305</v>
      </c>
      <c r="Y467" s="67">
        <f t="shared" si="2"/>
        <v>1</v>
      </c>
      <c r="Z467" s="58"/>
    </row>
    <row r="468" spans="1:26" ht="12.75" customHeight="1" x14ac:dyDescent="0.25">
      <c r="A468" s="59" t="s">
        <v>1622</v>
      </c>
      <c r="B468" s="60" t="s">
        <v>53</v>
      </c>
      <c r="C468" s="60" t="s">
        <v>1623</v>
      </c>
      <c r="D468" s="60" t="s">
        <v>1624</v>
      </c>
      <c r="E468" s="60" t="s">
        <v>60</v>
      </c>
      <c r="F468" s="61">
        <v>4284</v>
      </c>
      <c r="G468" s="61">
        <v>4781</v>
      </c>
      <c r="H468" s="61">
        <v>5277</v>
      </c>
      <c r="I468" s="61">
        <v>5774</v>
      </c>
      <c r="J468" s="61">
        <v>6270</v>
      </c>
      <c r="K468" s="62">
        <v>17985</v>
      </c>
      <c r="L468" s="60">
        <v>0</v>
      </c>
      <c r="M468" s="58"/>
      <c r="N468" s="66" t="str">
        <f t="shared" ref="N468:R468" si="931">A468</f>
        <v>PORT OF ENTRY III</v>
      </c>
      <c r="O468" s="67" t="str">
        <f t="shared" si="931"/>
        <v>H</v>
      </c>
      <c r="P468" s="67" t="str">
        <f t="shared" si="931"/>
        <v>H4Q4</v>
      </c>
      <c r="Q468" s="67" t="str">
        <f t="shared" si="931"/>
        <v>H4Q4XX</v>
      </c>
      <c r="R468" s="67" t="str">
        <f t="shared" si="931"/>
        <v>H19</v>
      </c>
      <c r="S468" s="68">
        <f t="shared" ref="S468:X468" si="932">F468*(12/26)</f>
        <v>1977.2307692307693</v>
      </c>
      <c r="T468" s="68">
        <f t="shared" si="932"/>
        <v>2206.6153846153848</v>
      </c>
      <c r="U468" s="68">
        <f t="shared" si="932"/>
        <v>2435.5384615384619</v>
      </c>
      <c r="V468" s="68">
        <f t="shared" si="932"/>
        <v>2664.9230769230771</v>
      </c>
      <c r="W468" s="68">
        <f t="shared" si="932"/>
        <v>2893.8461538461538</v>
      </c>
      <c r="X468" s="68">
        <f t="shared" si="932"/>
        <v>8300.7692307692305</v>
      </c>
      <c r="Y468" s="67">
        <f t="shared" si="2"/>
        <v>0</v>
      </c>
      <c r="Z468" s="58"/>
    </row>
    <row r="469" spans="1:26" ht="12.75" customHeight="1" x14ac:dyDescent="0.25">
      <c r="A469" s="59" t="s">
        <v>1625</v>
      </c>
      <c r="B469" s="60" t="s">
        <v>53</v>
      </c>
      <c r="C469" s="60" t="s">
        <v>1626</v>
      </c>
      <c r="D469" s="60" t="s">
        <v>1627</v>
      </c>
      <c r="E469" s="60" t="s">
        <v>245</v>
      </c>
      <c r="F469" s="61">
        <v>3207</v>
      </c>
      <c r="G469" s="61">
        <v>3579</v>
      </c>
      <c r="H469" s="61">
        <v>3952</v>
      </c>
      <c r="I469" s="61">
        <v>4324</v>
      </c>
      <c r="J469" s="61">
        <v>4696</v>
      </c>
      <c r="K469" s="62">
        <v>17985</v>
      </c>
      <c r="L469" s="60">
        <v>1</v>
      </c>
      <c r="M469" s="58"/>
      <c r="N469" s="66" t="str">
        <f t="shared" ref="N469:R469" si="933">A469</f>
        <v>PORT OF ENTRY INTERN</v>
      </c>
      <c r="O469" s="67" t="str">
        <f t="shared" si="933"/>
        <v>H</v>
      </c>
      <c r="P469" s="67" t="str">
        <f t="shared" si="933"/>
        <v>H4Q1</v>
      </c>
      <c r="Q469" s="67" t="str">
        <f t="shared" si="933"/>
        <v>H4Q1IX</v>
      </c>
      <c r="R469" s="67" t="str">
        <f t="shared" si="933"/>
        <v>H10</v>
      </c>
      <c r="S469" s="68">
        <f t="shared" ref="S469:X469" si="934">F469*(12/26)</f>
        <v>1480.1538461538462</v>
      </c>
      <c r="T469" s="68">
        <f t="shared" si="934"/>
        <v>1651.846153846154</v>
      </c>
      <c r="U469" s="68">
        <f t="shared" si="934"/>
        <v>1824</v>
      </c>
      <c r="V469" s="68">
        <f t="shared" si="934"/>
        <v>1995.6923076923078</v>
      </c>
      <c r="W469" s="68">
        <f t="shared" si="934"/>
        <v>2167.3846153846157</v>
      </c>
      <c r="X469" s="68">
        <f t="shared" si="934"/>
        <v>8300.7692307692305</v>
      </c>
      <c r="Y469" s="67">
        <f t="shared" si="2"/>
        <v>1</v>
      </c>
      <c r="Z469" s="58"/>
    </row>
    <row r="470" spans="1:26" ht="12.75" customHeight="1" x14ac:dyDescent="0.25">
      <c r="A470" s="59" t="s">
        <v>1628</v>
      </c>
      <c r="B470" s="60" t="s">
        <v>609</v>
      </c>
      <c r="C470" s="60" t="s">
        <v>1629</v>
      </c>
      <c r="D470" s="60" t="s">
        <v>1630</v>
      </c>
      <c r="E470" s="60" t="s">
        <v>287</v>
      </c>
      <c r="F470" s="61">
        <v>2230</v>
      </c>
      <c r="G470" s="61">
        <v>2465</v>
      </c>
      <c r="H470" s="61">
        <v>2701</v>
      </c>
      <c r="I470" s="61">
        <v>2936</v>
      </c>
      <c r="J470" s="61">
        <v>3171</v>
      </c>
      <c r="K470" s="62">
        <v>17985</v>
      </c>
      <c r="L470" s="60">
        <v>1</v>
      </c>
      <c r="M470" s="58"/>
      <c r="N470" s="66" t="str">
        <f t="shared" ref="N470:R470" si="935">A470</f>
        <v>PRODUCTION I</v>
      </c>
      <c r="O470" s="67" t="str">
        <f t="shared" si="935"/>
        <v>D</v>
      </c>
      <c r="P470" s="67" t="str">
        <f t="shared" si="935"/>
        <v>D7C1</v>
      </c>
      <c r="Q470" s="67" t="str">
        <f t="shared" si="935"/>
        <v>D7C1XX</v>
      </c>
      <c r="R470" s="67" t="str">
        <f t="shared" si="935"/>
        <v>D05</v>
      </c>
      <c r="S470" s="68">
        <f t="shared" ref="S470:X470" si="936">F470*(12/26)</f>
        <v>1029.2307692307693</v>
      </c>
      <c r="T470" s="68">
        <f t="shared" si="936"/>
        <v>1137.6923076923078</v>
      </c>
      <c r="U470" s="68">
        <f t="shared" si="936"/>
        <v>1246.6153846153848</v>
      </c>
      <c r="V470" s="68">
        <f t="shared" si="936"/>
        <v>1355.0769230769231</v>
      </c>
      <c r="W470" s="68">
        <f t="shared" si="936"/>
        <v>1463.5384615384617</v>
      </c>
      <c r="X470" s="68">
        <f t="shared" si="936"/>
        <v>8300.7692307692305</v>
      </c>
      <c r="Y470" s="67">
        <f t="shared" si="2"/>
        <v>1</v>
      </c>
      <c r="Z470" s="58"/>
    </row>
    <row r="471" spans="1:26" ht="12.75" customHeight="1" x14ac:dyDescent="0.25">
      <c r="A471" s="59" t="s">
        <v>1631</v>
      </c>
      <c r="B471" s="60" t="s">
        <v>609</v>
      </c>
      <c r="C471" s="60" t="s">
        <v>1632</v>
      </c>
      <c r="D471" s="60" t="s">
        <v>1633</v>
      </c>
      <c r="E471" s="60" t="s">
        <v>905</v>
      </c>
      <c r="F471" s="61">
        <v>2771</v>
      </c>
      <c r="G471" s="61">
        <v>3063</v>
      </c>
      <c r="H471" s="61">
        <v>3356</v>
      </c>
      <c r="I471" s="61">
        <v>3648</v>
      </c>
      <c r="J471" s="61">
        <v>3940</v>
      </c>
      <c r="K471" s="62">
        <v>17985</v>
      </c>
      <c r="L471" s="60">
        <v>1</v>
      </c>
      <c r="M471" s="58"/>
      <c r="N471" s="66" t="str">
        <f t="shared" ref="N471:R471" si="937">A471</f>
        <v>PRODUCTION II</v>
      </c>
      <c r="O471" s="67" t="str">
        <f t="shared" si="937"/>
        <v>D</v>
      </c>
      <c r="P471" s="67" t="str">
        <f t="shared" si="937"/>
        <v>D7C2</v>
      </c>
      <c r="Q471" s="67" t="str">
        <f t="shared" si="937"/>
        <v>D7C2XX</v>
      </c>
      <c r="R471" s="67" t="str">
        <f t="shared" si="937"/>
        <v>D08</v>
      </c>
      <c r="S471" s="68">
        <f t="shared" ref="S471:X471" si="938">F471*(12/26)</f>
        <v>1278.9230769230769</v>
      </c>
      <c r="T471" s="68">
        <f t="shared" si="938"/>
        <v>1413.6923076923078</v>
      </c>
      <c r="U471" s="68">
        <f t="shared" si="938"/>
        <v>1548.9230769230769</v>
      </c>
      <c r="V471" s="68">
        <f t="shared" si="938"/>
        <v>1683.6923076923078</v>
      </c>
      <c r="W471" s="68">
        <f t="shared" si="938"/>
        <v>1818.4615384615386</v>
      </c>
      <c r="X471" s="68">
        <f t="shared" si="938"/>
        <v>8300.7692307692305</v>
      </c>
      <c r="Y471" s="67">
        <f t="shared" si="2"/>
        <v>1</v>
      </c>
      <c r="Z471" s="58"/>
    </row>
    <row r="472" spans="1:26" ht="12.75" customHeight="1" x14ac:dyDescent="0.25">
      <c r="A472" s="59" t="s">
        <v>1634</v>
      </c>
      <c r="B472" s="60" t="s">
        <v>609</v>
      </c>
      <c r="C472" s="60" t="s">
        <v>1635</v>
      </c>
      <c r="D472" s="60" t="s">
        <v>1636</v>
      </c>
      <c r="E472" s="60" t="s">
        <v>1353</v>
      </c>
      <c r="F472" s="61">
        <v>2980</v>
      </c>
      <c r="G472" s="61">
        <v>3294</v>
      </c>
      <c r="H472" s="61">
        <v>3609</v>
      </c>
      <c r="I472" s="61">
        <v>3923</v>
      </c>
      <c r="J472" s="61">
        <v>4237</v>
      </c>
      <c r="K472" s="62">
        <v>17985</v>
      </c>
      <c r="L472" s="60">
        <v>1</v>
      </c>
      <c r="M472" s="58"/>
      <c r="N472" s="66" t="str">
        <f t="shared" ref="N472:R472" si="939">A472</f>
        <v>PRODUCTION III</v>
      </c>
      <c r="O472" s="67" t="str">
        <f t="shared" si="939"/>
        <v>D</v>
      </c>
      <c r="P472" s="67" t="str">
        <f t="shared" si="939"/>
        <v>D7C3</v>
      </c>
      <c r="Q472" s="67" t="str">
        <f t="shared" si="939"/>
        <v>D7C3XX</v>
      </c>
      <c r="R472" s="67" t="str">
        <f t="shared" si="939"/>
        <v>D09</v>
      </c>
      <c r="S472" s="68">
        <f t="shared" ref="S472:X472" si="940">F472*(12/26)</f>
        <v>1375.3846153846155</v>
      </c>
      <c r="T472" s="68">
        <f t="shared" si="940"/>
        <v>1520.3076923076924</v>
      </c>
      <c r="U472" s="68">
        <f t="shared" si="940"/>
        <v>1665.6923076923078</v>
      </c>
      <c r="V472" s="68">
        <f t="shared" si="940"/>
        <v>1810.6153846153848</v>
      </c>
      <c r="W472" s="68">
        <f t="shared" si="940"/>
        <v>1955.5384615384617</v>
      </c>
      <c r="X472" s="68">
        <f t="shared" si="940"/>
        <v>8300.7692307692305</v>
      </c>
      <c r="Y472" s="67">
        <f t="shared" si="2"/>
        <v>1</v>
      </c>
      <c r="Z472" s="58"/>
    </row>
    <row r="473" spans="1:26" ht="12.75" customHeight="1" x14ac:dyDescent="0.25">
      <c r="A473" s="59" t="s">
        <v>1637</v>
      </c>
      <c r="B473" s="60" t="s">
        <v>609</v>
      </c>
      <c r="C473" s="60" t="s">
        <v>1638</v>
      </c>
      <c r="D473" s="60" t="s">
        <v>1639</v>
      </c>
      <c r="E473" s="60" t="s">
        <v>768</v>
      </c>
      <c r="F473" s="61">
        <v>3441</v>
      </c>
      <c r="G473" s="61">
        <v>3804</v>
      </c>
      <c r="H473" s="61">
        <v>4168</v>
      </c>
      <c r="I473" s="61">
        <v>4531</v>
      </c>
      <c r="J473" s="61">
        <v>4894</v>
      </c>
      <c r="K473" s="62">
        <v>17985</v>
      </c>
      <c r="L473" s="60">
        <v>1</v>
      </c>
      <c r="M473" s="58"/>
      <c r="N473" s="66" t="str">
        <f t="shared" ref="N473:R473" si="941">A473</f>
        <v>PRODUCTION IV</v>
      </c>
      <c r="O473" s="67" t="str">
        <f t="shared" si="941"/>
        <v>D</v>
      </c>
      <c r="P473" s="67" t="str">
        <f t="shared" si="941"/>
        <v>D7C4</v>
      </c>
      <c r="Q473" s="67" t="str">
        <f t="shared" si="941"/>
        <v>D7C4XX</v>
      </c>
      <c r="R473" s="67" t="str">
        <f t="shared" si="941"/>
        <v>D12</v>
      </c>
      <c r="S473" s="68">
        <f t="shared" ref="S473:X473" si="942">F473*(12/26)</f>
        <v>1588.1538461538462</v>
      </c>
      <c r="T473" s="68">
        <f t="shared" si="942"/>
        <v>1755.6923076923078</v>
      </c>
      <c r="U473" s="68">
        <f t="shared" si="942"/>
        <v>1923.6923076923078</v>
      </c>
      <c r="V473" s="68">
        <f t="shared" si="942"/>
        <v>2091.2307692307695</v>
      </c>
      <c r="W473" s="68">
        <f t="shared" si="942"/>
        <v>2258.7692307692309</v>
      </c>
      <c r="X473" s="68">
        <f t="shared" si="942"/>
        <v>8300.7692307692305</v>
      </c>
      <c r="Y473" s="67">
        <f t="shared" si="2"/>
        <v>1</v>
      </c>
      <c r="Z473" s="58"/>
    </row>
    <row r="474" spans="1:26" ht="12.75" customHeight="1" x14ac:dyDescent="0.25">
      <c r="A474" s="59" t="s">
        <v>1640</v>
      </c>
      <c r="B474" s="60" t="s">
        <v>609</v>
      </c>
      <c r="C474" s="60" t="s">
        <v>1641</v>
      </c>
      <c r="D474" s="60" t="s">
        <v>1642</v>
      </c>
      <c r="E474" s="60" t="s">
        <v>616</v>
      </c>
      <c r="F474" s="61">
        <v>4277</v>
      </c>
      <c r="G474" s="61">
        <v>4728</v>
      </c>
      <c r="H474" s="61">
        <v>5179</v>
      </c>
      <c r="I474" s="61">
        <v>5629</v>
      </c>
      <c r="J474" s="61">
        <v>6080</v>
      </c>
      <c r="K474" s="62">
        <v>17985</v>
      </c>
      <c r="L474" s="60">
        <v>0</v>
      </c>
      <c r="M474" s="58"/>
      <c r="N474" s="66" t="str">
        <f t="shared" ref="N474:R474" si="943">A474</f>
        <v>PRODUCTION V</v>
      </c>
      <c r="O474" s="67" t="str">
        <f t="shared" si="943"/>
        <v>D</v>
      </c>
      <c r="P474" s="67" t="str">
        <f t="shared" si="943"/>
        <v>D7C5</v>
      </c>
      <c r="Q474" s="67" t="str">
        <f t="shared" si="943"/>
        <v>D7C5XX</v>
      </c>
      <c r="R474" s="67" t="str">
        <f t="shared" si="943"/>
        <v>D15</v>
      </c>
      <c r="S474" s="68">
        <f t="shared" ref="S474:X474" si="944">F474*(12/26)</f>
        <v>1974</v>
      </c>
      <c r="T474" s="68">
        <f t="shared" si="944"/>
        <v>2182.1538461538462</v>
      </c>
      <c r="U474" s="68">
        <f t="shared" si="944"/>
        <v>2390.3076923076924</v>
      </c>
      <c r="V474" s="68">
        <f t="shared" si="944"/>
        <v>2598</v>
      </c>
      <c r="W474" s="68">
        <f t="shared" si="944"/>
        <v>2806.1538461538462</v>
      </c>
      <c r="X474" s="68">
        <f t="shared" si="944"/>
        <v>8300.7692307692305</v>
      </c>
      <c r="Y474" s="67">
        <f t="shared" si="2"/>
        <v>0</v>
      </c>
      <c r="Z474" s="58"/>
    </row>
    <row r="475" spans="1:26" ht="12.75" customHeight="1" x14ac:dyDescent="0.25">
      <c r="A475" s="59" t="s">
        <v>1643</v>
      </c>
      <c r="B475" s="60" t="s">
        <v>86</v>
      </c>
      <c r="C475" s="60" t="s">
        <v>1644</v>
      </c>
      <c r="D475" s="60" t="s">
        <v>1645</v>
      </c>
      <c r="E475" s="60" t="s">
        <v>725</v>
      </c>
      <c r="F475" s="61">
        <v>5098</v>
      </c>
      <c r="G475" s="61">
        <v>5689</v>
      </c>
      <c r="H475" s="61">
        <v>6281</v>
      </c>
      <c r="I475" s="61">
        <v>6872</v>
      </c>
      <c r="J475" s="61">
        <v>7463</v>
      </c>
      <c r="K475" s="62">
        <v>17985</v>
      </c>
      <c r="L475" s="60">
        <v>0</v>
      </c>
      <c r="M475" s="58"/>
      <c r="N475" s="66" t="str">
        <f t="shared" ref="N475:R475" si="945">A475</f>
        <v>PROF LAND SURVEYOR I</v>
      </c>
      <c r="O475" s="67" t="str">
        <f t="shared" si="945"/>
        <v>I</v>
      </c>
      <c r="P475" s="67" t="str">
        <f t="shared" si="945"/>
        <v>I9B3</v>
      </c>
      <c r="Q475" s="67" t="str">
        <f t="shared" si="945"/>
        <v>I9B3XX</v>
      </c>
      <c r="R475" s="67" t="str">
        <f t="shared" si="945"/>
        <v>I10</v>
      </c>
      <c r="S475" s="68">
        <f t="shared" ref="S475:X475" si="946">F475*(12/26)</f>
        <v>2352.9230769230771</v>
      </c>
      <c r="T475" s="68">
        <f t="shared" si="946"/>
        <v>2625.6923076923076</v>
      </c>
      <c r="U475" s="68">
        <f t="shared" si="946"/>
        <v>2898.9230769230771</v>
      </c>
      <c r="V475" s="68">
        <f t="shared" si="946"/>
        <v>3171.6923076923081</v>
      </c>
      <c r="W475" s="68">
        <f t="shared" si="946"/>
        <v>3444.4615384615386</v>
      </c>
      <c r="X475" s="68">
        <f t="shared" si="946"/>
        <v>8300.7692307692305</v>
      </c>
      <c r="Y475" s="67">
        <f t="shared" si="2"/>
        <v>0</v>
      </c>
      <c r="Z475" s="58"/>
    </row>
    <row r="476" spans="1:26" ht="12.75" customHeight="1" x14ac:dyDescent="0.25">
      <c r="A476" s="59" t="s">
        <v>1646</v>
      </c>
      <c r="B476" s="60" t="s">
        <v>86</v>
      </c>
      <c r="C476" s="60" t="s">
        <v>1647</v>
      </c>
      <c r="D476" s="60" t="s">
        <v>1648</v>
      </c>
      <c r="E476" s="60" t="s">
        <v>93</v>
      </c>
      <c r="F476" s="61">
        <v>6322</v>
      </c>
      <c r="G476" s="61">
        <v>7137</v>
      </c>
      <c r="H476" s="61">
        <v>7953</v>
      </c>
      <c r="I476" s="61">
        <v>8768</v>
      </c>
      <c r="J476" s="61">
        <v>9583</v>
      </c>
      <c r="K476" s="62">
        <v>17985</v>
      </c>
      <c r="L476" s="60">
        <v>0</v>
      </c>
      <c r="M476" s="58"/>
      <c r="N476" s="66" t="str">
        <f t="shared" ref="N476:R476" si="947">A476</f>
        <v>PROF LAND SURVEYOR II</v>
      </c>
      <c r="O476" s="67" t="str">
        <f t="shared" si="947"/>
        <v>I</v>
      </c>
      <c r="P476" s="67" t="str">
        <f t="shared" si="947"/>
        <v>I9B4</v>
      </c>
      <c r="Q476" s="67" t="str">
        <f t="shared" si="947"/>
        <v>I9B4XX</v>
      </c>
      <c r="R476" s="67" t="str">
        <f t="shared" si="947"/>
        <v>I16</v>
      </c>
      <c r="S476" s="68">
        <f t="shared" ref="S476:X476" si="948">F476*(12/26)</f>
        <v>2917.8461538461538</v>
      </c>
      <c r="T476" s="68">
        <f t="shared" si="948"/>
        <v>3294</v>
      </c>
      <c r="U476" s="68">
        <f t="shared" si="948"/>
        <v>3670.6153846153848</v>
      </c>
      <c r="V476" s="68">
        <f t="shared" si="948"/>
        <v>4046.7692307692309</v>
      </c>
      <c r="W476" s="68">
        <f t="shared" si="948"/>
        <v>4422.9230769230771</v>
      </c>
      <c r="X476" s="68">
        <f t="shared" si="948"/>
        <v>8300.7692307692305</v>
      </c>
      <c r="Y476" s="67">
        <f t="shared" si="2"/>
        <v>0</v>
      </c>
      <c r="Z476" s="58"/>
    </row>
    <row r="477" spans="1:26" ht="12.75" customHeight="1" x14ac:dyDescent="0.25">
      <c r="A477" s="59" t="s">
        <v>1649</v>
      </c>
      <c r="B477" s="60" t="s">
        <v>86</v>
      </c>
      <c r="C477" s="60" t="s">
        <v>1650</v>
      </c>
      <c r="D477" s="60" t="s">
        <v>1651</v>
      </c>
      <c r="E477" s="60" t="s">
        <v>93</v>
      </c>
      <c r="F477" s="61">
        <v>6322</v>
      </c>
      <c r="G477" s="61">
        <v>7137</v>
      </c>
      <c r="H477" s="61">
        <v>7953</v>
      </c>
      <c r="I477" s="61">
        <v>8768</v>
      </c>
      <c r="J477" s="61">
        <v>9583</v>
      </c>
      <c r="K477" s="62">
        <v>17985</v>
      </c>
      <c r="L477" s="60">
        <v>0</v>
      </c>
      <c r="M477" s="58"/>
      <c r="N477" s="66" t="str">
        <f t="shared" ref="N477:R477" si="949">A477</f>
        <v>PROFESSIONAL ENGINEER I</v>
      </c>
      <c r="O477" s="67" t="str">
        <f t="shared" si="949"/>
        <v>I</v>
      </c>
      <c r="P477" s="67" t="str">
        <f t="shared" si="949"/>
        <v>I2C4</v>
      </c>
      <c r="Q477" s="67" t="str">
        <f t="shared" si="949"/>
        <v>I2C4**</v>
      </c>
      <c r="R477" s="67" t="str">
        <f t="shared" si="949"/>
        <v>I16</v>
      </c>
      <c r="S477" s="68">
        <f t="shared" ref="S477:X477" si="950">F477*(12/26)</f>
        <v>2917.8461538461538</v>
      </c>
      <c r="T477" s="68">
        <f t="shared" si="950"/>
        <v>3294</v>
      </c>
      <c r="U477" s="68">
        <f t="shared" si="950"/>
        <v>3670.6153846153848</v>
      </c>
      <c r="V477" s="68">
        <f t="shared" si="950"/>
        <v>4046.7692307692309</v>
      </c>
      <c r="W477" s="68">
        <f t="shared" si="950"/>
        <v>4422.9230769230771</v>
      </c>
      <c r="X477" s="68">
        <f t="shared" si="950"/>
        <v>8300.7692307692305</v>
      </c>
      <c r="Y477" s="67">
        <f t="shared" si="2"/>
        <v>0</v>
      </c>
      <c r="Z477" s="58"/>
    </row>
    <row r="478" spans="1:26" ht="12.75" customHeight="1" x14ac:dyDescent="0.25">
      <c r="A478" s="59" t="s">
        <v>1652</v>
      </c>
      <c r="B478" s="60" t="s">
        <v>86</v>
      </c>
      <c r="C478" s="60" t="s">
        <v>1653</v>
      </c>
      <c r="D478" s="60" t="s">
        <v>1654</v>
      </c>
      <c r="E478" s="60" t="s">
        <v>97</v>
      </c>
      <c r="F478" s="61">
        <v>7442</v>
      </c>
      <c r="G478" s="61">
        <v>8402</v>
      </c>
      <c r="H478" s="61">
        <v>9362</v>
      </c>
      <c r="I478" s="61">
        <v>10321</v>
      </c>
      <c r="J478" s="61">
        <v>11281</v>
      </c>
      <c r="K478" s="62">
        <v>17985</v>
      </c>
      <c r="L478" s="60">
        <v>0</v>
      </c>
      <c r="M478" s="58"/>
      <c r="N478" s="66" t="str">
        <f t="shared" ref="N478:R478" si="951">A478</f>
        <v>PROFESSIONAL ENGINEER II</v>
      </c>
      <c r="O478" s="67" t="str">
        <f t="shared" si="951"/>
        <v>I</v>
      </c>
      <c r="P478" s="67" t="str">
        <f t="shared" si="951"/>
        <v>I2C5</v>
      </c>
      <c r="Q478" s="67" t="str">
        <f t="shared" si="951"/>
        <v>I2C5**</v>
      </c>
      <c r="R478" s="67" t="str">
        <f t="shared" si="951"/>
        <v>I19</v>
      </c>
      <c r="S478" s="68">
        <f t="shared" ref="S478:X478" si="952">F478*(12/26)</f>
        <v>3434.7692307692309</v>
      </c>
      <c r="T478" s="68">
        <f t="shared" si="952"/>
        <v>3877.8461538461543</v>
      </c>
      <c r="U478" s="68">
        <f t="shared" si="952"/>
        <v>4320.9230769230771</v>
      </c>
      <c r="V478" s="68">
        <f t="shared" si="952"/>
        <v>4763.5384615384619</v>
      </c>
      <c r="W478" s="68">
        <f t="shared" si="952"/>
        <v>5206.6153846153848</v>
      </c>
      <c r="X478" s="68">
        <f t="shared" si="952"/>
        <v>8300.7692307692305</v>
      </c>
      <c r="Y478" s="67">
        <f t="shared" si="2"/>
        <v>0</v>
      </c>
      <c r="Z478" s="58"/>
    </row>
    <row r="479" spans="1:26" ht="12.75" customHeight="1" x14ac:dyDescent="0.25">
      <c r="A479" s="59" t="s">
        <v>1655</v>
      </c>
      <c r="B479" s="60" t="s">
        <v>86</v>
      </c>
      <c r="C479" s="60" t="s">
        <v>1656</v>
      </c>
      <c r="D479" s="60" t="s">
        <v>1657</v>
      </c>
      <c r="E479" s="60" t="s">
        <v>849</v>
      </c>
      <c r="F479" s="61">
        <v>7872</v>
      </c>
      <c r="G479" s="61">
        <v>9093</v>
      </c>
      <c r="H479" s="61">
        <v>10315</v>
      </c>
      <c r="I479" s="61">
        <v>11536</v>
      </c>
      <c r="J479" s="61">
        <v>12757</v>
      </c>
      <c r="K479" s="62">
        <v>17985</v>
      </c>
      <c r="L479" s="60">
        <v>0</v>
      </c>
      <c r="M479" s="58"/>
      <c r="N479" s="66" t="str">
        <f t="shared" ref="N479:R479" si="953">A479</f>
        <v>PROFESSIONAL ENGINEER III</v>
      </c>
      <c r="O479" s="67" t="str">
        <f t="shared" si="953"/>
        <v>I</v>
      </c>
      <c r="P479" s="67" t="str">
        <f t="shared" si="953"/>
        <v>I2C6</v>
      </c>
      <c r="Q479" s="67" t="str">
        <f t="shared" si="953"/>
        <v>I2C6**</v>
      </c>
      <c r="R479" s="67" t="str">
        <f t="shared" si="953"/>
        <v>I20</v>
      </c>
      <c r="S479" s="68">
        <f t="shared" ref="S479:X479" si="954">F479*(12/26)</f>
        <v>3633.2307692307695</v>
      </c>
      <c r="T479" s="68">
        <f t="shared" si="954"/>
        <v>4196.7692307692314</v>
      </c>
      <c r="U479" s="68">
        <f t="shared" si="954"/>
        <v>4760.7692307692314</v>
      </c>
      <c r="V479" s="68">
        <f t="shared" si="954"/>
        <v>5324.3076923076924</v>
      </c>
      <c r="W479" s="68">
        <f t="shared" si="954"/>
        <v>5887.8461538461543</v>
      </c>
      <c r="X479" s="68">
        <f t="shared" si="954"/>
        <v>8300.7692307692305</v>
      </c>
      <c r="Y479" s="67">
        <f t="shared" si="2"/>
        <v>0</v>
      </c>
      <c r="Z479" s="58"/>
    </row>
    <row r="480" spans="1:26" ht="12.75" customHeight="1" x14ac:dyDescent="0.25">
      <c r="A480" s="59" t="s">
        <v>1658</v>
      </c>
      <c r="B480" s="60" t="s">
        <v>86</v>
      </c>
      <c r="C480" s="60" t="s">
        <v>1659</v>
      </c>
      <c r="D480" s="60" t="s">
        <v>1660</v>
      </c>
      <c r="E480" s="60" t="s">
        <v>853</v>
      </c>
      <c r="F480" s="61">
        <v>8880</v>
      </c>
      <c r="G480" s="61">
        <v>10007</v>
      </c>
      <c r="H480" s="61">
        <v>11135</v>
      </c>
      <c r="I480" s="61">
        <v>12262</v>
      </c>
      <c r="J480" s="61">
        <v>13389</v>
      </c>
      <c r="K480" s="62">
        <v>17985</v>
      </c>
      <c r="L480" s="60">
        <v>0</v>
      </c>
      <c r="M480" s="58"/>
      <c r="N480" s="66" t="str">
        <f t="shared" ref="N480:R480" si="955">A480</f>
        <v>PROFESSIONAL ENGINEER IV</v>
      </c>
      <c r="O480" s="67" t="str">
        <f t="shared" si="955"/>
        <v>I</v>
      </c>
      <c r="P480" s="67" t="str">
        <f t="shared" si="955"/>
        <v>I2C7</v>
      </c>
      <c r="Q480" s="67" t="str">
        <f t="shared" si="955"/>
        <v>I2C7**</v>
      </c>
      <c r="R480" s="67" t="str">
        <f t="shared" si="955"/>
        <v>I22</v>
      </c>
      <c r="S480" s="68">
        <f t="shared" ref="S480:X480" si="956">F480*(12/26)</f>
        <v>4098.461538461539</v>
      </c>
      <c r="T480" s="68">
        <f t="shared" si="956"/>
        <v>4618.6153846153848</v>
      </c>
      <c r="U480" s="68">
        <f t="shared" si="956"/>
        <v>5139.2307692307695</v>
      </c>
      <c r="V480" s="68">
        <f t="shared" si="956"/>
        <v>5659.3846153846152</v>
      </c>
      <c r="W480" s="68">
        <f t="shared" si="956"/>
        <v>6179.5384615384619</v>
      </c>
      <c r="X480" s="68">
        <f t="shared" si="956"/>
        <v>8300.7692307692305</v>
      </c>
      <c r="Y480" s="67">
        <f t="shared" si="2"/>
        <v>0</v>
      </c>
      <c r="Z480" s="58"/>
    </row>
    <row r="481" spans="1:26" ht="12.75" customHeight="1" x14ac:dyDescent="0.25">
      <c r="A481" s="59" t="s">
        <v>1661</v>
      </c>
      <c r="B481" s="60" t="s">
        <v>53</v>
      </c>
      <c r="C481" s="60" t="s">
        <v>1662</v>
      </c>
      <c r="D481" s="60" t="s">
        <v>1663</v>
      </c>
      <c r="E481" s="60" t="s">
        <v>1664</v>
      </c>
      <c r="F481" s="61">
        <v>4012</v>
      </c>
      <c r="G481" s="61">
        <v>4424</v>
      </c>
      <c r="H481" s="61">
        <v>4836</v>
      </c>
      <c r="I481" s="61">
        <v>5248</v>
      </c>
      <c r="J481" s="61">
        <v>5660</v>
      </c>
      <c r="K481" s="62">
        <v>17985</v>
      </c>
      <c r="L481" s="60">
        <v>0</v>
      </c>
      <c r="M481" s="58"/>
      <c r="N481" s="66" t="str">
        <f t="shared" ref="N481:R481" si="957">A481</f>
        <v>PROGRAM ASSISTANT I</v>
      </c>
      <c r="O481" s="67" t="str">
        <f t="shared" si="957"/>
        <v>H</v>
      </c>
      <c r="P481" s="67" t="str">
        <f t="shared" si="957"/>
        <v>H4R1</v>
      </c>
      <c r="Q481" s="67" t="str">
        <f t="shared" si="957"/>
        <v>H4R1XX</v>
      </c>
      <c r="R481" s="67" t="str">
        <f t="shared" si="957"/>
        <v>H18</v>
      </c>
      <c r="S481" s="68">
        <f t="shared" ref="S481:X481" si="958">F481*(12/26)</f>
        <v>1851.6923076923078</v>
      </c>
      <c r="T481" s="68">
        <f t="shared" si="958"/>
        <v>2041.846153846154</v>
      </c>
      <c r="U481" s="68">
        <f t="shared" si="958"/>
        <v>2232</v>
      </c>
      <c r="V481" s="68">
        <f t="shared" si="958"/>
        <v>2422.1538461538462</v>
      </c>
      <c r="W481" s="68">
        <f t="shared" si="958"/>
        <v>2612.3076923076924</v>
      </c>
      <c r="X481" s="68">
        <f t="shared" si="958"/>
        <v>8300.7692307692305</v>
      </c>
      <c r="Y481" s="67">
        <f t="shared" si="2"/>
        <v>0</v>
      </c>
      <c r="Z481" s="58"/>
    </row>
    <row r="482" spans="1:26" ht="12.75" customHeight="1" x14ac:dyDescent="0.25">
      <c r="A482" s="59" t="s">
        <v>1665</v>
      </c>
      <c r="B482" s="60" t="s">
        <v>53</v>
      </c>
      <c r="C482" s="60" t="s">
        <v>1666</v>
      </c>
      <c r="D482" s="60" t="s">
        <v>1667</v>
      </c>
      <c r="E482" s="60" t="s">
        <v>84</v>
      </c>
      <c r="F482" s="61">
        <v>4312</v>
      </c>
      <c r="G482" s="61">
        <v>4755</v>
      </c>
      <c r="H482" s="61">
        <v>5198</v>
      </c>
      <c r="I482" s="61">
        <v>5641</v>
      </c>
      <c r="J482" s="61">
        <v>6084</v>
      </c>
      <c r="K482" s="62">
        <v>17985</v>
      </c>
      <c r="L482" s="60">
        <v>0</v>
      </c>
      <c r="M482" s="58"/>
      <c r="N482" s="66" t="str">
        <f t="shared" ref="N482:R482" si="959">A482</f>
        <v>PROGRAM ASSISTANT II</v>
      </c>
      <c r="O482" s="67" t="str">
        <f t="shared" si="959"/>
        <v>H</v>
      </c>
      <c r="P482" s="67" t="str">
        <f t="shared" si="959"/>
        <v>H4R2</v>
      </c>
      <c r="Q482" s="67" t="str">
        <f t="shared" si="959"/>
        <v>H4R2XX</v>
      </c>
      <c r="R482" s="67" t="str">
        <f t="shared" si="959"/>
        <v>H20</v>
      </c>
      <c r="S482" s="68">
        <f t="shared" ref="S482:X482" si="960">F482*(12/26)</f>
        <v>1990.1538461538462</v>
      </c>
      <c r="T482" s="68">
        <f t="shared" si="960"/>
        <v>2194.6153846153848</v>
      </c>
      <c r="U482" s="68">
        <f t="shared" si="960"/>
        <v>2399.0769230769233</v>
      </c>
      <c r="V482" s="68">
        <f t="shared" si="960"/>
        <v>2603.5384615384619</v>
      </c>
      <c r="W482" s="68">
        <f t="shared" si="960"/>
        <v>2808</v>
      </c>
      <c r="X482" s="68">
        <f t="shared" si="960"/>
        <v>8300.7692307692305</v>
      </c>
      <c r="Y482" s="67">
        <f t="shared" si="2"/>
        <v>0</v>
      </c>
      <c r="Z482" s="58"/>
    </row>
    <row r="483" spans="1:26" ht="12.75" customHeight="1" x14ac:dyDescent="0.25">
      <c r="A483" s="59" t="s">
        <v>1668</v>
      </c>
      <c r="B483" s="60" t="s">
        <v>53</v>
      </c>
      <c r="C483" s="60" t="s">
        <v>1669</v>
      </c>
      <c r="D483" s="60" t="s">
        <v>1670</v>
      </c>
      <c r="E483" s="60" t="s">
        <v>60</v>
      </c>
      <c r="F483" s="61">
        <v>4284</v>
      </c>
      <c r="G483" s="61">
        <v>4781</v>
      </c>
      <c r="H483" s="61">
        <v>5277</v>
      </c>
      <c r="I483" s="61">
        <v>5774</v>
      </c>
      <c r="J483" s="61">
        <v>6270</v>
      </c>
      <c r="K483" s="62">
        <v>17985</v>
      </c>
      <c r="L483" s="60">
        <v>0</v>
      </c>
      <c r="M483" s="58"/>
      <c r="N483" s="66" t="str">
        <f t="shared" ref="N483:R483" si="961">A483</f>
        <v>PROGRAM COORDINATOR</v>
      </c>
      <c r="O483" s="67" t="str">
        <f t="shared" si="961"/>
        <v>H</v>
      </c>
      <c r="P483" s="67" t="str">
        <f t="shared" si="961"/>
        <v>H1A1</v>
      </c>
      <c r="Q483" s="67" t="str">
        <f t="shared" si="961"/>
        <v>H1A1XX</v>
      </c>
      <c r="R483" s="67" t="str">
        <f t="shared" si="961"/>
        <v>H19</v>
      </c>
      <c r="S483" s="68">
        <f t="shared" ref="S483:X483" si="962">F483*(12/26)</f>
        <v>1977.2307692307693</v>
      </c>
      <c r="T483" s="68">
        <f t="shared" si="962"/>
        <v>2206.6153846153848</v>
      </c>
      <c r="U483" s="68">
        <f t="shared" si="962"/>
        <v>2435.5384615384619</v>
      </c>
      <c r="V483" s="68">
        <f t="shared" si="962"/>
        <v>2664.9230769230771</v>
      </c>
      <c r="W483" s="68">
        <f t="shared" si="962"/>
        <v>2893.8461538461538</v>
      </c>
      <c r="X483" s="68">
        <f t="shared" si="962"/>
        <v>8300.7692307692305</v>
      </c>
      <c r="Y483" s="67">
        <f t="shared" si="2"/>
        <v>0</v>
      </c>
      <c r="Z483" s="58"/>
    </row>
    <row r="484" spans="1:26" ht="12.75" customHeight="1" x14ac:dyDescent="0.25">
      <c r="A484" s="59" t="s">
        <v>1671</v>
      </c>
      <c r="B484" s="60" t="s">
        <v>53</v>
      </c>
      <c r="C484" s="60" t="s">
        <v>1672</v>
      </c>
      <c r="D484" s="60" t="s">
        <v>1673</v>
      </c>
      <c r="E484" s="60" t="s">
        <v>122</v>
      </c>
      <c r="F484" s="61">
        <v>6659</v>
      </c>
      <c r="G484" s="61">
        <v>7518</v>
      </c>
      <c r="H484" s="61">
        <v>8377</v>
      </c>
      <c r="I484" s="61">
        <v>9235</v>
      </c>
      <c r="J484" s="61">
        <v>10094</v>
      </c>
      <c r="K484" s="62">
        <v>17985</v>
      </c>
      <c r="L484" s="60">
        <v>0</v>
      </c>
      <c r="M484" s="58"/>
      <c r="N484" s="66" t="str">
        <f t="shared" ref="N484:R484" si="963">A484</f>
        <v>PROGRAM MANAGEMENT I</v>
      </c>
      <c r="O484" s="67" t="str">
        <f t="shared" si="963"/>
        <v>H</v>
      </c>
      <c r="P484" s="67" t="str">
        <f t="shared" si="963"/>
        <v>H1A2</v>
      </c>
      <c r="Q484" s="67" t="str">
        <f t="shared" si="963"/>
        <v>H1A2XX</v>
      </c>
      <c r="R484" s="67" t="str">
        <f t="shared" si="963"/>
        <v>H33</v>
      </c>
      <c r="S484" s="68">
        <f t="shared" ref="S484:X484" si="964">F484*(12/26)</f>
        <v>3073.3846153846157</v>
      </c>
      <c r="T484" s="68">
        <f t="shared" si="964"/>
        <v>3469.8461538461543</v>
      </c>
      <c r="U484" s="68">
        <f t="shared" si="964"/>
        <v>3866.3076923076924</v>
      </c>
      <c r="V484" s="68">
        <f t="shared" si="964"/>
        <v>4262.3076923076924</v>
      </c>
      <c r="W484" s="68">
        <f t="shared" si="964"/>
        <v>4658.7692307692314</v>
      </c>
      <c r="X484" s="68">
        <f t="shared" si="964"/>
        <v>8300.7692307692305</v>
      </c>
      <c r="Y484" s="67">
        <f t="shared" si="2"/>
        <v>0</v>
      </c>
      <c r="Z484" s="58"/>
    </row>
    <row r="485" spans="1:26" ht="12.75" customHeight="1" x14ac:dyDescent="0.25">
      <c r="A485" s="59" t="s">
        <v>1674</v>
      </c>
      <c r="B485" s="60" t="s">
        <v>53</v>
      </c>
      <c r="C485" s="60" t="s">
        <v>1675</v>
      </c>
      <c r="D485" s="60" t="s">
        <v>1676</v>
      </c>
      <c r="E485" s="60" t="s">
        <v>126</v>
      </c>
      <c r="F485" s="61">
        <v>7224</v>
      </c>
      <c r="G485" s="61">
        <v>8156</v>
      </c>
      <c r="H485" s="61">
        <v>9089</v>
      </c>
      <c r="I485" s="61">
        <v>10021</v>
      </c>
      <c r="J485" s="61">
        <v>10953</v>
      </c>
      <c r="K485" s="62">
        <v>17985</v>
      </c>
      <c r="L485" s="60">
        <v>0</v>
      </c>
      <c r="M485" s="58"/>
      <c r="N485" s="66" t="str">
        <f t="shared" ref="N485:R485" si="965">A485</f>
        <v>PROGRAM MANAGEMENT II</v>
      </c>
      <c r="O485" s="67" t="str">
        <f t="shared" si="965"/>
        <v>H</v>
      </c>
      <c r="P485" s="67" t="str">
        <f t="shared" si="965"/>
        <v>H1A3</v>
      </c>
      <c r="Q485" s="67" t="str">
        <f t="shared" si="965"/>
        <v>H1A3XX</v>
      </c>
      <c r="R485" s="67" t="str">
        <f t="shared" si="965"/>
        <v>H35</v>
      </c>
      <c r="S485" s="68">
        <f t="shared" ref="S485:X485" si="966">F485*(12/26)</f>
        <v>3334.1538461538462</v>
      </c>
      <c r="T485" s="68">
        <f t="shared" si="966"/>
        <v>3764.3076923076924</v>
      </c>
      <c r="U485" s="68">
        <f t="shared" si="966"/>
        <v>4194.9230769230771</v>
      </c>
      <c r="V485" s="68">
        <f t="shared" si="966"/>
        <v>4625.0769230769238</v>
      </c>
      <c r="W485" s="68">
        <f t="shared" si="966"/>
        <v>5055.2307692307695</v>
      </c>
      <c r="X485" s="68">
        <f t="shared" si="966"/>
        <v>8300.7692307692305</v>
      </c>
      <c r="Y485" s="67">
        <f t="shared" si="2"/>
        <v>0</v>
      </c>
      <c r="Z485" s="58"/>
    </row>
    <row r="486" spans="1:26" ht="12.75" customHeight="1" x14ac:dyDescent="0.25">
      <c r="A486" s="59" t="s">
        <v>1677</v>
      </c>
      <c r="B486" s="60" t="s">
        <v>53</v>
      </c>
      <c r="C486" s="60" t="s">
        <v>1678</v>
      </c>
      <c r="D486" s="60" t="s">
        <v>1679</v>
      </c>
      <c r="E486" s="60" t="s">
        <v>190</v>
      </c>
      <c r="F486" s="61">
        <v>7642</v>
      </c>
      <c r="G486" s="61">
        <v>8828</v>
      </c>
      <c r="H486" s="61">
        <v>10014</v>
      </c>
      <c r="I486" s="61">
        <v>11199</v>
      </c>
      <c r="J486" s="61">
        <v>12385</v>
      </c>
      <c r="K486" s="62">
        <v>17985</v>
      </c>
      <c r="L486" s="60">
        <v>0</v>
      </c>
      <c r="M486" s="58"/>
      <c r="N486" s="66" t="str">
        <f t="shared" ref="N486:R486" si="967">A486</f>
        <v>PROGRAM MANAGEMENT III</v>
      </c>
      <c r="O486" s="67" t="str">
        <f t="shared" si="967"/>
        <v>H</v>
      </c>
      <c r="P486" s="67" t="str">
        <f t="shared" si="967"/>
        <v>H1A4</v>
      </c>
      <c r="Q486" s="67" t="str">
        <f t="shared" si="967"/>
        <v>H1A4XX</v>
      </c>
      <c r="R486" s="67" t="str">
        <f t="shared" si="967"/>
        <v>H37</v>
      </c>
      <c r="S486" s="68">
        <f t="shared" ref="S486:X486" si="968">F486*(12/26)</f>
        <v>3527.0769230769233</v>
      </c>
      <c r="T486" s="68">
        <f t="shared" si="968"/>
        <v>4074.4615384615386</v>
      </c>
      <c r="U486" s="68">
        <f t="shared" si="968"/>
        <v>4621.8461538461543</v>
      </c>
      <c r="V486" s="68">
        <f t="shared" si="968"/>
        <v>5168.7692307692314</v>
      </c>
      <c r="W486" s="68">
        <f t="shared" si="968"/>
        <v>5716.1538461538466</v>
      </c>
      <c r="X486" s="68">
        <f t="shared" si="968"/>
        <v>8300.7692307692305</v>
      </c>
      <c r="Y486" s="67">
        <f t="shared" si="2"/>
        <v>0</v>
      </c>
      <c r="Z486" s="58"/>
    </row>
    <row r="487" spans="1:26" ht="12.75" customHeight="1" x14ac:dyDescent="0.25">
      <c r="A487" s="59" t="s">
        <v>1680</v>
      </c>
      <c r="B487" s="60" t="s">
        <v>53</v>
      </c>
      <c r="C487" s="60" t="s">
        <v>1681</v>
      </c>
      <c r="D487" s="60" t="s">
        <v>1682</v>
      </c>
      <c r="E487" s="60" t="s">
        <v>60</v>
      </c>
      <c r="F487" s="61">
        <v>4284</v>
      </c>
      <c r="G487" s="61">
        <v>4781</v>
      </c>
      <c r="H487" s="61">
        <v>5277</v>
      </c>
      <c r="I487" s="61">
        <v>5774</v>
      </c>
      <c r="J487" s="61">
        <v>6270</v>
      </c>
      <c r="K487" s="62">
        <v>17985</v>
      </c>
      <c r="L487" s="60">
        <v>0</v>
      </c>
      <c r="M487" s="58"/>
      <c r="N487" s="66" t="str">
        <f t="shared" ref="N487:R487" si="969">A487</f>
        <v>PROJECT COORDINATOR</v>
      </c>
      <c r="O487" s="67" t="str">
        <f t="shared" si="969"/>
        <v>H</v>
      </c>
      <c r="P487" s="67" t="str">
        <f t="shared" si="969"/>
        <v>H1K1</v>
      </c>
      <c r="Q487" s="67" t="str">
        <f t="shared" si="969"/>
        <v>H1K1XX</v>
      </c>
      <c r="R487" s="67" t="str">
        <f t="shared" si="969"/>
        <v>H19</v>
      </c>
      <c r="S487" s="68">
        <f t="shared" ref="S487:X487" si="970">F487*(12/26)</f>
        <v>1977.2307692307693</v>
      </c>
      <c r="T487" s="68">
        <f t="shared" si="970"/>
        <v>2206.6153846153848</v>
      </c>
      <c r="U487" s="68">
        <f t="shared" si="970"/>
        <v>2435.5384615384619</v>
      </c>
      <c r="V487" s="68">
        <f t="shared" si="970"/>
        <v>2664.9230769230771</v>
      </c>
      <c r="W487" s="68">
        <f t="shared" si="970"/>
        <v>2893.8461538461538</v>
      </c>
      <c r="X487" s="68">
        <f t="shared" si="970"/>
        <v>8300.7692307692305</v>
      </c>
      <c r="Y487" s="67">
        <f t="shared" si="2"/>
        <v>0</v>
      </c>
      <c r="Z487" s="58"/>
    </row>
    <row r="488" spans="1:26" ht="12.75" customHeight="1" x14ac:dyDescent="0.25">
      <c r="A488" s="59" t="s">
        <v>1683</v>
      </c>
      <c r="B488" s="60" t="s">
        <v>53</v>
      </c>
      <c r="C488" s="60" t="s">
        <v>1684</v>
      </c>
      <c r="D488" s="60" t="s">
        <v>1685</v>
      </c>
      <c r="E488" s="60" t="s">
        <v>144</v>
      </c>
      <c r="F488" s="61">
        <v>5322</v>
      </c>
      <c r="G488" s="61">
        <v>5939</v>
      </c>
      <c r="H488" s="61">
        <v>6556</v>
      </c>
      <c r="I488" s="61">
        <v>7173</v>
      </c>
      <c r="J488" s="61">
        <v>7790</v>
      </c>
      <c r="K488" s="62">
        <v>17985</v>
      </c>
      <c r="L488" s="60">
        <v>0</v>
      </c>
      <c r="M488" s="58"/>
      <c r="N488" s="66" t="str">
        <f t="shared" ref="N488:R488" si="971">A488</f>
        <v>PROJECT MANAGER I</v>
      </c>
      <c r="O488" s="67" t="str">
        <f t="shared" si="971"/>
        <v>H</v>
      </c>
      <c r="P488" s="67" t="str">
        <f t="shared" si="971"/>
        <v>H1K2</v>
      </c>
      <c r="Q488" s="67" t="str">
        <f t="shared" si="971"/>
        <v>H1K2XX</v>
      </c>
      <c r="R488" s="67" t="str">
        <f t="shared" si="971"/>
        <v>H28</v>
      </c>
      <c r="S488" s="68">
        <f t="shared" ref="S488:X488" si="972">F488*(12/26)</f>
        <v>2456.3076923076924</v>
      </c>
      <c r="T488" s="68">
        <f t="shared" si="972"/>
        <v>2741.0769230769233</v>
      </c>
      <c r="U488" s="68">
        <f t="shared" si="972"/>
        <v>3025.8461538461538</v>
      </c>
      <c r="V488" s="68">
        <f t="shared" si="972"/>
        <v>3310.6153846153848</v>
      </c>
      <c r="W488" s="68">
        <f t="shared" si="972"/>
        <v>3595.3846153846157</v>
      </c>
      <c r="X488" s="68">
        <f t="shared" si="972"/>
        <v>8300.7692307692305</v>
      </c>
      <c r="Y488" s="67">
        <f t="shared" si="2"/>
        <v>0</v>
      </c>
      <c r="Z488" s="58"/>
    </row>
    <row r="489" spans="1:26" ht="12.75" customHeight="1" x14ac:dyDescent="0.25">
      <c r="A489" s="59" t="s">
        <v>1686</v>
      </c>
      <c r="B489" s="60" t="s">
        <v>53</v>
      </c>
      <c r="C489" s="60" t="s">
        <v>1687</v>
      </c>
      <c r="D489" s="60" t="s">
        <v>1688</v>
      </c>
      <c r="E489" s="60" t="s">
        <v>122</v>
      </c>
      <c r="F489" s="61">
        <v>6659</v>
      </c>
      <c r="G489" s="61">
        <v>7518</v>
      </c>
      <c r="H489" s="61">
        <v>8377</v>
      </c>
      <c r="I489" s="61">
        <v>9235</v>
      </c>
      <c r="J489" s="61">
        <v>10094</v>
      </c>
      <c r="K489" s="62">
        <v>17985</v>
      </c>
      <c r="L489" s="60">
        <v>0</v>
      </c>
      <c r="M489" s="58"/>
      <c r="N489" s="66" t="str">
        <f t="shared" ref="N489:R489" si="973">A489</f>
        <v>PROJECT MANAGER II</v>
      </c>
      <c r="O489" s="67" t="str">
        <f t="shared" si="973"/>
        <v>H</v>
      </c>
      <c r="P489" s="67" t="str">
        <f t="shared" si="973"/>
        <v>H1K3</v>
      </c>
      <c r="Q489" s="67" t="str">
        <f t="shared" si="973"/>
        <v>H1K3XX</v>
      </c>
      <c r="R489" s="67" t="str">
        <f t="shared" si="973"/>
        <v>H33</v>
      </c>
      <c r="S489" s="68">
        <f t="shared" ref="S489:X489" si="974">F489*(12/26)</f>
        <v>3073.3846153846157</v>
      </c>
      <c r="T489" s="68">
        <f t="shared" si="974"/>
        <v>3469.8461538461543</v>
      </c>
      <c r="U489" s="68">
        <f t="shared" si="974"/>
        <v>3866.3076923076924</v>
      </c>
      <c r="V489" s="68">
        <f t="shared" si="974"/>
        <v>4262.3076923076924</v>
      </c>
      <c r="W489" s="68">
        <f t="shared" si="974"/>
        <v>4658.7692307692314</v>
      </c>
      <c r="X489" s="68">
        <f t="shared" si="974"/>
        <v>8300.7692307692305</v>
      </c>
      <c r="Y489" s="67">
        <f t="shared" si="2"/>
        <v>0</v>
      </c>
      <c r="Z489" s="58"/>
    </row>
    <row r="490" spans="1:26" ht="12.75" customHeight="1" x14ac:dyDescent="0.25">
      <c r="A490" s="59" t="s">
        <v>1689</v>
      </c>
      <c r="B490" s="60" t="s">
        <v>53</v>
      </c>
      <c r="C490" s="60" t="s">
        <v>1690</v>
      </c>
      <c r="D490" s="60" t="s">
        <v>1691</v>
      </c>
      <c r="E490" s="60" t="s">
        <v>126</v>
      </c>
      <c r="F490" s="61">
        <v>7224</v>
      </c>
      <c r="G490" s="61">
        <v>8156</v>
      </c>
      <c r="H490" s="61">
        <v>9089</v>
      </c>
      <c r="I490" s="61">
        <v>10021</v>
      </c>
      <c r="J490" s="61">
        <v>10953</v>
      </c>
      <c r="K490" s="62">
        <v>17985</v>
      </c>
      <c r="L490" s="60">
        <v>0</v>
      </c>
      <c r="M490" s="58"/>
      <c r="N490" s="66" t="str">
        <f t="shared" ref="N490:R490" si="975">A490</f>
        <v>PROJECT MANAGER III</v>
      </c>
      <c r="O490" s="67" t="str">
        <f t="shared" si="975"/>
        <v>H</v>
      </c>
      <c r="P490" s="67" t="str">
        <f t="shared" si="975"/>
        <v>H1K4</v>
      </c>
      <c r="Q490" s="67" t="str">
        <f t="shared" si="975"/>
        <v>H1K4XX</v>
      </c>
      <c r="R490" s="67" t="str">
        <f t="shared" si="975"/>
        <v>H35</v>
      </c>
      <c r="S490" s="68">
        <f t="shared" ref="S490:X490" si="976">F490*(12/26)</f>
        <v>3334.1538461538462</v>
      </c>
      <c r="T490" s="68">
        <f t="shared" si="976"/>
        <v>3764.3076923076924</v>
      </c>
      <c r="U490" s="68">
        <f t="shared" si="976"/>
        <v>4194.9230769230771</v>
      </c>
      <c r="V490" s="68">
        <f t="shared" si="976"/>
        <v>4625.0769230769238</v>
      </c>
      <c r="W490" s="68">
        <f t="shared" si="976"/>
        <v>5055.2307692307695</v>
      </c>
      <c r="X490" s="68">
        <f t="shared" si="976"/>
        <v>8300.7692307692305</v>
      </c>
      <c r="Y490" s="67">
        <f t="shared" si="2"/>
        <v>0</v>
      </c>
      <c r="Z490" s="58"/>
    </row>
    <row r="491" spans="1:26" ht="12.75" customHeight="1" x14ac:dyDescent="0.25">
      <c r="A491" s="59" t="s">
        <v>1692</v>
      </c>
      <c r="B491" s="60" t="s">
        <v>609</v>
      </c>
      <c r="C491" s="60" t="s">
        <v>1693</v>
      </c>
      <c r="D491" s="60" t="s">
        <v>1694</v>
      </c>
      <c r="E491" s="60" t="s">
        <v>1166</v>
      </c>
      <c r="F491" s="61">
        <v>4941</v>
      </c>
      <c r="G491" s="61">
        <v>5463</v>
      </c>
      <c r="H491" s="61">
        <v>5985</v>
      </c>
      <c r="I491" s="61">
        <v>6506</v>
      </c>
      <c r="J491" s="61">
        <v>7028</v>
      </c>
      <c r="K491" s="62">
        <v>17985</v>
      </c>
      <c r="L491" s="60">
        <v>0</v>
      </c>
      <c r="M491" s="58"/>
      <c r="N491" s="66" t="str">
        <f t="shared" ref="N491:R491" si="977">A491</f>
        <v>PROJECT PLANNER I</v>
      </c>
      <c r="O491" s="67" t="str">
        <f t="shared" si="977"/>
        <v>D</v>
      </c>
      <c r="P491" s="67" t="str">
        <f t="shared" si="977"/>
        <v>D9E1</v>
      </c>
      <c r="Q491" s="67" t="str">
        <f t="shared" si="977"/>
        <v>D9E1XX</v>
      </c>
      <c r="R491" s="67" t="str">
        <f t="shared" si="977"/>
        <v>D17</v>
      </c>
      <c r="S491" s="68">
        <f t="shared" ref="S491:X491" si="978">F491*(12/26)</f>
        <v>2280.4615384615386</v>
      </c>
      <c r="T491" s="68">
        <f t="shared" si="978"/>
        <v>2521.3846153846157</v>
      </c>
      <c r="U491" s="68">
        <f t="shared" si="978"/>
        <v>2762.3076923076924</v>
      </c>
      <c r="V491" s="68">
        <f t="shared" si="978"/>
        <v>3002.7692307692309</v>
      </c>
      <c r="W491" s="68">
        <f t="shared" si="978"/>
        <v>3243.6923076923081</v>
      </c>
      <c r="X491" s="68">
        <f t="shared" si="978"/>
        <v>8300.7692307692305</v>
      </c>
      <c r="Y491" s="67">
        <f t="shared" si="2"/>
        <v>0</v>
      </c>
      <c r="Z491" s="58"/>
    </row>
    <row r="492" spans="1:26" ht="12.75" customHeight="1" x14ac:dyDescent="0.25">
      <c r="A492" s="59" t="s">
        <v>1695</v>
      </c>
      <c r="B492" s="60" t="s">
        <v>609</v>
      </c>
      <c r="C492" s="60" t="s">
        <v>1696</v>
      </c>
      <c r="D492" s="60" t="s">
        <v>1697</v>
      </c>
      <c r="E492" s="60" t="s">
        <v>620</v>
      </c>
      <c r="F492" s="61">
        <v>5710</v>
      </c>
      <c r="G492" s="61">
        <v>6313</v>
      </c>
      <c r="H492" s="61">
        <v>6916</v>
      </c>
      <c r="I492" s="61">
        <v>7518</v>
      </c>
      <c r="J492" s="61">
        <v>8121</v>
      </c>
      <c r="K492" s="62">
        <v>17985</v>
      </c>
      <c r="L492" s="60">
        <v>0</v>
      </c>
      <c r="M492" s="58"/>
      <c r="N492" s="66" t="str">
        <f t="shared" ref="N492:R492" si="979">A492</f>
        <v>PROJECT PLANNER II</v>
      </c>
      <c r="O492" s="67" t="str">
        <f t="shared" si="979"/>
        <v>D</v>
      </c>
      <c r="P492" s="67" t="str">
        <f t="shared" si="979"/>
        <v>D9E2</v>
      </c>
      <c r="Q492" s="67" t="str">
        <f t="shared" si="979"/>
        <v>D9E2XX</v>
      </c>
      <c r="R492" s="67" t="str">
        <f t="shared" si="979"/>
        <v>D19</v>
      </c>
      <c r="S492" s="68">
        <f t="shared" ref="S492:X492" si="980">F492*(12/26)</f>
        <v>2635.3846153846157</v>
      </c>
      <c r="T492" s="68">
        <f t="shared" si="980"/>
        <v>2913.6923076923081</v>
      </c>
      <c r="U492" s="68">
        <f t="shared" si="980"/>
        <v>3192</v>
      </c>
      <c r="V492" s="68">
        <f t="shared" si="980"/>
        <v>3469.8461538461543</v>
      </c>
      <c r="W492" s="68">
        <f t="shared" si="980"/>
        <v>3748.1538461538462</v>
      </c>
      <c r="X492" s="68">
        <f t="shared" si="980"/>
        <v>8300.7692307692305</v>
      </c>
      <c r="Y492" s="67">
        <f t="shared" si="2"/>
        <v>0</v>
      </c>
      <c r="Z492" s="58"/>
    </row>
    <row r="493" spans="1:26" ht="12.75" customHeight="1" x14ac:dyDescent="0.25">
      <c r="A493" s="59" t="s">
        <v>1698</v>
      </c>
      <c r="B493" s="60" t="s">
        <v>53</v>
      </c>
      <c r="C493" s="60" t="s">
        <v>1699</v>
      </c>
      <c r="D493" s="60" t="s">
        <v>1700</v>
      </c>
      <c r="E493" s="60" t="s">
        <v>60</v>
      </c>
      <c r="F493" s="61">
        <v>4284</v>
      </c>
      <c r="G493" s="61">
        <v>4781</v>
      </c>
      <c r="H493" s="61">
        <v>5277</v>
      </c>
      <c r="I493" s="61">
        <v>5774</v>
      </c>
      <c r="J493" s="61">
        <v>6270</v>
      </c>
      <c r="K493" s="62">
        <v>17985</v>
      </c>
      <c r="L493" s="60">
        <v>0</v>
      </c>
      <c r="M493" s="58"/>
      <c r="N493" s="66" t="str">
        <f t="shared" ref="N493:R493" si="981">A493</f>
        <v>PROPERTY TAX SPEC I</v>
      </c>
      <c r="O493" s="67" t="str">
        <f t="shared" si="981"/>
        <v>H</v>
      </c>
      <c r="P493" s="67" t="str">
        <f t="shared" si="981"/>
        <v>H8J2</v>
      </c>
      <c r="Q493" s="67" t="str">
        <f t="shared" si="981"/>
        <v>H8J2XX</v>
      </c>
      <c r="R493" s="67" t="str">
        <f t="shared" si="981"/>
        <v>H19</v>
      </c>
      <c r="S493" s="68">
        <f t="shared" ref="S493:X493" si="982">F493*(12/26)</f>
        <v>1977.2307692307693</v>
      </c>
      <c r="T493" s="68">
        <f t="shared" si="982"/>
        <v>2206.6153846153848</v>
      </c>
      <c r="U493" s="68">
        <f t="shared" si="982"/>
        <v>2435.5384615384619</v>
      </c>
      <c r="V493" s="68">
        <f t="shared" si="982"/>
        <v>2664.9230769230771</v>
      </c>
      <c r="W493" s="68">
        <f t="shared" si="982"/>
        <v>2893.8461538461538</v>
      </c>
      <c r="X493" s="68">
        <f t="shared" si="982"/>
        <v>8300.7692307692305</v>
      </c>
      <c r="Y493" s="67">
        <f t="shared" si="2"/>
        <v>0</v>
      </c>
      <c r="Z493" s="58"/>
    </row>
    <row r="494" spans="1:26" ht="12.75" customHeight="1" x14ac:dyDescent="0.25">
      <c r="A494" s="59" t="s">
        <v>1701</v>
      </c>
      <c r="B494" s="60" t="s">
        <v>53</v>
      </c>
      <c r="C494" s="60" t="s">
        <v>1702</v>
      </c>
      <c r="D494" s="60" t="s">
        <v>1703</v>
      </c>
      <c r="E494" s="60" t="s">
        <v>273</v>
      </c>
      <c r="F494" s="61">
        <v>4605</v>
      </c>
      <c r="G494" s="61">
        <v>5139</v>
      </c>
      <c r="H494" s="61">
        <v>5672</v>
      </c>
      <c r="I494" s="61">
        <v>6206</v>
      </c>
      <c r="J494" s="61">
        <v>6739</v>
      </c>
      <c r="K494" s="62">
        <v>17985</v>
      </c>
      <c r="L494" s="60">
        <v>0</v>
      </c>
      <c r="M494" s="58"/>
      <c r="N494" s="66" t="str">
        <f t="shared" ref="N494:R494" si="983">A494</f>
        <v>PROPERTY TAX SPEC II</v>
      </c>
      <c r="O494" s="67" t="str">
        <f t="shared" si="983"/>
        <v>H</v>
      </c>
      <c r="P494" s="67" t="str">
        <f t="shared" si="983"/>
        <v>H8J3</v>
      </c>
      <c r="Q494" s="67" t="str">
        <f t="shared" si="983"/>
        <v>H8J3XX</v>
      </c>
      <c r="R494" s="67" t="str">
        <f t="shared" si="983"/>
        <v>H22</v>
      </c>
      <c r="S494" s="68">
        <f t="shared" ref="S494:X494" si="984">F494*(12/26)</f>
        <v>2125.3846153846157</v>
      </c>
      <c r="T494" s="68">
        <f t="shared" si="984"/>
        <v>2371.8461538461538</v>
      </c>
      <c r="U494" s="68">
        <f t="shared" si="984"/>
        <v>2617.8461538461538</v>
      </c>
      <c r="V494" s="68">
        <f t="shared" si="984"/>
        <v>2864.3076923076924</v>
      </c>
      <c r="W494" s="68">
        <f t="shared" si="984"/>
        <v>3110.3076923076924</v>
      </c>
      <c r="X494" s="68">
        <f t="shared" si="984"/>
        <v>8300.7692307692305</v>
      </c>
      <c r="Y494" s="67">
        <f t="shared" si="2"/>
        <v>0</v>
      </c>
      <c r="Z494" s="58"/>
    </row>
    <row r="495" spans="1:26" ht="12.75" customHeight="1" x14ac:dyDescent="0.25">
      <c r="A495" s="59" t="s">
        <v>1704</v>
      </c>
      <c r="B495" s="60" t="s">
        <v>53</v>
      </c>
      <c r="C495" s="60" t="s">
        <v>1705</v>
      </c>
      <c r="D495" s="60" t="s">
        <v>1706</v>
      </c>
      <c r="E495" s="60" t="s">
        <v>144</v>
      </c>
      <c r="F495" s="61">
        <v>5322</v>
      </c>
      <c r="G495" s="61">
        <v>5939</v>
      </c>
      <c r="H495" s="61">
        <v>6556</v>
      </c>
      <c r="I495" s="61">
        <v>7173</v>
      </c>
      <c r="J495" s="61">
        <v>7790</v>
      </c>
      <c r="K495" s="62">
        <v>17985</v>
      </c>
      <c r="L495" s="60">
        <v>0</v>
      </c>
      <c r="M495" s="58"/>
      <c r="N495" s="66" t="str">
        <f t="shared" ref="N495:R495" si="985">A495</f>
        <v>PROPERTY TAX SPEC III</v>
      </c>
      <c r="O495" s="67" t="str">
        <f t="shared" si="985"/>
        <v>H</v>
      </c>
      <c r="P495" s="67" t="str">
        <f t="shared" si="985"/>
        <v>H8J4</v>
      </c>
      <c r="Q495" s="67" t="str">
        <f t="shared" si="985"/>
        <v>H8J4XX</v>
      </c>
      <c r="R495" s="67" t="str">
        <f t="shared" si="985"/>
        <v>H28</v>
      </c>
      <c r="S495" s="68">
        <f t="shared" ref="S495:X495" si="986">F495*(12/26)</f>
        <v>2456.3076923076924</v>
      </c>
      <c r="T495" s="68">
        <f t="shared" si="986"/>
        <v>2741.0769230769233</v>
      </c>
      <c r="U495" s="68">
        <f t="shared" si="986"/>
        <v>3025.8461538461538</v>
      </c>
      <c r="V495" s="68">
        <f t="shared" si="986"/>
        <v>3310.6153846153848</v>
      </c>
      <c r="W495" s="68">
        <f t="shared" si="986"/>
        <v>3595.3846153846157</v>
      </c>
      <c r="X495" s="68">
        <f t="shared" si="986"/>
        <v>8300.7692307692305</v>
      </c>
      <c r="Y495" s="67">
        <f t="shared" si="2"/>
        <v>0</v>
      </c>
      <c r="Z495" s="58"/>
    </row>
    <row r="496" spans="1:26" ht="12.75" customHeight="1" x14ac:dyDescent="0.25">
      <c r="A496" s="59" t="s">
        <v>1707</v>
      </c>
      <c r="B496" s="60" t="s">
        <v>53</v>
      </c>
      <c r="C496" s="60" t="s">
        <v>1708</v>
      </c>
      <c r="D496" s="60" t="s">
        <v>1709</v>
      </c>
      <c r="E496" s="60" t="s">
        <v>56</v>
      </c>
      <c r="F496" s="61">
        <v>3708</v>
      </c>
      <c r="G496" s="61">
        <v>4137</v>
      </c>
      <c r="H496" s="61">
        <v>4567</v>
      </c>
      <c r="I496" s="61">
        <v>4996</v>
      </c>
      <c r="J496" s="61">
        <v>5425</v>
      </c>
      <c r="K496" s="62">
        <v>17985</v>
      </c>
      <c r="L496" s="60">
        <v>0</v>
      </c>
      <c r="M496" s="58"/>
      <c r="N496" s="66" t="str">
        <f t="shared" ref="N496:R496" si="987">A496</f>
        <v>PROPERTY TAX SPEC INTERN</v>
      </c>
      <c r="O496" s="67" t="str">
        <f t="shared" si="987"/>
        <v>H</v>
      </c>
      <c r="P496" s="67" t="str">
        <f t="shared" si="987"/>
        <v>H8J1</v>
      </c>
      <c r="Q496" s="67" t="str">
        <f t="shared" si="987"/>
        <v>H8J1IX</v>
      </c>
      <c r="R496" s="67" t="str">
        <f t="shared" si="987"/>
        <v>H14</v>
      </c>
      <c r="S496" s="68">
        <f t="shared" ref="S496:X496" si="988">F496*(12/26)</f>
        <v>1711.3846153846155</v>
      </c>
      <c r="T496" s="68">
        <f t="shared" si="988"/>
        <v>1909.3846153846155</v>
      </c>
      <c r="U496" s="68">
        <f t="shared" si="988"/>
        <v>2107.8461538461538</v>
      </c>
      <c r="V496" s="68">
        <f t="shared" si="988"/>
        <v>2305.8461538461538</v>
      </c>
      <c r="W496" s="68">
        <f t="shared" si="988"/>
        <v>2503.8461538461538</v>
      </c>
      <c r="X496" s="68">
        <f t="shared" si="988"/>
        <v>8300.7692307692305</v>
      </c>
      <c r="Y496" s="67">
        <f t="shared" si="2"/>
        <v>0</v>
      </c>
      <c r="Z496" s="58"/>
    </row>
    <row r="497" spans="1:26" ht="12.75" customHeight="1" x14ac:dyDescent="0.25">
      <c r="A497" s="59" t="s">
        <v>1710</v>
      </c>
      <c r="B497" s="60" t="s">
        <v>53</v>
      </c>
      <c r="C497" s="60" t="s">
        <v>1711</v>
      </c>
      <c r="D497" s="60" t="s">
        <v>1712</v>
      </c>
      <c r="E497" s="60" t="s">
        <v>64</v>
      </c>
      <c r="F497" s="61">
        <v>6136</v>
      </c>
      <c r="G497" s="61">
        <v>6928</v>
      </c>
      <c r="H497" s="61">
        <v>7719</v>
      </c>
      <c r="I497" s="61">
        <v>8511</v>
      </c>
      <c r="J497" s="61">
        <v>9302</v>
      </c>
      <c r="K497" s="62">
        <v>17985</v>
      </c>
      <c r="L497" s="60">
        <v>0</v>
      </c>
      <c r="M497" s="58"/>
      <c r="N497" s="66" t="str">
        <f t="shared" ref="N497:R497" si="989">A497</f>
        <v>PROPERTY TAX SPEC IV</v>
      </c>
      <c r="O497" s="67" t="str">
        <f t="shared" si="989"/>
        <v>H</v>
      </c>
      <c r="P497" s="67" t="str">
        <f t="shared" si="989"/>
        <v>H8J5</v>
      </c>
      <c r="Q497" s="67" t="str">
        <f t="shared" si="989"/>
        <v>H8J5XX</v>
      </c>
      <c r="R497" s="67" t="str">
        <f t="shared" si="989"/>
        <v>H32</v>
      </c>
      <c r="S497" s="68">
        <f t="shared" ref="S497:X497" si="990">F497*(12/26)</f>
        <v>2832</v>
      </c>
      <c r="T497" s="68">
        <f t="shared" si="990"/>
        <v>3197.5384615384619</v>
      </c>
      <c r="U497" s="68">
        <f t="shared" si="990"/>
        <v>3562.6153846153848</v>
      </c>
      <c r="V497" s="68">
        <f t="shared" si="990"/>
        <v>3928.1538461538462</v>
      </c>
      <c r="W497" s="68">
        <f t="shared" si="990"/>
        <v>4293.2307692307695</v>
      </c>
      <c r="X497" s="68">
        <f t="shared" si="990"/>
        <v>8300.7692307692305</v>
      </c>
      <c r="Y497" s="67">
        <f t="shared" si="2"/>
        <v>0</v>
      </c>
      <c r="Z497" s="58"/>
    </row>
    <row r="498" spans="1:26" ht="12.75" customHeight="1" x14ac:dyDescent="0.25">
      <c r="A498" s="59" t="s">
        <v>1713</v>
      </c>
      <c r="B498" s="60" t="s">
        <v>205</v>
      </c>
      <c r="C498" s="60" t="s">
        <v>1714</v>
      </c>
      <c r="D498" s="60" t="s">
        <v>1715</v>
      </c>
      <c r="E498" s="60" t="s">
        <v>736</v>
      </c>
      <c r="F498" s="61">
        <v>5596</v>
      </c>
      <c r="G498" s="61">
        <v>6318</v>
      </c>
      <c r="H498" s="61">
        <v>7039</v>
      </c>
      <c r="I498" s="61">
        <v>7761</v>
      </c>
      <c r="J498" s="61">
        <v>8482</v>
      </c>
      <c r="K498" s="62">
        <v>17985</v>
      </c>
      <c r="L498" s="60">
        <v>0</v>
      </c>
      <c r="M498" s="58"/>
      <c r="N498" s="66" t="str">
        <f t="shared" ref="N498:R498" si="991">A498</f>
        <v>PSYCHOLOGIST CANDIDATE</v>
      </c>
      <c r="O498" s="67" t="str">
        <f t="shared" si="991"/>
        <v>C</v>
      </c>
      <c r="P498" s="67" t="str">
        <f t="shared" si="991"/>
        <v>C4M1</v>
      </c>
      <c r="Q498" s="67" t="str">
        <f t="shared" si="991"/>
        <v>C4M1XX</v>
      </c>
      <c r="R498" s="67" t="str">
        <f t="shared" si="991"/>
        <v>C22</v>
      </c>
      <c r="S498" s="68">
        <f t="shared" ref="S498:X498" si="992">F498*(12/26)</f>
        <v>2582.7692307692309</v>
      </c>
      <c r="T498" s="68">
        <f t="shared" si="992"/>
        <v>2916</v>
      </c>
      <c r="U498" s="68">
        <f t="shared" si="992"/>
        <v>3248.7692307692309</v>
      </c>
      <c r="V498" s="68">
        <f t="shared" si="992"/>
        <v>3582</v>
      </c>
      <c r="W498" s="68">
        <f t="shared" si="992"/>
        <v>3914.7692307692309</v>
      </c>
      <c r="X498" s="68">
        <f t="shared" si="992"/>
        <v>8300.7692307692305</v>
      </c>
      <c r="Y498" s="67">
        <f t="shared" si="2"/>
        <v>0</v>
      </c>
      <c r="Z498" s="58"/>
    </row>
    <row r="499" spans="1:26" ht="12.75" customHeight="1" x14ac:dyDescent="0.25">
      <c r="A499" s="59" t="s">
        <v>1716</v>
      </c>
      <c r="B499" s="60" t="s">
        <v>205</v>
      </c>
      <c r="C499" s="60" t="s">
        <v>1717</v>
      </c>
      <c r="D499" s="60" t="s">
        <v>1718</v>
      </c>
      <c r="E499" s="60" t="s">
        <v>740</v>
      </c>
      <c r="F499" s="61">
        <v>6071</v>
      </c>
      <c r="G499" s="61">
        <v>6854</v>
      </c>
      <c r="H499" s="61">
        <v>7637</v>
      </c>
      <c r="I499" s="61">
        <v>8419</v>
      </c>
      <c r="J499" s="61">
        <v>9202</v>
      </c>
      <c r="K499" s="62">
        <v>17985</v>
      </c>
      <c r="L499" s="60">
        <v>0</v>
      </c>
      <c r="M499" s="58"/>
      <c r="N499" s="66" t="str">
        <f t="shared" ref="N499:R499" si="993">A499</f>
        <v>PSYCHOLOGIST I</v>
      </c>
      <c r="O499" s="67" t="str">
        <f t="shared" si="993"/>
        <v>C</v>
      </c>
      <c r="P499" s="67" t="str">
        <f t="shared" si="993"/>
        <v>C4M2</v>
      </c>
      <c r="Q499" s="67" t="str">
        <f t="shared" si="993"/>
        <v>C4M2XX</v>
      </c>
      <c r="R499" s="67" t="str">
        <f t="shared" si="993"/>
        <v>C23</v>
      </c>
      <c r="S499" s="68">
        <f t="shared" ref="S499:X499" si="994">F499*(12/26)</f>
        <v>2802</v>
      </c>
      <c r="T499" s="68">
        <f t="shared" si="994"/>
        <v>3163.3846153846157</v>
      </c>
      <c r="U499" s="68">
        <f t="shared" si="994"/>
        <v>3524.7692307692309</v>
      </c>
      <c r="V499" s="68">
        <f t="shared" si="994"/>
        <v>3885.6923076923081</v>
      </c>
      <c r="W499" s="68">
        <f t="shared" si="994"/>
        <v>4247.0769230769229</v>
      </c>
      <c r="X499" s="68">
        <f t="shared" si="994"/>
        <v>8300.7692307692305</v>
      </c>
      <c r="Y499" s="67">
        <f t="shared" si="2"/>
        <v>0</v>
      </c>
      <c r="Z499" s="58"/>
    </row>
    <row r="500" spans="1:26" ht="12.75" customHeight="1" x14ac:dyDescent="0.25">
      <c r="A500" s="59" t="s">
        <v>1719</v>
      </c>
      <c r="B500" s="60" t="s">
        <v>205</v>
      </c>
      <c r="C500" s="60" t="s">
        <v>1720</v>
      </c>
      <c r="D500" s="60" t="s">
        <v>1721</v>
      </c>
      <c r="E500" s="60" t="s">
        <v>1424</v>
      </c>
      <c r="F500" s="61">
        <v>6586</v>
      </c>
      <c r="G500" s="61">
        <v>7436</v>
      </c>
      <c r="H500" s="61">
        <v>8286</v>
      </c>
      <c r="I500" s="61">
        <v>9136</v>
      </c>
      <c r="J500" s="61">
        <v>9986</v>
      </c>
      <c r="K500" s="62">
        <v>17985</v>
      </c>
      <c r="L500" s="60">
        <v>0</v>
      </c>
      <c r="M500" s="58"/>
      <c r="N500" s="66" t="str">
        <f t="shared" ref="N500:R500" si="995">A500</f>
        <v>PSYCHOLOGIST II</v>
      </c>
      <c r="O500" s="67" t="str">
        <f t="shared" si="995"/>
        <v>C</v>
      </c>
      <c r="P500" s="67" t="str">
        <f t="shared" si="995"/>
        <v>C4M3</v>
      </c>
      <c r="Q500" s="67" t="str">
        <f t="shared" si="995"/>
        <v>C4M3XX</v>
      </c>
      <c r="R500" s="67" t="str">
        <f t="shared" si="995"/>
        <v>C24</v>
      </c>
      <c r="S500" s="68">
        <f t="shared" ref="S500:X500" si="996">F500*(12/26)</f>
        <v>3039.6923076923081</v>
      </c>
      <c r="T500" s="68">
        <f t="shared" si="996"/>
        <v>3432</v>
      </c>
      <c r="U500" s="68">
        <f t="shared" si="996"/>
        <v>3824.3076923076924</v>
      </c>
      <c r="V500" s="68">
        <f t="shared" si="996"/>
        <v>4216.6153846153848</v>
      </c>
      <c r="W500" s="68">
        <f t="shared" si="996"/>
        <v>4608.9230769230771</v>
      </c>
      <c r="X500" s="68">
        <f t="shared" si="996"/>
        <v>8300.7692307692305</v>
      </c>
      <c r="Y500" s="67">
        <f t="shared" si="2"/>
        <v>0</v>
      </c>
      <c r="Z500" s="58"/>
    </row>
    <row r="501" spans="1:26" ht="12.75" customHeight="1" x14ac:dyDescent="0.25">
      <c r="A501" s="59" t="s">
        <v>1722</v>
      </c>
      <c r="B501" s="60" t="s">
        <v>53</v>
      </c>
      <c r="C501" s="60" t="s">
        <v>1723</v>
      </c>
      <c r="D501" s="60" t="s">
        <v>1724</v>
      </c>
      <c r="E501" s="60" t="s">
        <v>134</v>
      </c>
      <c r="F501" s="61">
        <v>3450</v>
      </c>
      <c r="G501" s="61">
        <v>3850</v>
      </c>
      <c r="H501" s="61">
        <v>4249</v>
      </c>
      <c r="I501" s="61">
        <v>4649</v>
      </c>
      <c r="J501" s="61">
        <v>5048</v>
      </c>
      <c r="K501" s="62">
        <v>17985</v>
      </c>
      <c r="L501" s="60">
        <v>0</v>
      </c>
      <c r="M501" s="58"/>
      <c r="N501" s="66" t="str">
        <f t="shared" ref="N501:R501" si="997">A501</f>
        <v>PUB HLTH &amp; CMTY OUT I</v>
      </c>
      <c r="O501" s="67" t="str">
        <f t="shared" si="997"/>
        <v>H</v>
      </c>
      <c r="P501" s="67" t="str">
        <f t="shared" si="997"/>
        <v>H1S1</v>
      </c>
      <c r="Q501" s="67" t="str">
        <f t="shared" si="997"/>
        <v>H1S1XX</v>
      </c>
      <c r="R501" s="67" t="str">
        <f t="shared" si="997"/>
        <v>H12</v>
      </c>
      <c r="S501" s="68">
        <f t="shared" ref="S501:X501" si="998">F501*(12/26)</f>
        <v>1592.3076923076924</v>
      </c>
      <c r="T501" s="68">
        <f t="shared" si="998"/>
        <v>1776.9230769230771</v>
      </c>
      <c r="U501" s="68">
        <f t="shared" si="998"/>
        <v>1961.0769230769231</v>
      </c>
      <c r="V501" s="68">
        <f t="shared" si="998"/>
        <v>2145.6923076923076</v>
      </c>
      <c r="W501" s="68">
        <f t="shared" si="998"/>
        <v>2329.8461538461538</v>
      </c>
      <c r="X501" s="68">
        <f t="shared" si="998"/>
        <v>8300.7692307692305</v>
      </c>
      <c r="Y501" s="67">
        <f t="shared" si="2"/>
        <v>0</v>
      </c>
      <c r="Z501" s="58"/>
    </row>
    <row r="502" spans="1:26" ht="12.75" customHeight="1" x14ac:dyDescent="0.25">
      <c r="A502" s="59" t="s">
        <v>1725</v>
      </c>
      <c r="B502" s="60" t="s">
        <v>53</v>
      </c>
      <c r="C502" s="60" t="s">
        <v>1726</v>
      </c>
      <c r="D502" s="60" t="s">
        <v>1727</v>
      </c>
      <c r="E502" s="60" t="s">
        <v>56</v>
      </c>
      <c r="F502" s="61">
        <v>3708</v>
      </c>
      <c r="G502" s="61">
        <v>4137</v>
      </c>
      <c r="H502" s="61">
        <v>4567</v>
      </c>
      <c r="I502" s="61">
        <v>4996</v>
      </c>
      <c r="J502" s="61">
        <v>5425</v>
      </c>
      <c r="K502" s="62">
        <v>17985</v>
      </c>
      <c r="L502" s="60">
        <v>0</v>
      </c>
      <c r="M502" s="58"/>
      <c r="N502" s="66" t="str">
        <f t="shared" ref="N502:R502" si="999">A502</f>
        <v>PUB HLTH &amp; CMTY OUT II</v>
      </c>
      <c r="O502" s="67" t="str">
        <f t="shared" si="999"/>
        <v>H</v>
      </c>
      <c r="P502" s="67" t="str">
        <f t="shared" si="999"/>
        <v>H1S2</v>
      </c>
      <c r="Q502" s="67" t="str">
        <f t="shared" si="999"/>
        <v>H1S2XX</v>
      </c>
      <c r="R502" s="67" t="str">
        <f t="shared" si="999"/>
        <v>H14</v>
      </c>
      <c r="S502" s="68">
        <f t="shared" ref="S502:X502" si="1000">F502*(12/26)</f>
        <v>1711.3846153846155</v>
      </c>
      <c r="T502" s="68">
        <f t="shared" si="1000"/>
        <v>1909.3846153846155</v>
      </c>
      <c r="U502" s="68">
        <f t="shared" si="1000"/>
        <v>2107.8461538461538</v>
      </c>
      <c r="V502" s="68">
        <f t="shared" si="1000"/>
        <v>2305.8461538461538</v>
      </c>
      <c r="W502" s="68">
        <f t="shared" si="1000"/>
        <v>2503.8461538461538</v>
      </c>
      <c r="X502" s="68">
        <f t="shared" si="1000"/>
        <v>8300.7692307692305</v>
      </c>
      <c r="Y502" s="67">
        <f t="shared" si="2"/>
        <v>0</v>
      </c>
      <c r="Z502" s="58"/>
    </row>
    <row r="503" spans="1:26" ht="12.75" customHeight="1" x14ac:dyDescent="0.25">
      <c r="A503" s="59" t="s">
        <v>1728</v>
      </c>
      <c r="B503" s="60" t="s">
        <v>53</v>
      </c>
      <c r="C503" s="60" t="s">
        <v>1729</v>
      </c>
      <c r="D503" s="60" t="s">
        <v>1730</v>
      </c>
      <c r="E503" s="60" t="s">
        <v>60</v>
      </c>
      <c r="F503" s="61">
        <v>4284</v>
      </c>
      <c r="G503" s="61">
        <v>4781</v>
      </c>
      <c r="H503" s="61">
        <v>5277</v>
      </c>
      <c r="I503" s="61">
        <v>5774</v>
      </c>
      <c r="J503" s="61">
        <v>6270</v>
      </c>
      <c r="K503" s="62">
        <v>17985</v>
      </c>
      <c r="L503" s="60">
        <v>0</v>
      </c>
      <c r="M503" s="58"/>
      <c r="N503" s="66" t="str">
        <f t="shared" ref="N503:R503" si="1001">A503</f>
        <v>PUB HLTH &amp; CMTY OUT III</v>
      </c>
      <c r="O503" s="67" t="str">
        <f t="shared" si="1001"/>
        <v>H</v>
      </c>
      <c r="P503" s="67" t="str">
        <f t="shared" si="1001"/>
        <v>H1S3</v>
      </c>
      <c r="Q503" s="67" t="str">
        <f t="shared" si="1001"/>
        <v>H1S3XX</v>
      </c>
      <c r="R503" s="67" t="str">
        <f t="shared" si="1001"/>
        <v>H19</v>
      </c>
      <c r="S503" s="68">
        <f t="shared" ref="S503:X503" si="1002">F503*(12/26)</f>
        <v>1977.2307692307693</v>
      </c>
      <c r="T503" s="68">
        <f t="shared" si="1002"/>
        <v>2206.6153846153848</v>
      </c>
      <c r="U503" s="68">
        <f t="shared" si="1002"/>
        <v>2435.5384615384619</v>
      </c>
      <c r="V503" s="68">
        <f t="shared" si="1002"/>
        <v>2664.9230769230771</v>
      </c>
      <c r="W503" s="68">
        <f t="shared" si="1002"/>
        <v>2893.8461538461538</v>
      </c>
      <c r="X503" s="68">
        <f t="shared" si="1002"/>
        <v>8300.7692307692305</v>
      </c>
      <c r="Y503" s="67">
        <f t="shared" si="2"/>
        <v>0</v>
      </c>
      <c r="Z503" s="58"/>
    </row>
    <row r="504" spans="1:26" ht="12.75" customHeight="1" x14ac:dyDescent="0.25">
      <c r="A504" s="59" t="s">
        <v>1731</v>
      </c>
      <c r="B504" s="60" t="s">
        <v>53</v>
      </c>
      <c r="C504" s="60" t="s">
        <v>1732</v>
      </c>
      <c r="D504" s="60" t="s">
        <v>1733</v>
      </c>
      <c r="E504" s="60" t="s">
        <v>144</v>
      </c>
      <c r="F504" s="61">
        <v>5322</v>
      </c>
      <c r="G504" s="61">
        <v>5939</v>
      </c>
      <c r="H504" s="61">
        <v>6556</v>
      </c>
      <c r="I504" s="61">
        <v>7173</v>
      </c>
      <c r="J504" s="61">
        <v>7790</v>
      </c>
      <c r="K504" s="62">
        <v>17985</v>
      </c>
      <c r="L504" s="60">
        <v>0</v>
      </c>
      <c r="M504" s="58"/>
      <c r="N504" s="66" t="str">
        <f t="shared" ref="N504:R504" si="1003">A504</f>
        <v>PUB HLTH &amp; CMTY OUT IV</v>
      </c>
      <c r="O504" s="67" t="str">
        <f t="shared" si="1003"/>
        <v>H</v>
      </c>
      <c r="P504" s="67" t="str">
        <f t="shared" si="1003"/>
        <v>H1S4</v>
      </c>
      <c r="Q504" s="67" t="str">
        <f t="shared" si="1003"/>
        <v>H1S4XX</v>
      </c>
      <c r="R504" s="67" t="str">
        <f t="shared" si="1003"/>
        <v>H28</v>
      </c>
      <c r="S504" s="68">
        <f t="shared" ref="S504:X504" si="1004">F504*(12/26)</f>
        <v>2456.3076923076924</v>
      </c>
      <c r="T504" s="68">
        <f t="shared" si="1004"/>
        <v>2741.0769230769233</v>
      </c>
      <c r="U504" s="68">
        <f t="shared" si="1004"/>
        <v>3025.8461538461538</v>
      </c>
      <c r="V504" s="68">
        <f t="shared" si="1004"/>
        <v>3310.6153846153848</v>
      </c>
      <c r="W504" s="68">
        <f t="shared" si="1004"/>
        <v>3595.3846153846157</v>
      </c>
      <c r="X504" s="68">
        <f t="shared" si="1004"/>
        <v>8300.7692307692305</v>
      </c>
      <c r="Y504" s="67">
        <f t="shared" si="2"/>
        <v>0</v>
      </c>
      <c r="Z504" s="58"/>
    </row>
    <row r="505" spans="1:26" ht="12.75" customHeight="1" x14ac:dyDescent="0.25">
      <c r="A505" s="59" t="s">
        <v>1734</v>
      </c>
      <c r="B505" s="60" t="s">
        <v>53</v>
      </c>
      <c r="C505" s="60" t="s">
        <v>1735</v>
      </c>
      <c r="D505" s="60" t="s">
        <v>1736</v>
      </c>
      <c r="E505" s="60" t="s">
        <v>122</v>
      </c>
      <c r="F505" s="61">
        <v>6659</v>
      </c>
      <c r="G505" s="61">
        <v>7518</v>
      </c>
      <c r="H505" s="61">
        <v>8377</v>
      </c>
      <c r="I505" s="61">
        <v>9235</v>
      </c>
      <c r="J505" s="61">
        <v>10094</v>
      </c>
      <c r="K505" s="62">
        <v>17985</v>
      </c>
      <c r="L505" s="60">
        <v>0</v>
      </c>
      <c r="M505" s="58"/>
      <c r="N505" s="66" t="str">
        <f t="shared" ref="N505:R505" si="1005">A505</f>
        <v>PUB HLTH &amp; CMTY OUT V</v>
      </c>
      <c r="O505" s="67" t="str">
        <f t="shared" si="1005"/>
        <v>H</v>
      </c>
      <c r="P505" s="67" t="str">
        <f t="shared" si="1005"/>
        <v>H1S5</v>
      </c>
      <c r="Q505" s="67" t="str">
        <f t="shared" si="1005"/>
        <v>H1S5XX</v>
      </c>
      <c r="R505" s="67" t="str">
        <f t="shared" si="1005"/>
        <v>H33</v>
      </c>
      <c r="S505" s="68">
        <f t="shared" ref="S505:X505" si="1006">F505*(12/26)</f>
        <v>3073.3846153846157</v>
      </c>
      <c r="T505" s="68">
        <f t="shared" si="1006"/>
        <v>3469.8461538461543</v>
      </c>
      <c r="U505" s="68">
        <f t="shared" si="1006"/>
        <v>3866.3076923076924</v>
      </c>
      <c r="V505" s="68">
        <f t="shared" si="1006"/>
        <v>4262.3076923076924</v>
      </c>
      <c r="W505" s="68">
        <f t="shared" si="1006"/>
        <v>4658.7692307692314</v>
      </c>
      <c r="X505" s="68">
        <f t="shared" si="1006"/>
        <v>8300.7692307692305</v>
      </c>
      <c r="Y505" s="67">
        <f t="shared" si="2"/>
        <v>0</v>
      </c>
      <c r="Z505" s="58"/>
    </row>
    <row r="506" spans="1:26" ht="12.75" customHeight="1" x14ac:dyDescent="0.25">
      <c r="A506" s="59" t="s">
        <v>1737</v>
      </c>
      <c r="B506" s="60" t="s">
        <v>53</v>
      </c>
      <c r="C506" s="60" t="s">
        <v>1738</v>
      </c>
      <c r="D506" s="60" t="s">
        <v>1739</v>
      </c>
      <c r="E506" s="60" t="s">
        <v>126</v>
      </c>
      <c r="F506" s="61">
        <v>7224</v>
      </c>
      <c r="G506" s="61">
        <v>8156</v>
      </c>
      <c r="H506" s="61">
        <v>9089</v>
      </c>
      <c r="I506" s="61">
        <v>10021</v>
      </c>
      <c r="J506" s="61">
        <v>10953</v>
      </c>
      <c r="K506" s="62">
        <v>17985</v>
      </c>
      <c r="L506" s="60">
        <v>0</v>
      </c>
      <c r="M506" s="58"/>
      <c r="N506" s="66" t="str">
        <f t="shared" ref="N506:R506" si="1007">A506</f>
        <v>PUB HLTH &amp; CMTY OUT VI</v>
      </c>
      <c r="O506" s="67" t="str">
        <f t="shared" si="1007"/>
        <v>H</v>
      </c>
      <c r="P506" s="67" t="str">
        <f t="shared" si="1007"/>
        <v>H1S6</v>
      </c>
      <c r="Q506" s="67" t="str">
        <f t="shared" si="1007"/>
        <v>H1S6XX</v>
      </c>
      <c r="R506" s="67" t="str">
        <f t="shared" si="1007"/>
        <v>H35</v>
      </c>
      <c r="S506" s="68">
        <f t="shared" ref="S506:X506" si="1008">F506*(12/26)</f>
        <v>3334.1538461538462</v>
      </c>
      <c r="T506" s="68">
        <f t="shared" si="1008"/>
        <v>3764.3076923076924</v>
      </c>
      <c r="U506" s="68">
        <f t="shared" si="1008"/>
        <v>4194.9230769230771</v>
      </c>
      <c r="V506" s="68">
        <f t="shared" si="1008"/>
        <v>4625.0769230769238</v>
      </c>
      <c r="W506" s="68">
        <f t="shared" si="1008"/>
        <v>5055.2307692307695</v>
      </c>
      <c r="X506" s="68">
        <f t="shared" si="1008"/>
        <v>8300.7692307692305</v>
      </c>
      <c r="Y506" s="67">
        <f t="shared" si="2"/>
        <v>0</v>
      </c>
      <c r="Z506" s="58"/>
    </row>
    <row r="507" spans="1:26" ht="12.75" customHeight="1" x14ac:dyDescent="0.25">
      <c r="A507" s="59" t="s">
        <v>1740</v>
      </c>
      <c r="B507" s="60" t="s">
        <v>205</v>
      </c>
      <c r="C507" s="60" t="s">
        <v>1741</v>
      </c>
      <c r="D507" s="60" t="s">
        <v>1742</v>
      </c>
      <c r="E507" s="60" t="s">
        <v>1533</v>
      </c>
      <c r="F507" s="61">
        <v>12399</v>
      </c>
      <c r="G507" s="61">
        <v>14160</v>
      </c>
      <c r="H507" s="61">
        <v>15921</v>
      </c>
      <c r="I507" s="61">
        <v>17682</v>
      </c>
      <c r="J507" s="61">
        <v>19443</v>
      </c>
      <c r="K507" s="62">
        <v>31943</v>
      </c>
      <c r="L507" s="60">
        <v>0</v>
      </c>
      <c r="M507" s="58"/>
      <c r="N507" s="66" t="str">
        <f t="shared" ref="N507:R507" si="1009">A507</f>
        <v>PUB HLTH MED ADMIN I</v>
      </c>
      <c r="O507" s="67" t="str">
        <f t="shared" si="1009"/>
        <v>C</v>
      </c>
      <c r="P507" s="67" t="str">
        <f t="shared" si="1009"/>
        <v>C1K1</v>
      </c>
      <c r="Q507" s="67" t="str">
        <f t="shared" si="1009"/>
        <v>C1K1XX</v>
      </c>
      <c r="R507" s="67" t="str">
        <f t="shared" si="1009"/>
        <v>C33</v>
      </c>
      <c r="S507" s="68">
        <f t="shared" ref="S507:X507" si="1010">F507*(12/26)</f>
        <v>5722.6153846153848</v>
      </c>
      <c r="T507" s="68">
        <f t="shared" si="1010"/>
        <v>6535.3846153846162</v>
      </c>
      <c r="U507" s="68">
        <f t="shared" si="1010"/>
        <v>7348.1538461538466</v>
      </c>
      <c r="V507" s="68">
        <f t="shared" si="1010"/>
        <v>8160.9230769230771</v>
      </c>
      <c r="W507" s="68">
        <f t="shared" si="1010"/>
        <v>8973.6923076923085</v>
      </c>
      <c r="X507" s="68">
        <f t="shared" si="1010"/>
        <v>14742.923076923078</v>
      </c>
      <c r="Y507" s="67">
        <f t="shared" si="2"/>
        <v>0</v>
      </c>
      <c r="Z507" s="58"/>
    </row>
    <row r="508" spans="1:26" ht="12.75" customHeight="1" x14ac:dyDescent="0.25">
      <c r="A508" s="59" t="s">
        <v>1743</v>
      </c>
      <c r="B508" s="60" t="s">
        <v>205</v>
      </c>
      <c r="C508" s="60" t="s">
        <v>1744</v>
      </c>
      <c r="D508" s="60" t="s">
        <v>1745</v>
      </c>
      <c r="E508" s="60" t="s">
        <v>1746</v>
      </c>
      <c r="F508" s="61">
        <v>12969</v>
      </c>
      <c r="G508" s="61">
        <v>15151</v>
      </c>
      <c r="H508" s="61">
        <v>17333</v>
      </c>
      <c r="I508" s="61">
        <v>19514</v>
      </c>
      <c r="J508" s="61">
        <v>21696</v>
      </c>
      <c r="K508" s="62">
        <v>31943</v>
      </c>
      <c r="L508" s="60">
        <v>0</v>
      </c>
      <c r="M508" s="58"/>
      <c r="N508" s="66" t="str">
        <f t="shared" ref="N508:R508" si="1011">A508</f>
        <v>PUB HLTH MED ADMIN II</v>
      </c>
      <c r="O508" s="67" t="str">
        <f t="shared" si="1011"/>
        <v>C</v>
      </c>
      <c r="P508" s="67" t="str">
        <f t="shared" si="1011"/>
        <v>C1K2</v>
      </c>
      <c r="Q508" s="67" t="str">
        <f t="shared" si="1011"/>
        <v>C1K2XX</v>
      </c>
      <c r="R508" s="67" t="str">
        <f t="shared" si="1011"/>
        <v>C34</v>
      </c>
      <c r="S508" s="68">
        <f t="shared" ref="S508:X508" si="1012">F508*(12/26)</f>
        <v>5985.6923076923076</v>
      </c>
      <c r="T508" s="68">
        <f t="shared" si="1012"/>
        <v>6992.7692307692314</v>
      </c>
      <c r="U508" s="68">
        <f t="shared" si="1012"/>
        <v>7999.8461538461543</v>
      </c>
      <c r="V508" s="68">
        <f t="shared" si="1012"/>
        <v>9006.461538461539</v>
      </c>
      <c r="W508" s="68">
        <f t="shared" si="1012"/>
        <v>10013.538461538463</v>
      </c>
      <c r="X508" s="68">
        <f t="shared" si="1012"/>
        <v>14742.923076923078</v>
      </c>
      <c r="Y508" s="67">
        <f t="shared" si="2"/>
        <v>0</v>
      </c>
      <c r="Z508" s="58"/>
    </row>
    <row r="509" spans="1:26" ht="12.75" customHeight="1" x14ac:dyDescent="0.25">
      <c r="A509" s="59" t="s">
        <v>1747</v>
      </c>
      <c r="B509" s="60" t="s">
        <v>53</v>
      </c>
      <c r="C509" s="60" t="s">
        <v>1748</v>
      </c>
      <c r="D509" s="60" t="s">
        <v>1749</v>
      </c>
      <c r="E509" s="60" t="s">
        <v>134</v>
      </c>
      <c r="F509" s="61">
        <v>3450</v>
      </c>
      <c r="G509" s="61">
        <v>3850</v>
      </c>
      <c r="H509" s="61">
        <v>4249</v>
      </c>
      <c r="I509" s="61">
        <v>4649</v>
      </c>
      <c r="J509" s="61">
        <v>5048</v>
      </c>
      <c r="K509" s="62">
        <v>17985</v>
      </c>
      <c r="L509" s="60">
        <v>0</v>
      </c>
      <c r="M509" s="58"/>
      <c r="N509" s="66" t="str">
        <f t="shared" ref="N509:R509" si="1013">A509</f>
        <v>PURCHASING AGENT I</v>
      </c>
      <c r="O509" s="67" t="str">
        <f t="shared" si="1013"/>
        <v>H</v>
      </c>
      <c r="P509" s="67" t="str">
        <f t="shared" si="1013"/>
        <v>H1L1</v>
      </c>
      <c r="Q509" s="67" t="str">
        <f t="shared" si="1013"/>
        <v>H1L1XX</v>
      </c>
      <c r="R509" s="67" t="str">
        <f t="shared" si="1013"/>
        <v>H12</v>
      </c>
      <c r="S509" s="68">
        <f t="shared" ref="S509:X509" si="1014">F509*(12/26)</f>
        <v>1592.3076923076924</v>
      </c>
      <c r="T509" s="68">
        <f t="shared" si="1014"/>
        <v>1776.9230769230771</v>
      </c>
      <c r="U509" s="68">
        <f t="shared" si="1014"/>
        <v>1961.0769230769231</v>
      </c>
      <c r="V509" s="68">
        <f t="shared" si="1014"/>
        <v>2145.6923076923076</v>
      </c>
      <c r="W509" s="68">
        <f t="shared" si="1014"/>
        <v>2329.8461538461538</v>
      </c>
      <c r="X509" s="68">
        <f t="shared" si="1014"/>
        <v>8300.7692307692305</v>
      </c>
      <c r="Y509" s="67">
        <f t="shared" si="2"/>
        <v>0</v>
      </c>
      <c r="Z509" s="58"/>
    </row>
    <row r="510" spans="1:26" ht="12.75" customHeight="1" x14ac:dyDescent="0.25">
      <c r="A510" s="59" t="s">
        <v>1750</v>
      </c>
      <c r="B510" s="60" t="s">
        <v>53</v>
      </c>
      <c r="C510" s="60" t="s">
        <v>1751</v>
      </c>
      <c r="D510" s="60" t="s">
        <v>1752</v>
      </c>
      <c r="E510" s="60" t="s">
        <v>56</v>
      </c>
      <c r="F510" s="61">
        <v>3708</v>
      </c>
      <c r="G510" s="61">
        <v>4137</v>
      </c>
      <c r="H510" s="61">
        <v>4567</v>
      </c>
      <c r="I510" s="61">
        <v>4996</v>
      </c>
      <c r="J510" s="61">
        <v>5425</v>
      </c>
      <c r="K510" s="62">
        <v>17985</v>
      </c>
      <c r="L510" s="60">
        <v>0</v>
      </c>
      <c r="M510" s="58"/>
      <c r="N510" s="66" t="str">
        <f t="shared" ref="N510:R510" si="1015">A510</f>
        <v>PURCHASING AGENT II</v>
      </c>
      <c r="O510" s="67" t="str">
        <f t="shared" si="1015"/>
        <v>H</v>
      </c>
      <c r="P510" s="67" t="str">
        <f t="shared" si="1015"/>
        <v>H1L2</v>
      </c>
      <c r="Q510" s="67" t="str">
        <f t="shared" si="1015"/>
        <v>H1L2XX</v>
      </c>
      <c r="R510" s="67" t="str">
        <f t="shared" si="1015"/>
        <v>H14</v>
      </c>
      <c r="S510" s="68">
        <f t="shared" ref="S510:X510" si="1016">F510*(12/26)</f>
        <v>1711.3846153846155</v>
      </c>
      <c r="T510" s="68">
        <f t="shared" si="1016"/>
        <v>1909.3846153846155</v>
      </c>
      <c r="U510" s="68">
        <f t="shared" si="1016"/>
        <v>2107.8461538461538</v>
      </c>
      <c r="V510" s="68">
        <f t="shared" si="1016"/>
        <v>2305.8461538461538</v>
      </c>
      <c r="W510" s="68">
        <f t="shared" si="1016"/>
        <v>2503.8461538461538</v>
      </c>
      <c r="X510" s="68">
        <f t="shared" si="1016"/>
        <v>8300.7692307692305</v>
      </c>
      <c r="Y510" s="67">
        <f t="shared" si="2"/>
        <v>0</v>
      </c>
      <c r="Z510" s="58"/>
    </row>
    <row r="511" spans="1:26" ht="12.75" customHeight="1" x14ac:dyDescent="0.25">
      <c r="A511" s="59" t="s">
        <v>1753</v>
      </c>
      <c r="B511" s="60" t="s">
        <v>53</v>
      </c>
      <c r="C511" s="60" t="s">
        <v>1754</v>
      </c>
      <c r="D511" s="60" t="s">
        <v>1755</v>
      </c>
      <c r="E511" s="60" t="s">
        <v>60</v>
      </c>
      <c r="F511" s="61">
        <v>4284</v>
      </c>
      <c r="G511" s="61">
        <v>4781</v>
      </c>
      <c r="H511" s="61">
        <v>5277</v>
      </c>
      <c r="I511" s="61">
        <v>5774</v>
      </c>
      <c r="J511" s="61">
        <v>6270</v>
      </c>
      <c r="K511" s="62">
        <v>17985</v>
      </c>
      <c r="L511" s="60">
        <v>0</v>
      </c>
      <c r="M511" s="58"/>
      <c r="N511" s="66" t="str">
        <f t="shared" ref="N511:R511" si="1017">A511</f>
        <v>PURCHASING AGENT III</v>
      </c>
      <c r="O511" s="67" t="str">
        <f t="shared" si="1017"/>
        <v>H</v>
      </c>
      <c r="P511" s="67" t="str">
        <f t="shared" si="1017"/>
        <v>H1L3</v>
      </c>
      <c r="Q511" s="67" t="str">
        <f t="shared" si="1017"/>
        <v>H1L3XX</v>
      </c>
      <c r="R511" s="67" t="str">
        <f t="shared" si="1017"/>
        <v>H19</v>
      </c>
      <c r="S511" s="68">
        <f t="shared" ref="S511:X511" si="1018">F511*(12/26)</f>
        <v>1977.2307692307693</v>
      </c>
      <c r="T511" s="68">
        <f t="shared" si="1018"/>
        <v>2206.6153846153848</v>
      </c>
      <c r="U511" s="68">
        <f t="shared" si="1018"/>
        <v>2435.5384615384619</v>
      </c>
      <c r="V511" s="68">
        <f t="shared" si="1018"/>
        <v>2664.9230769230771</v>
      </c>
      <c r="W511" s="68">
        <f t="shared" si="1018"/>
        <v>2893.8461538461538</v>
      </c>
      <c r="X511" s="68">
        <f t="shared" si="1018"/>
        <v>8300.7692307692305</v>
      </c>
      <c r="Y511" s="67">
        <f t="shared" si="2"/>
        <v>0</v>
      </c>
      <c r="Z511" s="58"/>
    </row>
    <row r="512" spans="1:26" ht="12.75" customHeight="1" x14ac:dyDescent="0.25">
      <c r="A512" s="59" t="s">
        <v>1756</v>
      </c>
      <c r="B512" s="60" t="s">
        <v>53</v>
      </c>
      <c r="C512" s="60" t="s">
        <v>1757</v>
      </c>
      <c r="D512" s="60" t="s">
        <v>1758</v>
      </c>
      <c r="E512" s="60" t="s">
        <v>144</v>
      </c>
      <c r="F512" s="61">
        <v>5322</v>
      </c>
      <c r="G512" s="61">
        <v>5939</v>
      </c>
      <c r="H512" s="61">
        <v>6556</v>
      </c>
      <c r="I512" s="61">
        <v>7173</v>
      </c>
      <c r="J512" s="61">
        <v>7790</v>
      </c>
      <c r="K512" s="62">
        <v>17985</v>
      </c>
      <c r="L512" s="60">
        <v>0</v>
      </c>
      <c r="M512" s="58"/>
      <c r="N512" s="66" t="str">
        <f t="shared" ref="N512:R512" si="1019">A512</f>
        <v>PURCHASING AGENT IV</v>
      </c>
      <c r="O512" s="67" t="str">
        <f t="shared" si="1019"/>
        <v>H</v>
      </c>
      <c r="P512" s="67" t="str">
        <f t="shared" si="1019"/>
        <v>H1L4</v>
      </c>
      <c r="Q512" s="67" t="str">
        <f t="shared" si="1019"/>
        <v>H1L4XX</v>
      </c>
      <c r="R512" s="67" t="str">
        <f t="shared" si="1019"/>
        <v>H28</v>
      </c>
      <c r="S512" s="68">
        <f t="shared" ref="S512:X512" si="1020">F512*(12/26)</f>
        <v>2456.3076923076924</v>
      </c>
      <c r="T512" s="68">
        <f t="shared" si="1020"/>
        <v>2741.0769230769233</v>
      </c>
      <c r="U512" s="68">
        <f t="shared" si="1020"/>
        <v>3025.8461538461538</v>
      </c>
      <c r="V512" s="68">
        <f t="shared" si="1020"/>
        <v>3310.6153846153848</v>
      </c>
      <c r="W512" s="68">
        <f t="shared" si="1020"/>
        <v>3595.3846153846157</v>
      </c>
      <c r="X512" s="68">
        <f t="shared" si="1020"/>
        <v>8300.7692307692305</v>
      </c>
      <c r="Y512" s="67">
        <f t="shared" si="2"/>
        <v>0</v>
      </c>
      <c r="Z512" s="58"/>
    </row>
    <row r="513" spans="1:26" ht="12.75" customHeight="1" x14ac:dyDescent="0.25">
      <c r="A513" s="59" t="s">
        <v>1759</v>
      </c>
      <c r="B513" s="60" t="s">
        <v>53</v>
      </c>
      <c r="C513" s="60" t="s">
        <v>1760</v>
      </c>
      <c r="D513" s="60" t="s">
        <v>1761</v>
      </c>
      <c r="E513" s="60" t="s">
        <v>122</v>
      </c>
      <c r="F513" s="61">
        <v>6659</v>
      </c>
      <c r="G513" s="61">
        <v>7518</v>
      </c>
      <c r="H513" s="61">
        <v>8377</v>
      </c>
      <c r="I513" s="61">
        <v>9235</v>
      </c>
      <c r="J513" s="61">
        <v>10094</v>
      </c>
      <c r="K513" s="62">
        <v>17985</v>
      </c>
      <c r="L513" s="60">
        <v>0</v>
      </c>
      <c r="M513" s="58"/>
      <c r="N513" s="66" t="str">
        <f t="shared" ref="N513:R513" si="1021">A513</f>
        <v>PURCHASING AGENT V</v>
      </c>
      <c r="O513" s="67" t="str">
        <f t="shared" si="1021"/>
        <v>H</v>
      </c>
      <c r="P513" s="67" t="str">
        <f t="shared" si="1021"/>
        <v>H1L5</v>
      </c>
      <c r="Q513" s="67" t="str">
        <f t="shared" si="1021"/>
        <v>H1L5XX</v>
      </c>
      <c r="R513" s="67" t="str">
        <f t="shared" si="1021"/>
        <v>H33</v>
      </c>
      <c r="S513" s="68">
        <f t="shared" ref="S513:X513" si="1022">F513*(12/26)</f>
        <v>3073.3846153846157</v>
      </c>
      <c r="T513" s="68">
        <f t="shared" si="1022"/>
        <v>3469.8461538461543</v>
      </c>
      <c r="U513" s="68">
        <f t="shared" si="1022"/>
        <v>3866.3076923076924</v>
      </c>
      <c r="V513" s="68">
        <f t="shared" si="1022"/>
        <v>4262.3076923076924</v>
      </c>
      <c r="W513" s="68">
        <f t="shared" si="1022"/>
        <v>4658.7692307692314</v>
      </c>
      <c r="X513" s="68">
        <f t="shared" si="1022"/>
        <v>8300.7692307692305</v>
      </c>
      <c r="Y513" s="67">
        <f t="shared" si="2"/>
        <v>0</v>
      </c>
      <c r="Z513" s="58"/>
    </row>
    <row r="514" spans="1:26" ht="12.75" customHeight="1" x14ac:dyDescent="0.25">
      <c r="A514" s="59" t="s">
        <v>1762</v>
      </c>
      <c r="B514" s="60" t="s">
        <v>53</v>
      </c>
      <c r="C514" s="60" t="s">
        <v>1763</v>
      </c>
      <c r="D514" s="60" t="s">
        <v>1764</v>
      </c>
      <c r="E514" s="60" t="s">
        <v>126</v>
      </c>
      <c r="F514" s="61">
        <v>7224</v>
      </c>
      <c r="G514" s="61">
        <v>8156</v>
      </c>
      <c r="H514" s="61">
        <v>9089</v>
      </c>
      <c r="I514" s="61">
        <v>10021</v>
      </c>
      <c r="J514" s="61">
        <v>10953</v>
      </c>
      <c r="K514" s="62">
        <v>17985</v>
      </c>
      <c r="L514" s="60">
        <v>0</v>
      </c>
      <c r="M514" s="58"/>
      <c r="N514" s="66" t="str">
        <f t="shared" ref="N514:R514" si="1023">A514</f>
        <v>PURCHASING AGENT VI</v>
      </c>
      <c r="O514" s="67" t="str">
        <f t="shared" si="1023"/>
        <v>H</v>
      </c>
      <c r="P514" s="67" t="str">
        <f t="shared" si="1023"/>
        <v>H1L6</v>
      </c>
      <c r="Q514" s="67" t="str">
        <f t="shared" si="1023"/>
        <v>H1L6XX</v>
      </c>
      <c r="R514" s="67" t="str">
        <f t="shared" si="1023"/>
        <v>H35</v>
      </c>
      <c r="S514" s="68">
        <f t="shared" ref="S514:X514" si="1024">F514*(12/26)</f>
        <v>3334.1538461538462</v>
      </c>
      <c r="T514" s="68">
        <f t="shared" si="1024"/>
        <v>3764.3076923076924</v>
      </c>
      <c r="U514" s="68">
        <f t="shared" si="1024"/>
        <v>4194.9230769230771</v>
      </c>
      <c r="V514" s="68">
        <f t="shared" si="1024"/>
        <v>4625.0769230769238</v>
      </c>
      <c r="W514" s="68">
        <f t="shared" si="1024"/>
        <v>5055.2307692307695</v>
      </c>
      <c r="X514" s="68">
        <f t="shared" si="1024"/>
        <v>8300.7692307692305</v>
      </c>
      <c r="Y514" s="67">
        <f t="shared" si="2"/>
        <v>0</v>
      </c>
      <c r="Z514" s="58"/>
    </row>
    <row r="515" spans="1:26" ht="12.75" customHeight="1" x14ac:dyDescent="0.25">
      <c r="A515" s="59" t="s">
        <v>1765</v>
      </c>
      <c r="B515" s="60" t="s">
        <v>53</v>
      </c>
      <c r="C515" s="60" t="s">
        <v>1766</v>
      </c>
      <c r="D515" s="60" t="s">
        <v>1767</v>
      </c>
      <c r="E515" s="60" t="s">
        <v>190</v>
      </c>
      <c r="F515" s="61">
        <v>7642</v>
      </c>
      <c r="G515" s="61">
        <v>8828</v>
      </c>
      <c r="H515" s="61">
        <v>10014</v>
      </c>
      <c r="I515" s="61">
        <v>11199</v>
      </c>
      <c r="J515" s="61">
        <v>12385</v>
      </c>
      <c r="K515" s="62">
        <v>17985</v>
      </c>
      <c r="L515" s="60">
        <v>0</v>
      </c>
      <c r="M515" s="58"/>
      <c r="N515" s="66" t="str">
        <f t="shared" ref="N515:R515" si="1025">A515</f>
        <v>PURCHASING AGENT VII</v>
      </c>
      <c r="O515" s="67" t="str">
        <f t="shared" si="1025"/>
        <v>H</v>
      </c>
      <c r="P515" s="67" t="str">
        <f t="shared" si="1025"/>
        <v>H1L7</v>
      </c>
      <c r="Q515" s="67" t="str">
        <f t="shared" si="1025"/>
        <v>H1L7XX</v>
      </c>
      <c r="R515" s="67" t="str">
        <f t="shared" si="1025"/>
        <v>H37</v>
      </c>
      <c r="S515" s="68">
        <f t="shared" ref="S515:X515" si="1026">F515*(12/26)</f>
        <v>3527.0769230769233</v>
      </c>
      <c r="T515" s="68">
        <f t="shared" si="1026"/>
        <v>4074.4615384615386</v>
      </c>
      <c r="U515" s="68">
        <f t="shared" si="1026"/>
        <v>4621.8461538461543</v>
      </c>
      <c r="V515" s="68">
        <f t="shared" si="1026"/>
        <v>5168.7692307692314</v>
      </c>
      <c r="W515" s="68">
        <f t="shared" si="1026"/>
        <v>5716.1538461538466</v>
      </c>
      <c r="X515" s="68">
        <f t="shared" si="1026"/>
        <v>8300.7692307692305</v>
      </c>
      <c r="Y515" s="67">
        <f t="shared" si="2"/>
        <v>0</v>
      </c>
      <c r="Z515" s="58"/>
    </row>
    <row r="516" spans="1:26" ht="12.75" customHeight="1" x14ac:dyDescent="0.25">
      <c r="A516" s="59" t="s">
        <v>1768</v>
      </c>
      <c r="B516" s="60" t="s">
        <v>53</v>
      </c>
      <c r="C516" s="60" t="s">
        <v>1769</v>
      </c>
      <c r="D516" s="60" t="s">
        <v>1770</v>
      </c>
      <c r="E516" s="60" t="s">
        <v>60</v>
      </c>
      <c r="F516" s="61">
        <v>4284</v>
      </c>
      <c r="G516" s="61">
        <v>4781</v>
      </c>
      <c r="H516" s="61">
        <v>5277</v>
      </c>
      <c r="I516" s="61">
        <v>5774</v>
      </c>
      <c r="J516" s="61">
        <v>6270</v>
      </c>
      <c r="K516" s="62">
        <v>17985</v>
      </c>
      <c r="L516" s="60">
        <v>0</v>
      </c>
      <c r="M516" s="58"/>
      <c r="N516" s="66" t="str">
        <f t="shared" ref="N516:R516" si="1027">A516</f>
        <v>RATE/FINANCIAL ANLYST I</v>
      </c>
      <c r="O516" s="67" t="str">
        <f t="shared" si="1027"/>
        <v>H</v>
      </c>
      <c r="P516" s="67" t="str">
        <f t="shared" si="1027"/>
        <v>H8G2</v>
      </c>
      <c r="Q516" s="67" t="str">
        <f t="shared" si="1027"/>
        <v>H8G2XX</v>
      </c>
      <c r="R516" s="67" t="str">
        <f t="shared" si="1027"/>
        <v>H19</v>
      </c>
      <c r="S516" s="68">
        <f t="shared" ref="S516:X516" si="1028">F516*(12/26)</f>
        <v>1977.2307692307693</v>
      </c>
      <c r="T516" s="68">
        <f t="shared" si="1028"/>
        <v>2206.6153846153848</v>
      </c>
      <c r="U516" s="68">
        <f t="shared" si="1028"/>
        <v>2435.5384615384619</v>
      </c>
      <c r="V516" s="68">
        <f t="shared" si="1028"/>
        <v>2664.9230769230771</v>
      </c>
      <c r="W516" s="68">
        <f t="shared" si="1028"/>
        <v>2893.8461538461538</v>
      </c>
      <c r="X516" s="68">
        <f t="shared" si="1028"/>
        <v>8300.7692307692305</v>
      </c>
      <c r="Y516" s="67">
        <f t="shared" si="2"/>
        <v>0</v>
      </c>
      <c r="Z516" s="58"/>
    </row>
    <row r="517" spans="1:26" ht="12.75" customHeight="1" x14ac:dyDescent="0.25">
      <c r="A517" s="59" t="s">
        <v>1771</v>
      </c>
      <c r="B517" s="60" t="s">
        <v>53</v>
      </c>
      <c r="C517" s="60" t="s">
        <v>1772</v>
      </c>
      <c r="D517" s="60" t="s">
        <v>1773</v>
      </c>
      <c r="E517" s="60" t="s">
        <v>256</v>
      </c>
      <c r="F517" s="61">
        <v>4950</v>
      </c>
      <c r="G517" s="61">
        <v>5524</v>
      </c>
      <c r="H517" s="61">
        <v>6098</v>
      </c>
      <c r="I517" s="61">
        <v>6672</v>
      </c>
      <c r="J517" s="61">
        <v>7246</v>
      </c>
      <c r="K517" s="62">
        <v>17985</v>
      </c>
      <c r="L517" s="60">
        <v>0</v>
      </c>
      <c r="M517" s="58"/>
      <c r="N517" s="66" t="str">
        <f t="shared" ref="N517:R517" si="1029">A517</f>
        <v>RATE/FINANCIAL ANLYST II</v>
      </c>
      <c r="O517" s="67" t="str">
        <f t="shared" si="1029"/>
        <v>H</v>
      </c>
      <c r="P517" s="67" t="str">
        <f t="shared" si="1029"/>
        <v>H8G3</v>
      </c>
      <c r="Q517" s="67" t="str">
        <f t="shared" si="1029"/>
        <v>H8G3XX</v>
      </c>
      <c r="R517" s="67" t="str">
        <f t="shared" si="1029"/>
        <v>H25</v>
      </c>
      <c r="S517" s="68">
        <f t="shared" ref="S517:X517" si="1030">F517*(12/26)</f>
        <v>2284.6153846153848</v>
      </c>
      <c r="T517" s="68">
        <f t="shared" si="1030"/>
        <v>2549.5384615384619</v>
      </c>
      <c r="U517" s="68">
        <f t="shared" si="1030"/>
        <v>2814.4615384615386</v>
      </c>
      <c r="V517" s="68">
        <f t="shared" si="1030"/>
        <v>3079.3846153846157</v>
      </c>
      <c r="W517" s="68">
        <f t="shared" si="1030"/>
        <v>3344.3076923076924</v>
      </c>
      <c r="X517" s="68">
        <f t="shared" si="1030"/>
        <v>8300.7692307692305</v>
      </c>
      <c r="Y517" s="67">
        <f t="shared" si="2"/>
        <v>0</v>
      </c>
      <c r="Z517" s="58"/>
    </row>
    <row r="518" spans="1:26" ht="12.75" customHeight="1" x14ac:dyDescent="0.25">
      <c r="A518" s="59" t="s">
        <v>1774</v>
      </c>
      <c r="B518" s="60" t="s">
        <v>53</v>
      </c>
      <c r="C518" s="60" t="s">
        <v>1775</v>
      </c>
      <c r="D518" s="60" t="s">
        <v>1776</v>
      </c>
      <c r="E518" s="60" t="s">
        <v>159</v>
      </c>
      <c r="F518" s="61">
        <v>5656</v>
      </c>
      <c r="G518" s="61">
        <v>6385</v>
      </c>
      <c r="H518" s="61">
        <v>7115</v>
      </c>
      <c r="I518" s="61">
        <v>7844</v>
      </c>
      <c r="J518" s="61">
        <v>8573</v>
      </c>
      <c r="K518" s="62">
        <v>17985</v>
      </c>
      <c r="L518" s="60">
        <v>0</v>
      </c>
      <c r="M518" s="58"/>
      <c r="N518" s="66" t="str">
        <f t="shared" ref="N518:R518" si="1031">A518</f>
        <v>RATE/FINANCIAL ANLYST III</v>
      </c>
      <c r="O518" s="67" t="str">
        <f t="shared" si="1031"/>
        <v>H</v>
      </c>
      <c r="P518" s="67" t="str">
        <f t="shared" si="1031"/>
        <v>H8G4</v>
      </c>
      <c r="Q518" s="67" t="str">
        <f t="shared" si="1031"/>
        <v>H8G4XX</v>
      </c>
      <c r="R518" s="67" t="str">
        <f t="shared" si="1031"/>
        <v>H30</v>
      </c>
      <c r="S518" s="68">
        <f t="shared" ref="S518:X518" si="1032">F518*(12/26)</f>
        <v>2610.4615384615386</v>
      </c>
      <c r="T518" s="68">
        <f t="shared" si="1032"/>
        <v>2946.9230769230771</v>
      </c>
      <c r="U518" s="68">
        <f t="shared" si="1032"/>
        <v>3283.8461538461538</v>
      </c>
      <c r="V518" s="68">
        <f t="shared" si="1032"/>
        <v>3620.3076923076924</v>
      </c>
      <c r="W518" s="68">
        <f t="shared" si="1032"/>
        <v>3956.7692307692309</v>
      </c>
      <c r="X518" s="68">
        <f t="shared" si="1032"/>
        <v>8300.7692307692305</v>
      </c>
      <c r="Y518" s="67">
        <f t="shared" si="2"/>
        <v>0</v>
      </c>
      <c r="Z518" s="58"/>
    </row>
    <row r="519" spans="1:26" ht="12.75" customHeight="1" x14ac:dyDescent="0.25">
      <c r="A519" s="59" t="s">
        <v>1777</v>
      </c>
      <c r="B519" s="60" t="s">
        <v>53</v>
      </c>
      <c r="C519" s="60" t="s">
        <v>1778</v>
      </c>
      <c r="D519" s="60" t="s">
        <v>1779</v>
      </c>
      <c r="E519" s="60" t="s">
        <v>56</v>
      </c>
      <c r="F519" s="61">
        <v>3708</v>
      </c>
      <c r="G519" s="61">
        <v>4137</v>
      </c>
      <c r="H519" s="61">
        <v>4567</v>
      </c>
      <c r="I519" s="61">
        <v>4996</v>
      </c>
      <c r="J519" s="61">
        <v>5425</v>
      </c>
      <c r="K519" s="62">
        <v>17985</v>
      </c>
      <c r="L519" s="60">
        <v>0</v>
      </c>
      <c r="M519" s="58"/>
      <c r="N519" s="66" t="str">
        <f t="shared" ref="N519:R519" si="1033">A519</f>
        <v>RATE/FINANCIAL ANLYST INT</v>
      </c>
      <c r="O519" s="67" t="str">
        <f t="shared" si="1033"/>
        <v>H</v>
      </c>
      <c r="P519" s="67" t="str">
        <f t="shared" si="1033"/>
        <v>H8G1</v>
      </c>
      <c r="Q519" s="67" t="str">
        <f t="shared" si="1033"/>
        <v>H8G1IX</v>
      </c>
      <c r="R519" s="67" t="str">
        <f t="shared" si="1033"/>
        <v>H14</v>
      </c>
      <c r="S519" s="68">
        <f t="shared" ref="S519:X519" si="1034">F519*(12/26)</f>
        <v>1711.3846153846155</v>
      </c>
      <c r="T519" s="68">
        <f t="shared" si="1034"/>
        <v>1909.3846153846155</v>
      </c>
      <c r="U519" s="68">
        <f t="shared" si="1034"/>
        <v>2107.8461538461538</v>
      </c>
      <c r="V519" s="68">
        <f t="shared" si="1034"/>
        <v>2305.8461538461538</v>
      </c>
      <c r="W519" s="68">
        <f t="shared" si="1034"/>
        <v>2503.8461538461538</v>
      </c>
      <c r="X519" s="68">
        <f t="shared" si="1034"/>
        <v>8300.7692307692305</v>
      </c>
      <c r="Y519" s="67">
        <f t="shared" si="2"/>
        <v>0</v>
      </c>
      <c r="Z519" s="58"/>
    </row>
    <row r="520" spans="1:26" ht="12.75" customHeight="1" x14ac:dyDescent="0.25">
      <c r="A520" s="59" t="s">
        <v>1780</v>
      </c>
      <c r="B520" s="60" t="s">
        <v>53</v>
      </c>
      <c r="C520" s="60" t="s">
        <v>1781</v>
      </c>
      <c r="D520" s="60" t="s">
        <v>1782</v>
      </c>
      <c r="E520" s="60" t="s">
        <v>64</v>
      </c>
      <c r="F520" s="61">
        <v>6136</v>
      </c>
      <c r="G520" s="61">
        <v>6928</v>
      </c>
      <c r="H520" s="61">
        <v>7719</v>
      </c>
      <c r="I520" s="61">
        <v>8511</v>
      </c>
      <c r="J520" s="61">
        <v>9302</v>
      </c>
      <c r="K520" s="62">
        <v>17985</v>
      </c>
      <c r="L520" s="60">
        <v>0</v>
      </c>
      <c r="M520" s="58"/>
      <c r="N520" s="66" t="str">
        <f t="shared" ref="N520:R520" si="1035">A520</f>
        <v>RATE/FINANCIAL ANLYST IV</v>
      </c>
      <c r="O520" s="67" t="str">
        <f t="shared" si="1035"/>
        <v>H</v>
      </c>
      <c r="P520" s="67" t="str">
        <f t="shared" si="1035"/>
        <v>H8G5</v>
      </c>
      <c r="Q520" s="67" t="str">
        <f t="shared" si="1035"/>
        <v>H8G5XX</v>
      </c>
      <c r="R520" s="67" t="str">
        <f t="shared" si="1035"/>
        <v>H32</v>
      </c>
      <c r="S520" s="68">
        <f t="shared" ref="S520:X520" si="1036">F520*(12/26)</f>
        <v>2832</v>
      </c>
      <c r="T520" s="68">
        <f t="shared" si="1036"/>
        <v>3197.5384615384619</v>
      </c>
      <c r="U520" s="68">
        <f t="shared" si="1036"/>
        <v>3562.6153846153848</v>
      </c>
      <c r="V520" s="68">
        <f t="shared" si="1036"/>
        <v>3928.1538461538462</v>
      </c>
      <c r="W520" s="68">
        <f t="shared" si="1036"/>
        <v>4293.2307692307695</v>
      </c>
      <c r="X520" s="68">
        <f t="shared" si="1036"/>
        <v>8300.7692307692305</v>
      </c>
      <c r="Y520" s="67">
        <f t="shared" si="2"/>
        <v>0</v>
      </c>
      <c r="Z520" s="58"/>
    </row>
    <row r="521" spans="1:26" ht="12.75" customHeight="1" x14ac:dyDescent="0.25">
      <c r="A521" s="59" t="s">
        <v>1783</v>
      </c>
      <c r="B521" s="60" t="s">
        <v>53</v>
      </c>
      <c r="C521" s="60" t="s">
        <v>1784</v>
      </c>
      <c r="D521" s="60" t="s">
        <v>1785</v>
      </c>
      <c r="E521" s="60" t="s">
        <v>190</v>
      </c>
      <c r="F521" s="61">
        <v>7642</v>
      </c>
      <c r="G521" s="61">
        <v>8828</v>
      </c>
      <c r="H521" s="61">
        <v>10014</v>
      </c>
      <c r="I521" s="61">
        <v>11199</v>
      </c>
      <c r="J521" s="61">
        <v>12385</v>
      </c>
      <c r="K521" s="62">
        <v>17985</v>
      </c>
      <c r="L521" s="60">
        <v>0</v>
      </c>
      <c r="M521" s="58"/>
      <c r="N521" s="66" t="str">
        <f t="shared" ref="N521:R521" si="1037">A521</f>
        <v>RATE/FINANCIAL ANLYST V</v>
      </c>
      <c r="O521" s="67" t="str">
        <f t="shared" si="1037"/>
        <v>H</v>
      </c>
      <c r="P521" s="67" t="str">
        <f t="shared" si="1037"/>
        <v>H8G6</v>
      </c>
      <c r="Q521" s="67" t="str">
        <f t="shared" si="1037"/>
        <v>H8G6XX</v>
      </c>
      <c r="R521" s="67" t="str">
        <f t="shared" si="1037"/>
        <v>H37</v>
      </c>
      <c r="S521" s="68">
        <f t="shared" ref="S521:X521" si="1038">F521*(12/26)</f>
        <v>3527.0769230769233</v>
      </c>
      <c r="T521" s="68">
        <f t="shared" si="1038"/>
        <v>4074.4615384615386</v>
      </c>
      <c r="U521" s="68">
        <f t="shared" si="1038"/>
        <v>4621.8461538461543</v>
      </c>
      <c r="V521" s="68">
        <f t="shared" si="1038"/>
        <v>5168.7692307692314</v>
      </c>
      <c r="W521" s="68">
        <f t="shared" si="1038"/>
        <v>5716.1538461538466</v>
      </c>
      <c r="X521" s="68">
        <f t="shared" si="1038"/>
        <v>8300.7692307692305</v>
      </c>
      <c r="Y521" s="67">
        <f t="shared" si="2"/>
        <v>0</v>
      </c>
      <c r="Z521" s="58"/>
    </row>
    <row r="522" spans="1:26" ht="12.75" customHeight="1" x14ac:dyDescent="0.25">
      <c r="A522" s="59" t="s">
        <v>1786</v>
      </c>
      <c r="B522" s="60" t="s">
        <v>53</v>
      </c>
      <c r="C522" s="60" t="s">
        <v>1787</v>
      </c>
      <c r="D522" s="60" t="s">
        <v>1788</v>
      </c>
      <c r="E522" s="60" t="s">
        <v>134</v>
      </c>
      <c r="F522" s="61">
        <v>3450</v>
      </c>
      <c r="G522" s="61">
        <v>3850</v>
      </c>
      <c r="H522" s="61">
        <v>4249</v>
      </c>
      <c r="I522" s="61">
        <v>4649</v>
      </c>
      <c r="J522" s="61">
        <v>5048</v>
      </c>
      <c r="K522" s="62">
        <v>17985</v>
      </c>
      <c r="L522" s="60">
        <v>0</v>
      </c>
      <c r="M522" s="58"/>
      <c r="N522" s="66" t="str">
        <f t="shared" ref="N522:R522" si="1039">A522</f>
        <v>REAL ESTATE SPEC I</v>
      </c>
      <c r="O522" s="67" t="str">
        <f t="shared" si="1039"/>
        <v>H</v>
      </c>
      <c r="P522" s="67" t="str">
        <f t="shared" si="1039"/>
        <v>H1M1</v>
      </c>
      <c r="Q522" s="67" t="str">
        <f t="shared" si="1039"/>
        <v>H1M1XX</v>
      </c>
      <c r="R522" s="67" t="str">
        <f t="shared" si="1039"/>
        <v>H12</v>
      </c>
      <c r="S522" s="68">
        <f t="shared" ref="S522:X522" si="1040">F522*(12/26)</f>
        <v>1592.3076923076924</v>
      </c>
      <c r="T522" s="68">
        <f t="shared" si="1040"/>
        <v>1776.9230769230771</v>
      </c>
      <c r="U522" s="68">
        <f t="shared" si="1040"/>
        <v>1961.0769230769231</v>
      </c>
      <c r="V522" s="68">
        <f t="shared" si="1040"/>
        <v>2145.6923076923076</v>
      </c>
      <c r="W522" s="68">
        <f t="shared" si="1040"/>
        <v>2329.8461538461538</v>
      </c>
      <c r="X522" s="68">
        <f t="shared" si="1040"/>
        <v>8300.7692307692305</v>
      </c>
      <c r="Y522" s="67">
        <f t="shared" si="2"/>
        <v>0</v>
      </c>
      <c r="Z522" s="58"/>
    </row>
    <row r="523" spans="1:26" ht="12.75" customHeight="1" x14ac:dyDescent="0.25">
      <c r="A523" s="59" t="s">
        <v>1789</v>
      </c>
      <c r="B523" s="60" t="s">
        <v>53</v>
      </c>
      <c r="C523" s="60" t="s">
        <v>1790</v>
      </c>
      <c r="D523" s="60" t="s">
        <v>1791</v>
      </c>
      <c r="E523" s="60" t="s">
        <v>56</v>
      </c>
      <c r="F523" s="61">
        <v>3708</v>
      </c>
      <c r="G523" s="61">
        <v>4137</v>
      </c>
      <c r="H523" s="61">
        <v>4567</v>
      </c>
      <c r="I523" s="61">
        <v>4996</v>
      </c>
      <c r="J523" s="61">
        <v>5425</v>
      </c>
      <c r="K523" s="62">
        <v>17985</v>
      </c>
      <c r="L523" s="60">
        <v>0</v>
      </c>
      <c r="M523" s="58"/>
      <c r="N523" s="66" t="str">
        <f t="shared" ref="N523:R523" si="1041">A523</f>
        <v>REAL ESTATE SPEC II</v>
      </c>
      <c r="O523" s="67" t="str">
        <f t="shared" si="1041"/>
        <v>H</v>
      </c>
      <c r="P523" s="67" t="str">
        <f t="shared" si="1041"/>
        <v>H1M2</v>
      </c>
      <c r="Q523" s="67" t="str">
        <f t="shared" si="1041"/>
        <v>H1M2XX</v>
      </c>
      <c r="R523" s="67" t="str">
        <f t="shared" si="1041"/>
        <v>H14</v>
      </c>
      <c r="S523" s="68">
        <f t="shared" ref="S523:X523" si="1042">F523*(12/26)</f>
        <v>1711.3846153846155</v>
      </c>
      <c r="T523" s="68">
        <f t="shared" si="1042"/>
        <v>1909.3846153846155</v>
      </c>
      <c r="U523" s="68">
        <f t="shared" si="1042"/>
        <v>2107.8461538461538</v>
      </c>
      <c r="V523" s="68">
        <f t="shared" si="1042"/>
        <v>2305.8461538461538</v>
      </c>
      <c r="W523" s="68">
        <f t="shared" si="1042"/>
        <v>2503.8461538461538</v>
      </c>
      <c r="X523" s="68">
        <f t="shared" si="1042"/>
        <v>8300.7692307692305</v>
      </c>
      <c r="Y523" s="67">
        <f t="shared" si="2"/>
        <v>0</v>
      </c>
      <c r="Z523" s="58"/>
    </row>
    <row r="524" spans="1:26" ht="12.75" customHeight="1" x14ac:dyDescent="0.25">
      <c r="A524" s="59" t="s">
        <v>1792</v>
      </c>
      <c r="B524" s="60" t="s">
        <v>53</v>
      </c>
      <c r="C524" s="60" t="s">
        <v>1793</v>
      </c>
      <c r="D524" s="60" t="s">
        <v>1794</v>
      </c>
      <c r="E524" s="60" t="s">
        <v>60</v>
      </c>
      <c r="F524" s="61">
        <v>4284</v>
      </c>
      <c r="G524" s="61">
        <v>4781</v>
      </c>
      <c r="H524" s="61">
        <v>5277</v>
      </c>
      <c r="I524" s="61">
        <v>5774</v>
      </c>
      <c r="J524" s="61">
        <v>6270</v>
      </c>
      <c r="K524" s="62">
        <v>17985</v>
      </c>
      <c r="L524" s="60">
        <v>0</v>
      </c>
      <c r="M524" s="58"/>
      <c r="N524" s="66" t="str">
        <f t="shared" ref="N524:R524" si="1043">A524</f>
        <v>REAL ESTATE SPEC III</v>
      </c>
      <c r="O524" s="67" t="str">
        <f t="shared" si="1043"/>
        <v>H</v>
      </c>
      <c r="P524" s="67" t="str">
        <f t="shared" si="1043"/>
        <v>H1M3</v>
      </c>
      <c r="Q524" s="67" t="str">
        <f t="shared" si="1043"/>
        <v>H1M3XX</v>
      </c>
      <c r="R524" s="67" t="str">
        <f t="shared" si="1043"/>
        <v>H19</v>
      </c>
      <c r="S524" s="68">
        <f t="shared" ref="S524:X524" si="1044">F524*(12/26)</f>
        <v>1977.2307692307693</v>
      </c>
      <c r="T524" s="68">
        <f t="shared" si="1044"/>
        <v>2206.6153846153848</v>
      </c>
      <c r="U524" s="68">
        <f t="shared" si="1044"/>
        <v>2435.5384615384619</v>
      </c>
      <c r="V524" s="68">
        <f t="shared" si="1044"/>
        <v>2664.9230769230771</v>
      </c>
      <c r="W524" s="68">
        <f t="shared" si="1044"/>
        <v>2893.8461538461538</v>
      </c>
      <c r="X524" s="68">
        <f t="shared" si="1044"/>
        <v>8300.7692307692305</v>
      </c>
      <c r="Y524" s="67">
        <f t="shared" si="2"/>
        <v>0</v>
      </c>
      <c r="Z524" s="58"/>
    </row>
    <row r="525" spans="1:26" ht="12.75" customHeight="1" x14ac:dyDescent="0.25">
      <c r="A525" s="59" t="s">
        <v>1795</v>
      </c>
      <c r="B525" s="60" t="s">
        <v>53</v>
      </c>
      <c r="C525" s="60" t="s">
        <v>1796</v>
      </c>
      <c r="D525" s="60" t="s">
        <v>1797</v>
      </c>
      <c r="E525" s="60" t="s">
        <v>144</v>
      </c>
      <c r="F525" s="61">
        <v>5322</v>
      </c>
      <c r="G525" s="61">
        <v>5939</v>
      </c>
      <c r="H525" s="61">
        <v>6556</v>
      </c>
      <c r="I525" s="61">
        <v>7173</v>
      </c>
      <c r="J525" s="61">
        <v>7790</v>
      </c>
      <c r="K525" s="62">
        <v>17985</v>
      </c>
      <c r="L525" s="60">
        <v>0</v>
      </c>
      <c r="M525" s="58"/>
      <c r="N525" s="66" t="str">
        <f t="shared" ref="N525:R525" si="1045">A525</f>
        <v>REAL ESTATE SPEC IV</v>
      </c>
      <c r="O525" s="67" t="str">
        <f t="shared" si="1045"/>
        <v>H</v>
      </c>
      <c r="P525" s="67" t="str">
        <f t="shared" si="1045"/>
        <v>H1M4</v>
      </c>
      <c r="Q525" s="67" t="str">
        <f t="shared" si="1045"/>
        <v>H1M4XX</v>
      </c>
      <c r="R525" s="67" t="str">
        <f t="shared" si="1045"/>
        <v>H28</v>
      </c>
      <c r="S525" s="68">
        <f t="shared" ref="S525:X525" si="1046">F525*(12/26)</f>
        <v>2456.3076923076924</v>
      </c>
      <c r="T525" s="68">
        <f t="shared" si="1046"/>
        <v>2741.0769230769233</v>
      </c>
      <c r="U525" s="68">
        <f t="shared" si="1046"/>
        <v>3025.8461538461538</v>
      </c>
      <c r="V525" s="68">
        <f t="shared" si="1046"/>
        <v>3310.6153846153848</v>
      </c>
      <c r="W525" s="68">
        <f t="shared" si="1046"/>
        <v>3595.3846153846157</v>
      </c>
      <c r="X525" s="68">
        <f t="shared" si="1046"/>
        <v>8300.7692307692305</v>
      </c>
      <c r="Y525" s="67">
        <f t="shared" si="2"/>
        <v>0</v>
      </c>
      <c r="Z525" s="58"/>
    </row>
    <row r="526" spans="1:26" ht="12.75" customHeight="1" x14ac:dyDescent="0.25">
      <c r="A526" s="59" t="s">
        <v>1798</v>
      </c>
      <c r="B526" s="60" t="s">
        <v>53</v>
      </c>
      <c r="C526" s="60" t="s">
        <v>1799</v>
      </c>
      <c r="D526" s="60" t="s">
        <v>1800</v>
      </c>
      <c r="E526" s="60" t="s">
        <v>122</v>
      </c>
      <c r="F526" s="61">
        <v>6659</v>
      </c>
      <c r="G526" s="61">
        <v>7518</v>
      </c>
      <c r="H526" s="61">
        <v>8377</v>
      </c>
      <c r="I526" s="61">
        <v>9235</v>
      </c>
      <c r="J526" s="61">
        <v>10094</v>
      </c>
      <c r="K526" s="62">
        <v>17985</v>
      </c>
      <c r="L526" s="60">
        <v>0</v>
      </c>
      <c r="M526" s="58"/>
      <c r="N526" s="66" t="str">
        <f t="shared" ref="N526:R526" si="1047">A526</f>
        <v>REAL ESTATE SPEC V</v>
      </c>
      <c r="O526" s="67" t="str">
        <f t="shared" si="1047"/>
        <v>H</v>
      </c>
      <c r="P526" s="67" t="str">
        <f t="shared" si="1047"/>
        <v>H1M5</v>
      </c>
      <c r="Q526" s="67" t="str">
        <f t="shared" si="1047"/>
        <v>H1M5XX</v>
      </c>
      <c r="R526" s="67" t="str">
        <f t="shared" si="1047"/>
        <v>H33</v>
      </c>
      <c r="S526" s="68">
        <f t="shared" ref="S526:X526" si="1048">F526*(12/26)</f>
        <v>3073.3846153846157</v>
      </c>
      <c r="T526" s="68">
        <f t="shared" si="1048"/>
        <v>3469.8461538461543</v>
      </c>
      <c r="U526" s="68">
        <f t="shared" si="1048"/>
        <v>3866.3076923076924</v>
      </c>
      <c r="V526" s="68">
        <f t="shared" si="1048"/>
        <v>4262.3076923076924</v>
      </c>
      <c r="W526" s="68">
        <f t="shared" si="1048"/>
        <v>4658.7692307692314</v>
      </c>
      <c r="X526" s="68">
        <f t="shared" si="1048"/>
        <v>8300.7692307692305</v>
      </c>
      <c r="Y526" s="67">
        <f t="shared" si="2"/>
        <v>0</v>
      </c>
      <c r="Z526" s="58"/>
    </row>
    <row r="527" spans="1:26" ht="12.75" customHeight="1" x14ac:dyDescent="0.25">
      <c r="A527" s="59" t="s">
        <v>1801</v>
      </c>
      <c r="B527" s="60" t="s">
        <v>53</v>
      </c>
      <c r="C527" s="60" t="s">
        <v>1802</v>
      </c>
      <c r="D527" s="60" t="s">
        <v>1803</v>
      </c>
      <c r="E527" s="60" t="s">
        <v>126</v>
      </c>
      <c r="F527" s="61">
        <v>7224</v>
      </c>
      <c r="G527" s="61">
        <v>8156</v>
      </c>
      <c r="H527" s="61">
        <v>9089</v>
      </c>
      <c r="I527" s="61">
        <v>10021</v>
      </c>
      <c r="J527" s="61">
        <v>10953</v>
      </c>
      <c r="K527" s="62">
        <v>17985</v>
      </c>
      <c r="L527" s="60">
        <v>0</v>
      </c>
      <c r="M527" s="58"/>
      <c r="N527" s="66" t="str">
        <f t="shared" ref="N527:R527" si="1049">A527</f>
        <v>REAL ESTATE SPEC VI</v>
      </c>
      <c r="O527" s="67" t="str">
        <f t="shared" si="1049"/>
        <v>H</v>
      </c>
      <c r="P527" s="67" t="str">
        <f t="shared" si="1049"/>
        <v>H1M6</v>
      </c>
      <c r="Q527" s="67" t="str">
        <f t="shared" si="1049"/>
        <v>H1M6XX</v>
      </c>
      <c r="R527" s="67" t="str">
        <f t="shared" si="1049"/>
        <v>H35</v>
      </c>
      <c r="S527" s="68">
        <f t="shared" ref="S527:X527" si="1050">F527*(12/26)</f>
        <v>3334.1538461538462</v>
      </c>
      <c r="T527" s="68">
        <f t="shared" si="1050"/>
        <v>3764.3076923076924</v>
      </c>
      <c r="U527" s="68">
        <f t="shared" si="1050"/>
        <v>4194.9230769230771</v>
      </c>
      <c r="V527" s="68">
        <f t="shared" si="1050"/>
        <v>4625.0769230769238</v>
      </c>
      <c r="W527" s="68">
        <f t="shared" si="1050"/>
        <v>5055.2307692307695</v>
      </c>
      <c r="X527" s="68">
        <f t="shared" si="1050"/>
        <v>8300.7692307692305</v>
      </c>
      <c r="Y527" s="67">
        <f t="shared" si="2"/>
        <v>0</v>
      </c>
      <c r="Z527" s="58"/>
    </row>
    <row r="528" spans="1:26" ht="12.75" customHeight="1" x14ac:dyDescent="0.25">
      <c r="A528" s="59" t="s">
        <v>1804</v>
      </c>
      <c r="B528" s="60" t="s">
        <v>53</v>
      </c>
      <c r="C528" s="60" t="s">
        <v>1805</v>
      </c>
      <c r="D528" s="60" t="s">
        <v>1806</v>
      </c>
      <c r="E528" s="60" t="s">
        <v>273</v>
      </c>
      <c r="F528" s="61">
        <v>4605</v>
      </c>
      <c r="G528" s="61">
        <v>5139</v>
      </c>
      <c r="H528" s="61">
        <v>5672</v>
      </c>
      <c r="I528" s="61">
        <v>6206</v>
      </c>
      <c r="J528" s="61">
        <v>6739</v>
      </c>
      <c r="K528" s="62">
        <v>17985</v>
      </c>
      <c r="L528" s="60">
        <v>0</v>
      </c>
      <c r="M528" s="58"/>
      <c r="N528" s="66" t="str">
        <f t="shared" ref="N528:R528" si="1051">A528</f>
        <v>RECORDS ADMINISTRATOR I</v>
      </c>
      <c r="O528" s="67" t="str">
        <f t="shared" si="1051"/>
        <v>H</v>
      </c>
      <c r="P528" s="67" t="str">
        <f t="shared" si="1051"/>
        <v>H6Q1</v>
      </c>
      <c r="Q528" s="67" t="str">
        <f t="shared" si="1051"/>
        <v>H6Q1XX</v>
      </c>
      <c r="R528" s="67" t="str">
        <f t="shared" si="1051"/>
        <v>H22</v>
      </c>
      <c r="S528" s="68">
        <f t="shared" ref="S528:X528" si="1052">F528*(12/26)</f>
        <v>2125.3846153846157</v>
      </c>
      <c r="T528" s="68">
        <f t="shared" si="1052"/>
        <v>2371.8461538461538</v>
      </c>
      <c r="U528" s="68">
        <f t="shared" si="1052"/>
        <v>2617.8461538461538</v>
      </c>
      <c r="V528" s="68">
        <f t="shared" si="1052"/>
        <v>2864.3076923076924</v>
      </c>
      <c r="W528" s="68">
        <f t="shared" si="1052"/>
        <v>3110.3076923076924</v>
      </c>
      <c r="X528" s="68">
        <f t="shared" si="1052"/>
        <v>8300.7692307692305</v>
      </c>
      <c r="Y528" s="67">
        <f t="shared" si="2"/>
        <v>0</v>
      </c>
      <c r="Z528" s="58"/>
    </row>
    <row r="529" spans="1:26" ht="12.75" customHeight="1" x14ac:dyDescent="0.25">
      <c r="A529" s="59" t="s">
        <v>1807</v>
      </c>
      <c r="B529" s="60" t="s">
        <v>53</v>
      </c>
      <c r="C529" s="60" t="s">
        <v>1808</v>
      </c>
      <c r="D529" s="60" t="s">
        <v>1809</v>
      </c>
      <c r="E529" s="60" t="s">
        <v>1036</v>
      </c>
      <c r="F529" s="61">
        <v>5297</v>
      </c>
      <c r="G529" s="61">
        <v>6118</v>
      </c>
      <c r="H529" s="61">
        <v>6940</v>
      </c>
      <c r="I529" s="61">
        <v>7761</v>
      </c>
      <c r="J529" s="61">
        <v>8582</v>
      </c>
      <c r="K529" s="62">
        <v>17985</v>
      </c>
      <c r="L529" s="60">
        <v>0</v>
      </c>
      <c r="M529" s="58"/>
      <c r="N529" s="66" t="str">
        <f t="shared" ref="N529:R529" si="1053">A529</f>
        <v>RECORDS ADMINISTRATOR II</v>
      </c>
      <c r="O529" s="67" t="str">
        <f t="shared" si="1053"/>
        <v>H</v>
      </c>
      <c r="P529" s="67" t="str">
        <f t="shared" si="1053"/>
        <v>H6Q2</v>
      </c>
      <c r="Q529" s="67" t="str">
        <f t="shared" si="1053"/>
        <v>H6Q2XX</v>
      </c>
      <c r="R529" s="67" t="str">
        <f t="shared" si="1053"/>
        <v>H27</v>
      </c>
      <c r="S529" s="68">
        <f t="shared" ref="S529:X529" si="1054">F529*(12/26)</f>
        <v>2444.7692307692309</v>
      </c>
      <c r="T529" s="68">
        <f t="shared" si="1054"/>
        <v>2823.6923076923076</v>
      </c>
      <c r="U529" s="68">
        <f t="shared" si="1054"/>
        <v>3203.0769230769233</v>
      </c>
      <c r="V529" s="68">
        <f t="shared" si="1054"/>
        <v>3582</v>
      </c>
      <c r="W529" s="68">
        <f t="shared" si="1054"/>
        <v>3960.9230769230771</v>
      </c>
      <c r="X529" s="68">
        <f t="shared" si="1054"/>
        <v>8300.7692307692305</v>
      </c>
      <c r="Y529" s="67">
        <f t="shared" si="2"/>
        <v>0</v>
      </c>
      <c r="Z529" s="58"/>
    </row>
    <row r="530" spans="1:26" ht="12.75" customHeight="1" x14ac:dyDescent="0.25">
      <c r="A530" s="59" t="s">
        <v>1810</v>
      </c>
      <c r="B530" s="60" t="s">
        <v>53</v>
      </c>
      <c r="C530" s="60" t="s">
        <v>1811</v>
      </c>
      <c r="D530" s="60" t="s">
        <v>1812</v>
      </c>
      <c r="E530" s="60" t="s">
        <v>60</v>
      </c>
      <c r="F530" s="61">
        <v>4284</v>
      </c>
      <c r="G530" s="61">
        <v>4781</v>
      </c>
      <c r="H530" s="61">
        <v>5277</v>
      </c>
      <c r="I530" s="61">
        <v>5774</v>
      </c>
      <c r="J530" s="61">
        <v>6270</v>
      </c>
      <c r="K530" s="62">
        <v>17985</v>
      </c>
      <c r="L530" s="60">
        <v>0</v>
      </c>
      <c r="M530" s="58"/>
      <c r="N530" s="66" t="str">
        <f t="shared" ref="N530:R530" si="1055">A530</f>
        <v>REHABILITATION COUNS I</v>
      </c>
      <c r="O530" s="67" t="str">
        <f t="shared" si="1055"/>
        <v>H</v>
      </c>
      <c r="P530" s="67" t="str">
        <f t="shared" si="1055"/>
        <v>H6R2</v>
      </c>
      <c r="Q530" s="67" t="str">
        <f t="shared" si="1055"/>
        <v>H6R2TX</v>
      </c>
      <c r="R530" s="67" t="str">
        <f t="shared" si="1055"/>
        <v>H19</v>
      </c>
      <c r="S530" s="68">
        <f t="shared" ref="S530:X530" si="1056">F530*(12/26)</f>
        <v>1977.2307692307693</v>
      </c>
      <c r="T530" s="68">
        <f t="shared" si="1056"/>
        <v>2206.6153846153848</v>
      </c>
      <c r="U530" s="68">
        <f t="shared" si="1056"/>
        <v>2435.5384615384619</v>
      </c>
      <c r="V530" s="68">
        <f t="shared" si="1056"/>
        <v>2664.9230769230771</v>
      </c>
      <c r="W530" s="68">
        <f t="shared" si="1056"/>
        <v>2893.8461538461538</v>
      </c>
      <c r="X530" s="68">
        <f t="shared" si="1056"/>
        <v>8300.7692307692305</v>
      </c>
      <c r="Y530" s="67">
        <f t="shared" si="2"/>
        <v>0</v>
      </c>
      <c r="Z530" s="58"/>
    </row>
    <row r="531" spans="1:26" ht="12.75" customHeight="1" x14ac:dyDescent="0.25">
      <c r="A531" s="59" t="s">
        <v>1813</v>
      </c>
      <c r="B531" s="60" t="s">
        <v>53</v>
      </c>
      <c r="C531" s="60" t="s">
        <v>1814</v>
      </c>
      <c r="D531" s="60" t="s">
        <v>1815</v>
      </c>
      <c r="E531" s="60" t="s">
        <v>273</v>
      </c>
      <c r="F531" s="61">
        <v>4605</v>
      </c>
      <c r="G531" s="61">
        <v>5139</v>
      </c>
      <c r="H531" s="61">
        <v>5672</v>
      </c>
      <c r="I531" s="61">
        <v>6206</v>
      </c>
      <c r="J531" s="61">
        <v>6739</v>
      </c>
      <c r="K531" s="62">
        <v>17985</v>
      </c>
      <c r="L531" s="60">
        <v>0</v>
      </c>
      <c r="M531" s="58"/>
      <c r="N531" s="66" t="str">
        <f t="shared" ref="N531:R531" si="1057">A531</f>
        <v>REHABILITATION COUNS II</v>
      </c>
      <c r="O531" s="67" t="str">
        <f t="shared" si="1057"/>
        <v>H</v>
      </c>
      <c r="P531" s="67" t="str">
        <f t="shared" si="1057"/>
        <v>H6R3</v>
      </c>
      <c r="Q531" s="67" t="str">
        <f t="shared" si="1057"/>
        <v>H6R3XX</v>
      </c>
      <c r="R531" s="67" t="str">
        <f t="shared" si="1057"/>
        <v>H22</v>
      </c>
      <c r="S531" s="68">
        <f t="shared" ref="S531:X531" si="1058">F531*(12/26)</f>
        <v>2125.3846153846157</v>
      </c>
      <c r="T531" s="68">
        <f t="shared" si="1058"/>
        <v>2371.8461538461538</v>
      </c>
      <c r="U531" s="68">
        <f t="shared" si="1058"/>
        <v>2617.8461538461538</v>
      </c>
      <c r="V531" s="68">
        <f t="shared" si="1058"/>
        <v>2864.3076923076924</v>
      </c>
      <c r="W531" s="68">
        <f t="shared" si="1058"/>
        <v>3110.3076923076924</v>
      </c>
      <c r="X531" s="68">
        <f t="shared" si="1058"/>
        <v>8300.7692307692305</v>
      </c>
      <c r="Y531" s="67">
        <f t="shared" si="2"/>
        <v>0</v>
      </c>
      <c r="Z531" s="58"/>
    </row>
    <row r="532" spans="1:26" ht="12.75" customHeight="1" x14ac:dyDescent="0.25">
      <c r="A532" s="59" t="s">
        <v>1816</v>
      </c>
      <c r="B532" s="60" t="s">
        <v>53</v>
      </c>
      <c r="C532" s="60" t="s">
        <v>1817</v>
      </c>
      <c r="D532" s="60" t="s">
        <v>1818</v>
      </c>
      <c r="E532" s="60" t="s">
        <v>56</v>
      </c>
      <c r="F532" s="61">
        <v>3708</v>
      </c>
      <c r="G532" s="61">
        <v>4137</v>
      </c>
      <c r="H532" s="61">
        <v>4567</v>
      </c>
      <c r="I532" s="61">
        <v>4996</v>
      </c>
      <c r="J532" s="61">
        <v>5425</v>
      </c>
      <c r="K532" s="62">
        <v>17985</v>
      </c>
      <c r="L532" s="60">
        <v>1</v>
      </c>
      <c r="M532" s="58"/>
      <c r="N532" s="66" t="str">
        <f t="shared" ref="N532:R532" si="1059">A532</f>
        <v>REHABILITATION INTERN</v>
      </c>
      <c r="O532" s="67" t="str">
        <f t="shared" si="1059"/>
        <v>H</v>
      </c>
      <c r="P532" s="67" t="str">
        <f t="shared" si="1059"/>
        <v>H6R1</v>
      </c>
      <c r="Q532" s="67" t="str">
        <f t="shared" si="1059"/>
        <v>H6R1IX</v>
      </c>
      <c r="R532" s="67" t="str">
        <f t="shared" si="1059"/>
        <v>H14</v>
      </c>
      <c r="S532" s="68">
        <f t="shared" ref="S532:X532" si="1060">F532*(12/26)</f>
        <v>1711.3846153846155</v>
      </c>
      <c r="T532" s="68">
        <f t="shared" si="1060"/>
        <v>1909.3846153846155</v>
      </c>
      <c r="U532" s="68">
        <f t="shared" si="1060"/>
        <v>2107.8461538461538</v>
      </c>
      <c r="V532" s="68">
        <f t="shared" si="1060"/>
        <v>2305.8461538461538</v>
      </c>
      <c r="W532" s="68">
        <f t="shared" si="1060"/>
        <v>2503.8461538461538</v>
      </c>
      <c r="X532" s="68">
        <f t="shared" si="1060"/>
        <v>8300.7692307692305</v>
      </c>
      <c r="Y532" s="67">
        <f t="shared" si="2"/>
        <v>1</v>
      </c>
      <c r="Z532" s="58"/>
    </row>
    <row r="533" spans="1:26" ht="12.75" customHeight="1" x14ac:dyDescent="0.25">
      <c r="A533" s="59" t="s">
        <v>1819</v>
      </c>
      <c r="B533" s="60" t="s">
        <v>53</v>
      </c>
      <c r="C533" s="60" t="s">
        <v>1820</v>
      </c>
      <c r="D533" s="60" t="s">
        <v>1821</v>
      </c>
      <c r="E533" s="60" t="s">
        <v>159</v>
      </c>
      <c r="F533" s="61">
        <v>5656</v>
      </c>
      <c r="G533" s="61">
        <v>6385</v>
      </c>
      <c r="H533" s="61">
        <v>7115</v>
      </c>
      <c r="I533" s="61">
        <v>7844</v>
      </c>
      <c r="J533" s="61">
        <v>8573</v>
      </c>
      <c r="K533" s="62">
        <v>17985</v>
      </c>
      <c r="L533" s="60">
        <v>0</v>
      </c>
      <c r="M533" s="58"/>
      <c r="N533" s="66" t="str">
        <f t="shared" ref="N533:R533" si="1061">A533</f>
        <v>REHABILITATION SUPV I</v>
      </c>
      <c r="O533" s="67" t="str">
        <f t="shared" si="1061"/>
        <v>H</v>
      </c>
      <c r="P533" s="67" t="str">
        <f t="shared" si="1061"/>
        <v>H6R4</v>
      </c>
      <c r="Q533" s="67" t="str">
        <f t="shared" si="1061"/>
        <v>H6R4XX</v>
      </c>
      <c r="R533" s="67" t="str">
        <f t="shared" si="1061"/>
        <v>H30</v>
      </c>
      <c r="S533" s="68">
        <f t="shared" ref="S533:X533" si="1062">F533*(12/26)</f>
        <v>2610.4615384615386</v>
      </c>
      <c r="T533" s="68">
        <f t="shared" si="1062"/>
        <v>2946.9230769230771</v>
      </c>
      <c r="U533" s="68">
        <f t="shared" si="1062"/>
        <v>3283.8461538461538</v>
      </c>
      <c r="V533" s="68">
        <f t="shared" si="1062"/>
        <v>3620.3076923076924</v>
      </c>
      <c r="W533" s="68">
        <f t="shared" si="1062"/>
        <v>3956.7692307692309</v>
      </c>
      <c r="X533" s="68">
        <f t="shared" si="1062"/>
        <v>8300.7692307692305</v>
      </c>
      <c r="Y533" s="67">
        <f t="shared" si="2"/>
        <v>0</v>
      </c>
      <c r="Z533" s="58"/>
    </row>
    <row r="534" spans="1:26" ht="12.75" customHeight="1" x14ac:dyDescent="0.25">
      <c r="A534" s="59" t="s">
        <v>1822</v>
      </c>
      <c r="B534" s="60" t="s">
        <v>53</v>
      </c>
      <c r="C534" s="60" t="s">
        <v>1823</v>
      </c>
      <c r="D534" s="60" t="s">
        <v>1824</v>
      </c>
      <c r="E534" s="60" t="s">
        <v>1040</v>
      </c>
      <c r="F534" s="61">
        <v>5986</v>
      </c>
      <c r="G534" s="61">
        <v>6915</v>
      </c>
      <c r="H534" s="61">
        <v>7843</v>
      </c>
      <c r="I534" s="61">
        <v>8772</v>
      </c>
      <c r="J534" s="61">
        <v>9700</v>
      </c>
      <c r="K534" s="62">
        <v>17985</v>
      </c>
      <c r="L534" s="60">
        <v>0</v>
      </c>
      <c r="M534" s="58"/>
      <c r="N534" s="66" t="str">
        <f t="shared" ref="N534:R534" si="1063">A534</f>
        <v>REHABILITATION SUPV II</v>
      </c>
      <c r="O534" s="67" t="str">
        <f t="shared" si="1063"/>
        <v>H</v>
      </c>
      <c r="P534" s="67" t="str">
        <f t="shared" si="1063"/>
        <v>H6R5</v>
      </c>
      <c r="Q534" s="67" t="str">
        <f t="shared" si="1063"/>
        <v>H6R5XX</v>
      </c>
      <c r="R534" s="67" t="str">
        <f t="shared" si="1063"/>
        <v>H31</v>
      </c>
      <c r="S534" s="68">
        <f t="shared" ref="S534:X534" si="1064">F534*(12/26)</f>
        <v>2762.7692307692309</v>
      </c>
      <c r="T534" s="68">
        <f t="shared" si="1064"/>
        <v>3191.5384615384619</v>
      </c>
      <c r="U534" s="68">
        <f t="shared" si="1064"/>
        <v>3619.8461538461543</v>
      </c>
      <c r="V534" s="68">
        <f t="shared" si="1064"/>
        <v>4048.6153846153848</v>
      </c>
      <c r="W534" s="68">
        <f t="shared" si="1064"/>
        <v>4476.9230769230771</v>
      </c>
      <c r="X534" s="68">
        <f t="shared" si="1064"/>
        <v>8300.7692307692305</v>
      </c>
      <c r="Y534" s="67">
        <f t="shared" si="2"/>
        <v>0</v>
      </c>
      <c r="Z534" s="58"/>
    </row>
    <row r="535" spans="1:26" ht="12.75" customHeight="1" x14ac:dyDescent="0.25">
      <c r="A535" s="59" t="s">
        <v>1825</v>
      </c>
      <c r="B535" s="60" t="s">
        <v>53</v>
      </c>
      <c r="C535" s="60" t="s">
        <v>1826</v>
      </c>
      <c r="D535" s="60" t="s">
        <v>1827</v>
      </c>
      <c r="E535" s="60" t="s">
        <v>1828</v>
      </c>
      <c r="F535" s="61">
        <v>3713</v>
      </c>
      <c r="G535" s="61">
        <v>4214</v>
      </c>
      <c r="H535" s="61">
        <v>4715</v>
      </c>
      <c r="I535" s="61">
        <v>5216</v>
      </c>
      <c r="J535" s="61">
        <v>5717</v>
      </c>
      <c r="K535" s="62">
        <v>17985</v>
      </c>
      <c r="L535" s="60">
        <v>0</v>
      </c>
      <c r="M535" s="58"/>
      <c r="N535" s="66" t="str">
        <f t="shared" ref="N535:R535" si="1065">A535</f>
        <v>RETAIL BUS ANALYST II</v>
      </c>
      <c r="O535" s="67" t="str">
        <f t="shared" si="1065"/>
        <v>H</v>
      </c>
      <c r="P535" s="67" t="str">
        <f t="shared" si="1065"/>
        <v>H6O2</v>
      </c>
      <c r="Q535" s="67" t="str">
        <f t="shared" si="1065"/>
        <v>H6O2XX</v>
      </c>
      <c r="R535" s="67" t="str">
        <f t="shared" si="1065"/>
        <v>H15</v>
      </c>
      <c r="S535" s="68">
        <f t="shared" ref="S535:X535" si="1066">F535*(12/26)</f>
        <v>1713.6923076923078</v>
      </c>
      <c r="T535" s="68">
        <f t="shared" si="1066"/>
        <v>1944.9230769230771</v>
      </c>
      <c r="U535" s="68">
        <f t="shared" si="1066"/>
        <v>2176.1538461538462</v>
      </c>
      <c r="V535" s="68">
        <f t="shared" si="1066"/>
        <v>2407.3846153846157</v>
      </c>
      <c r="W535" s="68">
        <f t="shared" si="1066"/>
        <v>2638.6153846153848</v>
      </c>
      <c r="X535" s="68">
        <f t="shared" si="1066"/>
        <v>8300.7692307692305</v>
      </c>
      <c r="Y535" s="67">
        <f t="shared" si="2"/>
        <v>0</v>
      </c>
      <c r="Z535" s="58"/>
    </row>
    <row r="536" spans="1:26" ht="12.75" customHeight="1" x14ac:dyDescent="0.25">
      <c r="A536" s="59" t="s">
        <v>1829</v>
      </c>
      <c r="B536" s="60" t="s">
        <v>53</v>
      </c>
      <c r="C536" s="60" t="s">
        <v>1830</v>
      </c>
      <c r="D536" s="60" t="s">
        <v>1831</v>
      </c>
      <c r="E536" s="60" t="s">
        <v>1832</v>
      </c>
      <c r="F536" s="61">
        <v>4172</v>
      </c>
      <c r="G536" s="61">
        <v>4735</v>
      </c>
      <c r="H536" s="61">
        <v>5298</v>
      </c>
      <c r="I536" s="61">
        <v>5861</v>
      </c>
      <c r="J536" s="61">
        <v>6424</v>
      </c>
      <c r="K536" s="62">
        <v>17985</v>
      </c>
      <c r="L536" s="60">
        <v>0</v>
      </c>
      <c r="M536" s="58"/>
      <c r="N536" s="66" t="str">
        <f t="shared" ref="N536:R536" si="1067">A536</f>
        <v>RETAIL BUS ANALYST III</v>
      </c>
      <c r="O536" s="67" t="str">
        <f t="shared" si="1067"/>
        <v>H</v>
      </c>
      <c r="P536" s="67" t="str">
        <f t="shared" si="1067"/>
        <v>H6O3</v>
      </c>
      <c r="Q536" s="67" t="str">
        <f t="shared" si="1067"/>
        <v>H6O3XX</v>
      </c>
      <c r="R536" s="67" t="str">
        <f t="shared" si="1067"/>
        <v>H21</v>
      </c>
      <c r="S536" s="68">
        <f t="shared" ref="S536:X536" si="1068">F536*(12/26)</f>
        <v>1925.5384615384617</v>
      </c>
      <c r="T536" s="68">
        <f t="shared" si="1068"/>
        <v>2185.3846153846157</v>
      </c>
      <c r="U536" s="68">
        <f t="shared" si="1068"/>
        <v>2445.2307692307695</v>
      </c>
      <c r="V536" s="68">
        <f t="shared" si="1068"/>
        <v>2705.0769230769233</v>
      </c>
      <c r="W536" s="68">
        <f t="shared" si="1068"/>
        <v>2964.9230769230771</v>
      </c>
      <c r="X536" s="68">
        <f t="shared" si="1068"/>
        <v>8300.7692307692305</v>
      </c>
      <c r="Y536" s="67">
        <f t="shared" si="2"/>
        <v>0</v>
      </c>
      <c r="Z536" s="58"/>
    </row>
    <row r="537" spans="1:26" ht="12.75" customHeight="1" x14ac:dyDescent="0.25">
      <c r="A537" s="59" t="s">
        <v>1833</v>
      </c>
      <c r="B537" s="60" t="s">
        <v>53</v>
      </c>
      <c r="C537" s="60" t="s">
        <v>1834</v>
      </c>
      <c r="D537" s="60" t="s">
        <v>1835</v>
      </c>
      <c r="E537" s="60" t="s">
        <v>1836</v>
      </c>
      <c r="F537" s="61">
        <v>4687</v>
      </c>
      <c r="G537" s="61">
        <v>5320</v>
      </c>
      <c r="H537" s="61">
        <v>5953</v>
      </c>
      <c r="I537" s="61">
        <v>6585</v>
      </c>
      <c r="J537" s="61">
        <v>7218</v>
      </c>
      <c r="K537" s="62">
        <v>17985</v>
      </c>
      <c r="L537" s="60">
        <v>0</v>
      </c>
      <c r="M537" s="58"/>
      <c r="N537" s="66" t="str">
        <f t="shared" ref="N537:R537" si="1069">A537</f>
        <v>RETAIL BUS ANALYST IV</v>
      </c>
      <c r="O537" s="67" t="str">
        <f t="shared" si="1069"/>
        <v>H</v>
      </c>
      <c r="P537" s="67" t="str">
        <f t="shared" si="1069"/>
        <v>H6O4</v>
      </c>
      <c r="Q537" s="67" t="str">
        <f t="shared" si="1069"/>
        <v>H6O4XX</v>
      </c>
      <c r="R537" s="67" t="str">
        <f t="shared" si="1069"/>
        <v>H24</v>
      </c>
      <c r="S537" s="68">
        <f t="shared" ref="S537:X537" si="1070">F537*(12/26)</f>
        <v>2163.2307692307695</v>
      </c>
      <c r="T537" s="68">
        <f t="shared" si="1070"/>
        <v>2455.3846153846157</v>
      </c>
      <c r="U537" s="68">
        <f t="shared" si="1070"/>
        <v>2747.5384615384619</v>
      </c>
      <c r="V537" s="68">
        <f t="shared" si="1070"/>
        <v>3039.2307692307695</v>
      </c>
      <c r="W537" s="68">
        <f t="shared" si="1070"/>
        <v>3331.3846153846157</v>
      </c>
      <c r="X537" s="68">
        <f t="shared" si="1070"/>
        <v>8300.7692307692305</v>
      </c>
      <c r="Y537" s="67">
        <f t="shared" si="2"/>
        <v>0</v>
      </c>
      <c r="Z537" s="58"/>
    </row>
    <row r="538" spans="1:26" ht="12.75" customHeight="1" x14ac:dyDescent="0.25">
      <c r="A538" s="59" t="s">
        <v>1837</v>
      </c>
      <c r="B538" s="60" t="s">
        <v>53</v>
      </c>
      <c r="C538" s="60" t="s">
        <v>1838</v>
      </c>
      <c r="D538" s="60" t="s">
        <v>1839</v>
      </c>
      <c r="E538" s="60" t="s">
        <v>1840</v>
      </c>
      <c r="F538" s="61">
        <v>3116</v>
      </c>
      <c r="G538" s="61">
        <v>3475</v>
      </c>
      <c r="H538" s="61">
        <v>3834</v>
      </c>
      <c r="I538" s="61">
        <v>4192</v>
      </c>
      <c r="J538" s="61">
        <v>4551</v>
      </c>
      <c r="K538" s="62">
        <v>17985</v>
      </c>
      <c r="L538" s="60">
        <v>1</v>
      </c>
      <c r="M538" s="58"/>
      <c r="N538" s="66" t="str">
        <f t="shared" ref="N538:R538" si="1071">A538</f>
        <v xml:space="preserve">RETAIL BUS REP </v>
      </c>
      <c r="O538" s="67" t="str">
        <f t="shared" si="1071"/>
        <v>H</v>
      </c>
      <c r="P538" s="67" t="str">
        <f t="shared" si="1071"/>
        <v>H6O1</v>
      </c>
      <c r="Q538" s="67" t="str">
        <f t="shared" si="1071"/>
        <v>H6O1XX</v>
      </c>
      <c r="R538" s="67" t="str">
        <f t="shared" si="1071"/>
        <v>H09</v>
      </c>
      <c r="S538" s="68">
        <f t="shared" ref="S538:X538" si="1072">F538*(12/26)</f>
        <v>1438.1538461538462</v>
      </c>
      <c r="T538" s="68">
        <f t="shared" si="1072"/>
        <v>1603.846153846154</v>
      </c>
      <c r="U538" s="68">
        <f t="shared" si="1072"/>
        <v>1769.5384615384617</v>
      </c>
      <c r="V538" s="68">
        <f t="shared" si="1072"/>
        <v>1934.7692307692309</v>
      </c>
      <c r="W538" s="68">
        <f t="shared" si="1072"/>
        <v>2100.4615384615386</v>
      </c>
      <c r="X538" s="68">
        <f t="shared" si="1072"/>
        <v>8300.7692307692305</v>
      </c>
      <c r="Y538" s="67">
        <f t="shared" si="2"/>
        <v>1</v>
      </c>
      <c r="Z538" s="58"/>
    </row>
    <row r="539" spans="1:26" ht="12.75" customHeight="1" x14ac:dyDescent="0.25">
      <c r="A539" s="59" t="s">
        <v>1841</v>
      </c>
      <c r="B539" s="60" t="s">
        <v>53</v>
      </c>
      <c r="C539" s="60" t="s">
        <v>1842</v>
      </c>
      <c r="D539" s="60" t="s">
        <v>1843</v>
      </c>
      <c r="E539" s="60" t="s">
        <v>60</v>
      </c>
      <c r="F539" s="61">
        <v>4284</v>
      </c>
      <c r="G539" s="61">
        <v>4781</v>
      </c>
      <c r="H539" s="61">
        <v>5277</v>
      </c>
      <c r="I539" s="61">
        <v>5774</v>
      </c>
      <c r="J539" s="61">
        <v>6270</v>
      </c>
      <c r="K539" s="62">
        <v>17985</v>
      </c>
      <c r="L539" s="60">
        <v>0</v>
      </c>
      <c r="M539" s="58"/>
      <c r="N539" s="66" t="str">
        <f t="shared" ref="N539:R539" si="1073">A539</f>
        <v>REVENUE AGENT I</v>
      </c>
      <c r="O539" s="67" t="str">
        <f t="shared" si="1073"/>
        <v>H</v>
      </c>
      <c r="P539" s="67" t="str">
        <f t="shared" si="1073"/>
        <v>H8K2</v>
      </c>
      <c r="Q539" s="67" t="str">
        <f t="shared" si="1073"/>
        <v>H8K2XX</v>
      </c>
      <c r="R539" s="67" t="str">
        <f t="shared" si="1073"/>
        <v>H19</v>
      </c>
      <c r="S539" s="68">
        <f t="shared" ref="S539:X539" si="1074">F539*(12/26)</f>
        <v>1977.2307692307693</v>
      </c>
      <c r="T539" s="68">
        <f t="shared" si="1074"/>
        <v>2206.6153846153848</v>
      </c>
      <c r="U539" s="68">
        <f t="shared" si="1074"/>
        <v>2435.5384615384619</v>
      </c>
      <c r="V539" s="68">
        <f t="shared" si="1074"/>
        <v>2664.9230769230771</v>
      </c>
      <c r="W539" s="68">
        <f t="shared" si="1074"/>
        <v>2893.8461538461538</v>
      </c>
      <c r="X539" s="68">
        <f t="shared" si="1074"/>
        <v>8300.7692307692305</v>
      </c>
      <c r="Y539" s="67">
        <f t="shared" si="2"/>
        <v>0</v>
      </c>
      <c r="Z539" s="58"/>
    </row>
    <row r="540" spans="1:26" ht="12.75" customHeight="1" x14ac:dyDescent="0.25">
      <c r="A540" s="59" t="s">
        <v>1844</v>
      </c>
      <c r="B540" s="60" t="s">
        <v>53</v>
      </c>
      <c r="C540" s="60" t="s">
        <v>1845</v>
      </c>
      <c r="D540" s="60" t="s">
        <v>1846</v>
      </c>
      <c r="E540" s="60" t="s">
        <v>273</v>
      </c>
      <c r="F540" s="61">
        <v>4605</v>
      </c>
      <c r="G540" s="61">
        <v>5139</v>
      </c>
      <c r="H540" s="61">
        <v>5672</v>
      </c>
      <c r="I540" s="61">
        <v>6206</v>
      </c>
      <c r="J540" s="61">
        <v>6739</v>
      </c>
      <c r="K540" s="62">
        <v>17985</v>
      </c>
      <c r="L540" s="60">
        <v>0</v>
      </c>
      <c r="M540" s="58"/>
      <c r="N540" s="66" t="str">
        <f t="shared" ref="N540:R540" si="1075">A540</f>
        <v>REVENUE AGENT II</v>
      </c>
      <c r="O540" s="67" t="str">
        <f t="shared" si="1075"/>
        <v>H</v>
      </c>
      <c r="P540" s="67" t="str">
        <f t="shared" si="1075"/>
        <v>H8K3</v>
      </c>
      <c r="Q540" s="67" t="str">
        <f t="shared" si="1075"/>
        <v>H8K3XX</v>
      </c>
      <c r="R540" s="67" t="str">
        <f t="shared" si="1075"/>
        <v>H22</v>
      </c>
      <c r="S540" s="68">
        <f t="shared" ref="S540:X540" si="1076">F540*(12/26)</f>
        <v>2125.3846153846157</v>
      </c>
      <c r="T540" s="68">
        <f t="shared" si="1076"/>
        <v>2371.8461538461538</v>
      </c>
      <c r="U540" s="68">
        <f t="shared" si="1076"/>
        <v>2617.8461538461538</v>
      </c>
      <c r="V540" s="68">
        <f t="shared" si="1076"/>
        <v>2864.3076923076924</v>
      </c>
      <c r="W540" s="68">
        <f t="shared" si="1076"/>
        <v>3110.3076923076924</v>
      </c>
      <c r="X540" s="68">
        <f t="shared" si="1076"/>
        <v>8300.7692307692305</v>
      </c>
      <c r="Y540" s="67">
        <f t="shared" si="2"/>
        <v>0</v>
      </c>
      <c r="Z540" s="58"/>
    </row>
    <row r="541" spans="1:26" ht="12.75" customHeight="1" x14ac:dyDescent="0.25">
      <c r="A541" s="59" t="s">
        <v>1847</v>
      </c>
      <c r="B541" s="60" t="s">
        <v>53</v>
      </c>
      <c r="C541" s="60" t="s">
        <v>1848</v>
      </c>
      <c r="D541" s="60" t="s">
        <v>1849</v>
      </c>
      <c r="E541" s="60" t="s">
        <v>144</v>
      </c>
      <c r="F541" s="61">
        <v>5322</v>
      </c>
      <c r="G541" s="61">
        <v>5939</v>
      </c>
      <c r="H541" s="61">
        <v>6556</v>
      </c>
      <c r="I541" s="61">
        <v>7173</v>
      </c>
      <c r="J541" s="61">
        <v>7790</v>
      </c>
      <c r="K541" s="62">
        <v>17985</v>
      </c>
      <c r="L541" s="60">
        <v>0</v>
      </c>
      <c r="M541" s="58"/>
      <c r="N541" s="66" t="str">
        <f t="shared" ref="N541:R541" si="1077">A541</f>
        <v>REVENUE AGENT III</v>
      </c>
      <c r="O541" s="67" t="str">
        <f t="shared" si="1077"/>
        <v>H</v>
      </c>
      <c r="P541" s="67" t="str">
        <f t="shared" si="1077"/>
        <v>H8K4</v>
      </c>
      <c r="Q541" s="67" t="str">
        <f t="shared" si="1077"/>
        <v>H8K4XX</v>
      </c>
      <c r="R541" s="67" t="str">
        <f t="shared" si="1077"/>
        <v>H28</v>
      </c>
      <c r="S541" s="68">
        <f t="shared" ref="S541:X541" si="1078">F541*(12/26)</f>
        <v>2456.3076923076924</v>
      </c>
      <c r="T541" s="68">
        <f t="shared" si="1078"/>
        <v>2741.0769230769233</v>
      </c>
      <c r="U541" s="68">
        <f t="shared" si="1078"/>
        <v>3025.8461538461538</v>
      </c>
      <c r="V541" s="68">
        <f t="shared" si="1078"/>
        <v>3310.6153846153848</v>
      </c>
      <c r="W541" s="68">
        <f t="shared" si="1078"/>
        <v>3595.3846153846157</v>
      </c>
      <c r="X541" s="68">
        <f t="shared" si="1078"/>
        <v>8300.7692307692305</v>
      </c>
      <c r="Y541" s="67">
        <f t="shared" si="2"/>
        <v>0</v>
      </c>
      <c r="Z541" s="58"/>
    </row>
    <row r="542" spans="1:26" ht="12.75" customHeight="1" x14ac:dyDescent="0.25">
      <c r="A542" s="59" t="s">
        <v>1850</v>
      </c>
      <c r="B542" s="60" t="s">
        <v>53</v>
      </c>
      <c r="C542" s="60" t="s">
        <v>1851</v>
      </c>
      <c r="D542" s="60" t="s">
        <v>1852</v>
      </c>
      <c r="E542" s="60" t="s">
        <v>56</v>
      </c>
      <c r="F542" s="61">
        <v>3708</v>
      </c>
      <c r="G542" s="61">
        <v>4137</v>
      </c>
      <c r="H542" s="61">
        <v>4567</v>
      </c>
      <c r="I542" s="61">
        <v>4996</v>
      </c>
      <c r="J542" s="61">
        <v>5425</v>
      </c>
      <c r="K542" s="62">
        <v>17985</v>
      </c>
      <c r="L542" s="60">
        <v>0</v>
      </c>
      <c r="M542" s="58"/>
      <c r="N542" s="66" t="str">
        <f t="shared" ref="N542:R542" si="1079">A542</f>
        <v>REVENUE AGENT INTERN</v>
      </c>
      <c r="O542" s="67" t="str">
        <f t="shared" si="1079"/>
        <v>H</v>
      </c>
      <c r="P542" s="67" t="str">
        <f t="shared" si="1079"/>
        <v>H8K1</v>
      </c>
      <c r="Q542" s="67" t="str">
        <f t="shared" si="1079"/>
        <v>H8K1IX</v>
      </c>
      <c r="R542" s="67" t="str">
        <f t="shared" si="1079"/>
        <v>H14</v>
      </c>
      <c r="S542" s="68">
        <f t="shared" ref="S542:X542" si="1080">F542*(12/26)</f>
        <v>1711.3846153846155</v>
      </c>
      <c r="T542" s="68">
        <f t="shared" si="1080"/>
        <v>1909.3846153846155</v>
      </c>
      <c r="U542" s="68">
        <f t="shared" si="1080"/>
        <v>2107.8461538461538</v>
      </c>
      <c r="V542" s="68">
        <f t="shared" si="1080"/>
        <v>2305.8461538461538</v>
      </c>
      <c r="W542" s="68">
        <f t="shared" si="1080"/>
        <v>2503.8461538461538</v>
      </c>
      <c r="X542" s="68">
        <f t="shared" si="1080"/>
        <v>8300.7692307692305</v>
      </c>
      <c r="Y542" s="67">
        <f t="shared" si="2"/>
        <v>0</v>
      </c>
      <c r="Z542" s="58"/>
    </row>
    <row r="543" spans="1:26" ht="12.75" customHeight="1" x14ac:dyDescent="0.25">
      <c r="A543" s="59" t="s">
        <v>1853</v>
      </c>
      <c r="B543" s="60" t="s">
        <v>53</v>
      </c>
      <c r="C543" s="60" t="s">
        <v>1854</v>
      </c>
      <c r="D543" s="60" t="s">
        <v>1855</v>
      </c>
      <c r="E543" s="60" t="s">
        <v>64</v>
      </c>
      <c r="F543" s="61">
        <v>6136</v>
      </c>
      <c r="G543" s="61">
        <v>6928</v>
      </c>
      <c r="H543" s="61">
        <v>7719</v>
      </c>
      <c r="I543" s="61">
        <v>8511</v>
      </c>
      <c r="J543" s="61">
        <v>9302</v>
      </c>
      <c r="K543" s="62">
        <v>17985</v>
      </c>
      <c r="L543" s="60">
        <v>0</v>
      </c>
      <c r="M543" s="58"/>
      <c r="N543" s="66" t="str">
        <f t="shared" ref="N543:R543" si="1081">A543</f>
        <v>REVENUE AGENT IV</v>
      </c>
      <c r="O543" s="67" t="str">
        <f t="shared" si="1081"/>
        <v>H</v>
      </c>
      <c r="P543" s="67" t="str">
        <f t="shared" si="1081"/>
        <v>H8K5</v>
      </c>
      <c r="Q543" s="67" t="str">
        <f t="shared" si="1081"/>
        <v>H8K5XX</v>
      </c>
      <c r="R543" s="67" t="str">
        <f t="shared" si="1081"/>
        <v>H32</v>
      </c>
      <c r="S543" s="68">
        <f t="shared" ref="S543:X543" si="1082">F543*(12/26)</f>
        <v>2832</v>
      </c>
      <c r="T543" s="68">
        <f t="shared" si="1082"/>
        <v>3197.5384615384619</v>
      </c>
      <c r="U543" s="68">
        <f t="shared" si="1082"/>
        <v>3562.6153846153848</v>
      </c>
      <c r="V543" s="68">
        <f t="shared" si="1082"/>
        <v>3928.1538461538462</v>
      </c>
      <c r="W543" s="68">
        <f t="shared" si="1082"/>
        <v>4293.2307692307695</v>
      </c>
      <c r="X543" s="68">
        <f t="shared" si="1082"/>
        <v>8300.7692307692305</v>
      </c>
      <c r="Y543" s="67">
        <f t="shared" si="2"/>
        <v>0</v>
      </c>
      <c r="Z543" s="58"/>
    </row>
    <row r="544" spans="1:26" ht="12.75" customHeight="1" x14ac:dyDescent="0.25">
      <c r="A544" s="59" t="s">
        <v>1856</v>
      </c>
      <c r="B544" s="60" t="s">
        <v>192</v>
      </c>
      <c r="C544" s="60" t="s">
        <v>1857</v>
      </c>
      <c r="D544" s="60" t="s">
        <v>1858</v>
      </c>
      <c r="E544" s="60" t="s">
        <v>552</v>
      </c>
      <c r="F544" s="61">
        <v>4064</v>
      </c>
      <c r="G544" s="61">
        <v>4558</v>
      </c>
      <c r="H544" s="61">
        <v>5051</v>
      </c>
      <c r="I544" s="61">
        <v>5545</v>
      </c>
      <c r="J544" s="61">
        <v>6038</v>
      </c>
      <c r="K544" s="62">
        <v>17985</v>
      </c>
      <c r="L544" s="60">
        <v>0</v>
      </c>
      <c r="M544" s="58"/>
      <c r="N544" s="66" t="str">
        <f t="shared" ref="N544:R544" si="1083">A544</f>
        <v>SAFETY SECURITY OFF I</v>
      </c>
      <c r="O544" s="67" t="str">
        <f t="shared" si="1083"/>
        <v>A</v>
      </c>
      <c r="P544" s="67" t="str">
        <f t="shared" si="1083"/>
        <v>A4C1</v>
      </c>
      <c r="Q544" s="67" t="str">
        <f t="shared" si="1083"/>
        <v>A4C1XX</v>
      </c>
      <c r="R544" s="67" t="str">
        <f t="shared" si="1083"/>
        <v>A10</v>
      </c>
      <c r="S544" s="68">
        <f t="shared" ref="S544:X544" si="1084">F544*(12/26)</f>
        <v>1875.6923076923078</v>
      </c>
      <c r="T544" s="68">
        <f t="shared" si="1084"/>
        <v>2103.6923076923076</v>
      </c>
      <c r="U544" s="68">
        <f t="shared" si="1084"/>
        <v>2331.2307692307695</v>
      </c>
      <c r="V544" s="68">
        <f t="shared" si="1084"/>
        <v>2559.2307692307695</v>
      </c>
      <c r="W544" s="68">
        <f t="shared" si="1084"/>
        <v>2786.7692307692309</v>
      </c>
      <c r="X544" s="68">
        <f t="shared" si="1084"/>
        <v>8300.7692307692305</v>
      </c>
      <c r="Y544" s="67">
        <f t="shared" si="2"/>
        <v>0</v>
      </c>
      <c r="Z544" s="58"/>
    </row>
    <row r="545" spans="1:26" ht="12.75" customHeight="1" x14ac:dyDescent="0.25">
      <c r="A545" s="59" t="s">
        <v>1859</v>
      </c>
      <c r="B545" s="60" t="s">
        <v>192</v>
      </c>
      <c r="C545" s="60" t="s">
        <v>1860</v>
      </c>
      <c r="D545" s="60" t="s">
        <v>1861</v>
      </c>
      <c r="E545" s="60" t="s">
        <v>560</v>
      </c>
      <c r="F545" s="61">
        <v>5048</v>
      </c>
      <c r="G545" s="61">
        <v>5661</v>
      </c>
      <c r="H545" s="61">
        <v>6275</v>
      </c>
      <c r="I545" s="61">
        <v>6888</v>
      </c>
      <c r="J545" s="61">
        <v>7501</v>
      </c>
      <c r="K545" s="62">
        <v>17985</v>
      </c>
      <c r="L545" s="60">
        <v>0</v>
      </c>
      <c r="M545" s="58"/>
      <c r="N545" s="66" t="str">
        <f t="shared" ref="N545:R545" si="1085">A545</f>
        <v>SAFETY SECURITY OFF III</v>
      </c>
      <c r="O545" s="67" t="str">
        <f t="shared" si="1085"/>
        <v>A</v>
      </c>
      <c r="P545" s="67" t="str">
        <f t="shared" si="1085"/>
        <v>A4C2</v>
      </c>
      <c r="Q545" s="67" t="str">
        <f t="shared" si="1085"/>
        <v>A4C2XX</v>
      </c>
      <c r="R545" s="67" t="str">
        <f t="shared" si="1085"/>
        <v>A17</v>
      </c>
      <c r="S545" s="68">
        <f t="shared" ref="S545:X545" si="1086">F545*(12/26)</f>
        <v>2329.8461538461538</v>
      </c>
      <c r="T545" s="68">
        <f t="shared" si="1086"/>
        <v>2612.7692307692309</v>
      </c>
      <c r="U545" s="68">
        <f t="shared" si="1086"/>
        <v>2896.1538461538462</v>
      </c>
      <c r="V545" s="68">
        <f t="shared" si="1086"/>
        <v>3179.0769230769233</v>
      </c>
      <c r="W545" s="68">
        <f t="shared" si="1086"/>
        <v>3462</v>
      </c>
      <c r="X545" s="68">
        <f t="shared" si="1086"/>
        <v>8300.7692307692305</v>
      </c>
      <c r="Y545" s="67">
        <f t="shared" si="2"/>
        <v>0</v>
      </c>
      <c r="Z545" s="58"/>
    </row>
    <row r="546" spans="1:26" ht="12.75" customHeight="1" x14ac:dyDescent="0.25">
      <c r="A546" s="59" t="s">
        <v>1862</v>
      </c>
      <c r="B546" s="60" t="s">
        <v>53</v>
      </c>
      <c r="C546" s="60" t="s">
        <v>1863</v>
      </c>
      <c r="D546" s="60" t="s">
        <v>1864</v>
      </c>
      <c r="E546" s="60" t="s">
        <v>134</v>
      </c>
      <c r="F546" s="61">
        <v>3450</v>
      </c>
      <c r="G546" s="61">
        <v>3850</v>
      </c>
      <c r="H546" s="61">
        <v>4249</v>
      </c>
      <c r="I546" s="61">
        <v>4649</v>
      </c>
      <c r="J546" s="61">
        <v>5048</v>
      </c>
      <c r="K546" s="62">
        <v>17985</v>
      </c>
      <c r="L546" s="60">
        <v>0</v>
      </c>
      <c r="M546" s="58"/>
      <c r="N546" s="66" t="str">
        <f t="shared" ref="N546:R546" si="1087">A546</f>
        <v>SAFETY SPECIALIST I</v>
      </c>
      <c r="O546" s="67" t="str">
        <f t="shared" si="1087"/>
        <v>H</v>
      </c>
      <c r="P546" s="67" t="str">
        <f t="shared" si="1087"/>
        <v>H4H1</v>
      </c>
      <c r="Q546" s="67" t="str">
        <f t="shared" si="1087"/>
        <v>H4H1XX</v>
      </c>
      <c r="R546" s="67" t="str">
        <f t="shared" si="1087"/>
        <v>H12</v>
      </c>
      <c r="S546" s="68">
        <f t="shared" ref="S546:X546" si="1088">F546*(12/26)</f>
        <v>1592.3076923076924</v>
      </c>
      <c r="T546" s="68">
        <f t="shared" si="1088"/>
        <v>1776.9230769230771</v>
      </c>
      <c r="U546" s="68">
        <f t="shared" si="1088"/>
        <v>1961.0769230769231</v>
      </c>
      <c r="V546" s="68">
        <f t="shared" si="1088"/>
        <v>2145.6923076923076</v>
      </c>
      <c r="W546" s="68">
        <f t="shared" si="1088"/>
        <v>2329.8461538461538</v>
      </c>
      <c r="X546" s="68">
        <f t="shared" si="1088"/>
        <v>8300.7692307692305</v>
      </c>
      <c r="Y546" s="67">
        <f t="shared" si="2"/>
        <v>0</v>
      </c>
      <c r="Z546" s="58"/>
    </row>
    <row r="547" spans="1:26" ht="12.75" customHeight="1" x14ac:dyDescent="0.25">
      <c r="A547" s="59" t="s">
        <v>1865</v>
      </c>
      <c r="B547" s="60" t="s">
        <v>53</v>
      </c>
      <c r="C547" s="60" t="s">
        <v>1866</v>
      </c>
      <c r="D547" s="60" t="s">
        <v>1867</v>
      </c>
      <c r="E547" s="60" t="s">
        <v>56</v>
      </c>
      <c r="F547" s="61">
        <v>3708</v>
      </c>
      <c r="G547" s="61">
        <v>4137</v>
      </c>
      <c r="H547" s="61">
        <v>4567</v>
      </c>
      <c r="I547" s="61">
        <v>4996</v>
      </c>
      <c r="J547" s="61">
        <v>5425</v>
      </c>
      <c r="K547" s="62">
        <v>17985</v>
      </c>
      <c r="L547" s="60">
        <v>0</v>
      </c>
      <c r="M547" s="58"/>
      <c r="N547" s="66" t="str">
        <f t="shared" ref="N547:R547" si="1089">A547</f>
        <v>SAFETY SPECIALIST II</v>
      </c>
      <c r="O547" s="67" t="str">
        <f t="shared" si="1089"/>
        <v>H</v>
      </c>
      <c r="P547" s="67" t="str">
        <f t="shared" si="1089"/>
        <v>H4H2</v>
      </c>
      <c r="Q547" s="67" t="str">
        <f t="shared" si="1089"/>
        <v>H4H2XX</v>
      </c>
      <c r="R547" s="67" t="str">
        <f t="shared" si="1089"/>
        <v>H14</v>
      </c>
      <c r="S547" s="68">
        <f t="shared" ref="S547:X547" si="1090">F547*(12/26)</f>
        <v>1711.3846153846155</v>
      </c>
      <c r="T547" s="68">
        <f t="shared" si="1090"/>
        <v>1909.3846153846155</v>
      </c>
      <c r="U547" s="68">
        <f t="shared" si="1090"/>
        <v>2107.8461538461538</v>
      </c>
      <c r="V547" s="68">
        <f t="shared" si="1090"/>
        <v>2305.8461538461538</v>
      </c>
      <c r="W547" s="68">
        <f t="shared" si="1090"/>
        <v>2503.8461538461538</v>
      </c>
      <c r="X547" s="68">
        <f t="shared" si="1090"/>
        <v>8300.7692307692305</v>
      </c>
      <c r="Y547" s="67">
        <f t="shared" si="2"/>
        <v>0</v>
      </c>
      <c r="Z547" s="58"/>
    </row>
    <row r="548" spans="1:26" ht="12.75" customHeight="1" x14ac:dyDescent="0.25">
      <c r="A548" s="59" t="s">
        <v>1868</v>
      </c>
      <c r="B548" s="60" t="s">
        <v>53</v>
      </c>
      <c r="C548" s="60" t="s">
        <v>1869</v>
      </c>
      <c r="D548" s="60" t="s">
        <v>1870</v>
      </c>
      <c r="E548" s="60" t="s">
        <v>60</v>
      </c>
      <c r="F548" s="61">
        <v>4284</v>
      </c>
      <c r="G548" s="61">
        <v>4781</v>
      </c>
      <c r="H548" s="61">
        <v>5277</v>
      </c>
      <c r="I548" s="61">
        <v>5774</v>
      </c>
      <c r="J548" s="61">
        <v>6270</v>
      </c>
      <c r="K548" s="62">
        <v>17985</v>
      </c>
      <c r="L548" s="60">
        <v>0</v>
      </c>
      <c r="M548" s="58"/>
      <c r="N548" s="66" t="str">
        <f t="shared" ref="N548:R548" si="1091">A548</f>
        <v>SAFETY SPECIALIST III</v>
      </c>
      <c r="O548" s="67" t="str">
        <f t="shared" si="1091"/>
        <v>H</v>
      </c>
      <c r="P548" s="67" t="str">
        <f t="shared" si="1091"/>
        <v>H4H3</v>
      </c>
      <c r="Q548" s="67" t="str">
        <f t="shared" si="1091"/>
        <v>H4H3XX</v>
      </c>
      <c r="R548" s="67" t="str">
        <f t="shared" si="1091"/>
        <v>H19</v>
      </c>
      <c r="S548" s="68">
        <f t="shared" ref="S548:X548" si="1092">F548*(12/26)</f>
        <v>1977.2307692307693</v>
      </c>
      <c r="T548" s="68">
        <f t="shared" si="1092"/>
        <v>2206.6153846153848</v>
      </c>
      <c r="U548" s="68">
        <f t="shared" si="1092"/>
        <v>2435.5384615384619</v>
      </c>
      <c r="V548" s="68">
        <f t="shared" si="1092"/>
        <v>2664.9230769230771</v>
      </c>
      <c r="W548" s="68">
        <f t="shared" si="1092"/>
        <v>2893.8461538461538</v>
      </c>
      <c r="X548" s="68">
        <f t="shared" si="1092"/>
        <v>8300.7692307692305</v>
      </c>
      <c r="Y548" s="67">
        <f t="shared" si="2"/>
        <v>0</v>
      </c>
      <c r="Z548" s="58"/>
    </row>
    <row r="549" spans="1:26" ht="12.75" customHeight="1" x14ac:dyDescent="0.25">
      <c r="A549" s="59" t="s">
        <v>1871</v>
      </c>
      <c r="B549" s="60" t="s">
        <v>53</v>
      </c>
      <c r="C549" s="60" t="s">
        <v>1872</v>
      </c>
      <c r="D549" s="60" t="s">
        <v>1873</v>
      </c>
      <c r="E549" s="60" t="s">
        <v>144</v>
      </c>
      <c r="F549" s="61">
        <v>5322</v>
      </c>
      <c r="G549" s="61">
        <v>5939</v>
      </c>
      <c r="H549" s="61">
        <v>6556</v>
      </c>
      <c r="I549" s="61">
        <v>7173</v>
      </c>
      <c r="J549" s="61">
        <v>7790</v>
      </c>
      <c r="K549" s="62">
        <v>17985</v>
      </c>
      <c r="L549" s="60">
        <v>0</v>
      </c>
      <c r="M549" s="58"/>
      <c r="N549" s="66" t="str">
        <f t="shared" ref="N549:R549" si="1093">A549</f>
        <v>SAFETY SPECIALIST IV</v>
      </c>
      <c r="O549" s="67" t="str">
        <f t="shared" si="1093"/>
        <v>H</v>
      </c>
      <c r="P549" s="67" t="str">
        <f t="shared" si="1093"/>
        <v>H4H4</v>
      </c>
      <c r="Q549" s="67" t="str">
        <f t="shared" si="1093"/>
        <v>H4H4XX</v>
      </c>
      <c r="R549" s="67" t="str">
        <f t="shared" si="1093"/>
        <v>H28</v>
      </c>
      <c r="S549" s="68">
        <f t="shared" ref="S549:X549" si="1094">F549*(12/26)</f>
        <v>2456.3076923076924</v>
      </c>
      <c r="T549" s="68">
        <f t="shared" si="1094"/>
        <v>2741.0769230769233</v>
      </c>
      <c r="U549" s="68">
        <f t="shared" si="1094"/>
        <v>3025.8461538461538</v>
      </c>
      <c r="V549" s="68">
        <f t="shared" si="1094"/>
        <v>3310.6153846153848</v>
      </c>
      <c r="W549" s="68">
        <f t="shared" si="1094"/>
        <v>3595.3846153846157</v>
      </c>
      <c r="X549" s="68">
        <f t="shared" si="1094"/>
        <v>8300.7692307692305</v>
      </c>
      <c r="Y549" s="67">
        <f t="shared" si="2"/>
        <v>0</v>
      </c>
      <c r="Z549" s="58"/>
    </row>
    <row r="550" spans="1:26" ht="12.75" customHeight="1" x14ac:dyDescent="0.25">
      <c r="A550" s="59" t="s">
        <v>1874</v>
      </c>
      <c r="B550" s="60" t="s">
        <v>53</v>
      </c>
      <c r="C550" s="60" t="s">
        <v>1875</v>
      </c>
      <c r="D550" s="60" t="s">
        <v>1876</v>
      </c>
      <c r="E550" s="60" t="s">
        <v>122</v>
      </c>
      <c r="F550" s="61">
        <v>6659</v>
      </c>
      <c r="G550" s="61">
        <v>7518</v>
      </c>
      <c r="H550" s="61">
        <v>8377</v>
      </c>
      <c r="I550" s="61">
        <v>9235</v>
      </c>
      <c r="J550" s="61">
        <v>10094</v>
      </c>
      <c r="K550" s="62">
        <v>17985</v>
      </c>
      <c r="L550" s="60">
        <v>0</v>
      </c>
      <c r="M550" s="58"/>
      <c r="N550" s="66" t="str">
        <f t="shared" ref="N550:R550" si="1095">A550</f>
        <v>SAFETY SPECIALIST V</v>
      </c>
      <c r="O550" s="67" t="str">
        <f t="shared" si="1095"/>
        <v>H</v>
      </c>
      <c r="P550" s="67" t="str">
        <f t="shared" si="1095"/>
        <v>H4H5</v>
      </c>
      <c r="Q550" s="67" t="str">
        <f t="shared" si="1095"/>
        <v>H4H5XX</v>
      </c>
      <c r="R550" s="67" t="str">
        <f t="shared" si="1095"/>
        <v>H33</v>
      </c>
      <c r="S550" s="68">
        <f t="shared" ref="S550:X550" si="1096">F550*(12/26)</f>
        <v>3073.3846153846157</v>
      </c>
      <c r="T550" s="68">
        <f t="shared" si="1096"/>
        <v>3469.8461538461543</v>
      </c>
      <c r="U550" s="68">
        <f t="shared" si="1096"/>
        <v>3866.3076923076924</v>
      </c>
      <c r="V550" s="68">
        <f t="shared" si="1096"/>
        <v>4262.3076923076924</v>
      </c>
      <c r="W550" s="68">
        <f t="shared" si="1096"/>
        <v>4658.7692307692314</v>
      </c>
      <c r="X550" s="68">
        <f t="shared" si="1096"/>
        <v>8300.7692307692305</v>
      </c>
      <c r="Y550" s="67">
        <f t="shared" si="2"/>
        <v>0</v>
      </c>
      <c r="Z550" s="58"/>
    </row>
    <row r="551" spans="1:26" ht="12.75" customHeight="1" x14ac:dyDescent="0.25">
      <c r="A551" s="59" t="s">
        <v>1877</v>
      </c>
      <c r="B551" s="60" t="s">
        <v>103</v>
      </c>
      <c r="C551" s="60" t="s">
        <v>1878</v>
      </c>
      <c r="D551" s="60" t="s">
        <v>1879</v>
      </c>
      <c r="E551" s="60" t="s">
        <v>1880</v>
      </c>
      <c r="F551" s="61">
        <v>2080</v>
      </c>
      <c r="G551" s="61">
        <v>2231</v>
      </c>
      <c r="H551" s="61">
        <v>2444</v>
      </c>
      <c r="I551" s="61">
        <v>2656</v>
      </c>
      <c r="J551" s="61">
        <v>2869</v>
      </c>
      <c r="K551" s="62">
        <v>17985</v>
      </c>
      <c r="L551" s="60">
        <v>1</v>
      </c>
      <c r="M551" s="58"/>
      <c r="N551" s="66" t="str">
        <f t="shared" ref="N551:R551" si="1097">A551</f>
        <v>SALES ASSISTANT I</v>
      </c>
      <c r="O551" s="67" t="str">
        <f t="shared" si="1097"/>
        <v>G</v>
      </c>
      <c r="P551" s="67" t="str">
        <f t="shared" si="1097"/>
        <v>G3F1</v>
      </c>
      <c r="Q551" s="67" t="str">
        <f t="shared" si="1097"/>
        <v>G3F1XX</v>
      </c>
      <c r="R551" s="67" t="str">
        <f t="shared" si="1097"/>
        <v>G03</v>
      </c>
      <c r="S551" s="68">
        <f t="shared" ref="S551:X551" si="1098">F551*(12/26)</f>
        <v>960</v>
      </c>
      <c r="T551" s="68">
        <f t="shared" si="1098"/>
        <v>1029.6923076923078</v>
      </c>
      <c r="U551" s="68">
        <f t="shared" si="1098"/>
        <v>1128</v>
      </c>
      <c r="V551" s="68">
        <f t="shared" si="1098"/>
        <v>1225.8461538461538</v>
      </c>
      <c r="W551" s="68">
        <f t="shared" si="1098"/>
        <v>1324.1538461538462</v>
      </c>
      <c r="X551" s="68">
        <f t="shared" si="1098"/>
        <v>8300.7692307692305</v>
      </c>
      <c r="Y551" s="67">
        <f t="shared" si="2"/>
        <v>1</v>
      </c>
      <c r="Z551" s="58"/>
    </row>
    <row r="552" spans="1:26" ht="12.75" customHeight="1" x14ac:dyDescent="0.25">
      <c r="A552" s="59" t="s">
        <v>1881</v>
      </c>
      <c r="B552" s="60" t="s">
        <v>103</v>
      </c>
      <c r="C552" s="60" t="s">
        <v>1882</v>
      </c>
      <c r="D552" s="60" t="s">
        <v>1883</v>
      </c>
      <c r="E552" s="60" t="s">
        <v>1884</v>
      </c>
      <c r="F552" s="61">
        <v>2331</v>
      </c>
      <c r="G552" s="61">
        <v>2577</v>
      </c>
      <c r="H552" s="61">
        <v>2823</v>
      </c>
      <c r="I552" s="61">
        <v>3069</v>
      </c>
      <c r="J552" s="61">
        <v>3315</v>
      </c>
      <c r="K552" s="62">
        <v>17985</v>
      </c>
      <c r="L552" s="60">
        <v>1</v>
      </c>
      <c r="M552" s="58"/>
      <c r="N552" s="66" t="str">
        <f t="shared" ref="N552:R552" si="1099">A552</f>
        <v>SALES ASSISTANT II</v>
      </c>
      <c r="O552" s="67" t="str">
        <f t="shared" si="1099"/>
        <v>G</v>
      </c>
      <c r="P552" s="67" t="str">
        <f t="shared" si="1099"/>
        <v>G3F2</v>
      </c>
      <c r="Q552" s="67" t="str">
        <f t="shared" si="1099"/>
        <v>G3F2XX</v>
      </c>
      <c r="R552" s="67" t="str">
        <f t="shared" si="1099"/>
        <v>G05</v>
      </c>
      <c r="S552" s="68">
        <f t="shared" ref="S552:X552" si="1100">F552*(12/26)</f>
        <v>1075.8461538461538</v>
      </c>
      <c r="T552" s="68">
        <f t="shared" si="1100"/>
        <v>1189.3846153846155</v>
      </c>
      <c r="U552" s="68">
        <f t="shared" si="1100"/>
        <v>1302.9230769230769</v>
      </c>
      <c r="V552" s="68">
        <f t="shared" si="1100"/>
        <v>1416.4615384615386</v>
      </c>
      <c r="W552" s="68">
        <f t="shared" si="1100"/>
        <v>1530</v>
      </c>
      <c r="X552" s="68">
        <f t="shared" si="1100"/>
        <v>8300.7692307692305</v>
      </c>
      <c r="Y552" s="67">
        <f t="shared" si="2"/>
        <v>1</v>
      </c>
      <c r="Z552" s="58"/>
    </row>
    <row r="553" spans="1:26" ht="12.75" customHeight="1" x14ac:dyDescent="0.25">
      <c r="A553" s="59" t="s">
        <v>1885</v>
      </c>
      <c r="B553" s="60" t="s">
        <v>103</v>
      </c>
      <c r="C553" s="60" t="s">
        <v>1886</v>
      </c>
      <c r="D553" s="60" t="s">
        <v>1887</v>
      </c>
      <c r="E553" s="60" t="s">
        <v>508</v>
      </c>
      <c r="F553" s="61">
        <v>2696</v>
      </c>
      <c r="G553" s="61">
        <v>2980</v>
      </c>
      <c r="H553" s="61">
        <v>3264</v>
      </c>
      <c r="I553" s="61">
        <v>3548</v>
      </c>
      <c r="J553" s="61">
        <v>3832</v>
      </c>
      <c r="K553" s="62">
        <v>17985</v>
      </c>
      <c r="L553" s="60">
        <v>1</v>
      </c>
      <c r="M553" s="58"/>
      <c r="N553" s="66" t="str">
        <f t="shared" ref="N553:R553" si="1101">A553</f>
        <v>SALES ASSISTANT III</v>
      </c>
      <c r="O553" s="67" t="str">
        <f t="shared" si="1101"/>
        <v>G</v>
      </c>
      <c r="P553" s="67" t="str">
        <f t="shared" si="1101"/>
        <v>G3F3</v>
      </c>
      <c r="Q553" s="67" t="str">
        <f t="shared" si="1101"/>
        <v>G3F3XX</v>
      </c>
      <c r="R553" s="67" t="str">
        <f t="shared" si="1101"/>
        <v>G08</v>
      </c>
      <c r="S553" s="68">
        <f t="shared" ref="S553:X553" si="1102">F553*(12/26)</f>
        <v>1244.3076923076924</v>
      </c>
      <c r="T553" s="68">
        <f t="shared" si="1102"/>
        <v>1375.3846153846155</v>
      </c>
      <c r="U553" s="68">
        <f t="shared" si="1102"/>
        <v>1506.4615384615386</v>
      </c>
      <c r="V553" s="68">
        <f t="shared" si="1102"/>
        <v>1637.5384615384617</v>
      </c>
      <c r="W553" s="68">
        <f t="shared" si="1102"/>
        <v>1768.6153846153848</v>
      </c>
      <c r="X553" s="68">
        <f t="shared" si="1102"/>
        <v>8300.7692307692305</v>
      </c>
      <c r="Y553" s="67">
        <f t="shared" si="2"/>
        <v>1</v>
      </c>
      <c r="Z553" s="58"/>
    </row>
    <row r="554" spans="1:26" ht="12.75" customHeight="1" x14ac:dyDescent="0.25">
      <c r="A554" s="59" t="s">
        <v>1888</v>
      </c>
      <c r="B554" s="60" t="s">
        <v>53</v>
      </c>
      <c r="C554" s="60" t="s">
        <v>1889</v>
      </c>
      <c r="D554" s="60" t="s">
        <v>1890</v>
      </c>
      <c r="E554" s="60" t="s">
        <v>134</v>
      </c>
      <c r="F554" s="61">
        <v>3450</v>
      </c>
      <c r="G554" s="61">
        <v>3850</v>
      </c>
      <c r="H554" s="61">
        <v>4249</v>
      </c>
      <c r="I554" s="61">
        <v>4649</v>
      </c>
      <c r="J554" s="61">
        <v>5048</v>
      </c>
      <c r="K554" s="62">
        <v>17985</v>
      </c>
      <c r="L554" s="60">
        <v>0</v>
      </c>
      <c r="M554" s="58"/>
      <c r="N554" s="66" t="str">
        <f t="shared" ref="N554:R554" si="1103">A554</f>
        <v>SALES MANAGER I</v>
      </c>
      <c r="O554" s="67" t="str">
        <f t="shared" si="1103"/>
        <v>H</v>
      </c>
      <c r="P554" s="67" t="str">
        <f t="shared" si="1103"/>
        <v>H6S1</v>
      </c>
      <c r="Q554" s="67" t="str">
        <f t="shared" si="1103"/>
        <v>H6S1XX</v>
      </c>
      <c r="R554" s="67" t="str">
        <f t="shared" si="1103"/>
        <v>H12</v>
      </c>
      <c r="S554" s="68">
        <f t="shared" ref="S554:X554" si="1104">F554*(12/26)</f>
        <v>1592.3076923076924</v>
      </c>
      <c r="T554" s="68">
        <f t="shared" si="1104"/>
        <v>1776.9230769230771</v>
      </c>
      <c r="U554" s="68">
        <f t="shared" si="1104"/>
        <v>1961.0769230769231</v>
      </c>
      <c r="V554" s="68">
        <f t="shared" si="1104"/>
        <v>2145.6923076923076</v>
      </c>
      <c r="W554" s="68">
        <f t="shared" si="1104"/>
        <v>2329.8461538461538</v>
      </c>
      <c r="X554" s="68">
        <f t="shared" si="1104"/>
        <v>8300.7692307692305</v>
      </c>
      <c r="Y554" s="67">
        <f t="shared" si="2"/>
        <v>0</v>
      </c>
      <c r="Z554" s="58"/>
    </row>
    <row r="555" spans="1:26" ht="12.75" customHeight="1" x14ac:dyDescent="0.25">
      <c r="A555" s="59" t="s">
        <v>1891</v>
      </c>
      <c r="B555" s="60" t="s">
        <v>53</v>
      </c>
      <c r="C555" s="60" t="s">
        <v>1892</v>
      </c>
      <c r="D555" s="60" t="s">
        <v>1893</v>
      </c>
      <c r="E555" s="60" t="s">
        <v>56</v>
      </c>
      <c r="F555" s="61">
        <v>3708</v>
      </c>
      <c r="G555" s="61">
        <v>4137</v>
      </c>
      <c r="H555" s="61">
        <v>4567</v>
      </c>
      <c r="I555" s="61">
        <v>4996</v>
      </c>
      <c r="J555" s="61">
        <v>5425</v>
      </c>
      <c r="K555" s="62">
        <v>17985</v>
      </c>
      <c r="L555" s="60">
        <v>0</v>
      </c>
      <c r="M555" s="58"/>
      <c r="N555" s="66" t="str">
        <f t="shared" ref="N555:R555" si="1105">A555</f>
        <v>SALES MANAGER II</v>
      </c>
      <c r="O555" s="67" t="str">
        <f t="shared" si="1105"/>
        <v>H</v>
      </c>
      <c r="P555" s="67" t="str">
        <f t="shared" si="1105"/>
        <v>H6S2</v>
      </c>
      <c r="Q555" s="67" t="str">
        <f t="shared" si="1105"/>
        <v>H6S2XX</v>
      </c>
      <c r="R555" s="67" t="str">
        <f t="shared" si="1105"/>
        <v>H14</v>
      </c>
      <c r="S555" s="68">
        <f t="shared" ref="S555:X555" si="1106">F555*(12/26)</f>
        <v>1711.3846153846155</v>
      </c>
      <c r="T555" s="68">
        <f t="shared" si="1106"/>
        <v>1909.3846153846155</v>
      </c>
      <c r="U555" s="68">
        <f t="shared" si="1106"/>
        <v>2107.8461538461538</v>
      </c>
      <c r="V555" s="68">
        <f t="shared" si="1106"/>
        <v>2305.8461538461538</v>
      </c>
      <c r="W555" s="68">
        <f t="shared" si="1106"/>
        <v>2503.8461538461538</v>
      </c>
      <c r="X555" s="68">
        <f t="shared" si="1106"/>
        <v>8300.7692307692305</v>
      </c>
      <c r="Y555" s="67">
        <f t="shared" si="2"/>
        <v>0</v>
      </c>
      <c r="Z555" s="58"/>
    </row>
    <row r="556" spans="1:26" ht="12.75" customHeight="1" x14ac:dyDescent="0.25">
      <c r="A556" s="59" t="s">
        <v>1894</v>
      </c>
      <c r="B556" s="60" t="s">
        <v>53</v>
      </c>
      <c r="C556" s="60" t="s">
        <v>1895</v>
      </c>
      <c r="D556" s="60" t="s">
        <v>1896</v>
      </c>
      <c r="E556" s="60" t="s">
        <v>60</v>
      </c>
      <c r="F556" s="61">
        <v>4284</v>
      </c>
      <c r="G556" s="61">
        <v>4781</v>
      </c>
      <c r="H556" s="61">
        <v>5277</v>
      </c>
      <c r="I556" s="61">
        <v>5774</v>
      </c>
      <c r="J556" s="61">
        <v>6270</v>
      </c>
      <c r="K556" s="62">
        <v>17985</v>
      </c>
      <c r="L556" s="60">
        <v>0</v>
      </c>
      <c r="M556" s="58"/>
      <c r="N556" s="66" t="str">
        <f t="shared" ref="N556:R556" si="1107">A556</f>
        <v>SALES MANAGER III</v>
      </c>
      <c r="O556" s="67" t="str">
        <f t="shared" si="1107"/>
        <v>H</v>
      </c>
      <c r="P556" s="67" t="str">
        <f t="shared" si="1107"/>
        <v>H6S3</v>
      </c>
      <c r="Q556" s="67" t="str">
        <f t="shared" si="1107"/>
        <v>H6S3XX</v>
      </c>
      <c r="R556" s="67" t="str">
        <f t="shared" si="1107"/>
        <v>H19</v>
      </c>
      <c r="S556" s="68">
        <f t="shared" ref="S556:X556" si="1108">F556*(12/26)</f>
        <v>1977.2307692307693</v>
      </c>
      <c r="T556" s="68">
        <f t="shared" si="1108"/>
        <v>2206.6153846153848</v>
      </c>
      <c r="U556" s="68">
        <f t="shared" si="1108"/>
        <v>2435.5384615384619</v>
      </c>
      <c r="V556" s="68">
        <f t="shared" si="1108"/>
        <v>2664.9230769230771</v>
      </c>
      <c r="W556" s="68">
        <f t="shared" si="1108"/>
        <v>2893.8461538461538</v>
      </c>
      <c r="X556" s="68">
        <f t="shared" si="1108"/>
        <v>8300.7692307692305</v>
      </c>
      <c r="Y556" s="67">
        <f t="shared" si="2"/>
        <v>0</v>
      </c>
      <c r="Z556" s="58"/>
    </row>
    <row r="557" spans="1:26" ht="12.75" customHeight="1" x14ac:dyDescent="0.25">
      <c r="A557" s="59" t="s">
        <v>1897</v>
      </c>
      <c r="B557" s="60" t="s">
        <v>609</v>
      </c>
      <c r="C557" s="60" t="s">
        <v>1898</v>
      </c>
      <c r="D557" s="60" t="s">
        <v>1899</v>
      </c>
      <c r="E557" s="60" t="s">
        <v>1900</v>
      </c>
      <c r="F557" s="61">
        <v>3163</v>
      </c>
      <c r="G557" s="61">
        <v>3497</v>
      </c>
      <c r="H557" s="61">
        <v>3831</v>
      </c>
      <c r="I557" s="61">
        <v>4165</v>
      </c>
      <c r="J557" s="61">
        <v>4499</v>
      </c>
      <c r="K557" s="62">
        <v>17985</v>
      </c>
      <c r="L557" s="60">
        <v>1</v>
      </c>
      <c r="M557" s="58"/>
      <c r="N557" s="66" t="str">
        <f t="shared" ref="N557:R557" si="1109">A557</f>
        <v>SCHEDULER</v>
      </c>
      <c r="O557" s="67" t="str">
        <f t="shared" si="1109"/>
        <v>D</v>
      </c>
      <c r="P557" s="67" t="str">
        <f t="shared" si="1109"/>
        <v>D9F1</v>
      </c>
      <c r="Q557" s="67" t="str">
        <f t="shared" si="1109"/>
        <v>D9F1XX</v>
      </c>
      <c r="R557" s="67" t="str">
        <f t="shared" si="1109"/>
        <v>D10</v>
      </c>
      <c r="S557" s="68">
        <f t="shared" ref="S557:X557" si="1110">F557*(12/26)</f>
        <v>1459.846153846154</v>
      </c>
      <c r="T557" s="68">
        <f t="shared" si="1110"/>
        <v>1614</v>
      </c>
      <c r="U557" s="68">
        <f t="shared" si="1110"/>
        <v>1768.1538461538462</v>
      </c>
      <c r="V557" s="68">
        <f t="shared" si="1110"/>
        <v>1922.3076923076924</v>
      </c>
      <c r="W557" s="68">
        <f t="shared" si="1110"/>
        <v>2076.4615384615386</v>
      </c>
      <c r="X557" s="68">
        <f t="shared" si="1110"/>
        <v>8300.7692307692305</v>
      </c>
      <c r="Y557" s="67">
        <f t="shared" si="2"/>
        <v>1</v>
      </c>
      <c r="Z557" s="58"/>
    </row>
    <row r="558" spans="1:26" ht="12.75" customHeight="1" x14ac:dyDescent="0.25">
      <c r="A558" s="59" t="s">
        <v>1901</v>
      </c>
      <c r="B558" s="60" t="s">
        <v>53</v>
      </c>
      <c r="C558" s="60" t="s">
        <v>1902</v>
      </c>
      <c r="D558" s="60" t="s">
        <v>1903</v>
      </c>
      <c r="E558" s="60" t="s">
        <v>134</v>
      </c>
      <c r="F558" s="61">
        <v>3450</v>
      </c>
      <c r="G558" s="61">
        <v>3850</v>
      </c>
      <c r="H558" s="61">
        <v>4249</v>
      </c>
      <c r="I558" s="61">
        <v>4649</v>
      </c>
      <c r="J558" s="61">
        <v>5048</v>
      </c>
      <c r="K558" s="62">
        <v>17985</v>
      </c>
      <c r="L558" s="60">
        <v>0</v>
      </c>
      <c r="M558" s="58"/>
      <c r="N558" s="66" t="str">
        <f t="shared" ref="N558:R558" si="1111">A558</f>
        <v>SCINT PRGMR/ANLST I</v>
      </c>
      <c r="O558" s="67" t="str">
        <f t="shared" si="1111"/>
        <v>H</v>
      </c>
      <c r="P558" s="67" t="str">
        <f t="shared" si="1111"/>
        <v>H1E1</v>
      </c>
      <c r="Q558" s="67" t="str">
        <f t="shared" si="1111"/>
        <v>H1E1XX</v>
      </c>
      <c r="R558" s="67" t="str">
        <f t="shared" si="1111"/>
        <v>H12</v>
      </c>
      <c r="S558" s="68">
        <f t="shared" ref="S558:X558" si="1112">F558*(12/26)</f>
        <v>1592.3076923076924</v>
      </c>
      <c r="T558" s="68">
        <f t="shared" si="1112"/>
        <v>1776.9230769230771</v>
      </c>
      <c r="U558" s="68">
        <f t="shared" si="1112"/>
        <v>1961.0769230769231</v>
      </c>
      <c r="V558" s="68">
        <f t="shared" si="1112"/>
        <v>2145.6923076923076</v>
      </c>
      <c r="W558" s="68">
        <f t="shared" si="1112"/>
        <v>2329.8461538461538</v>
      </c>
      <c r="X558" s="68">
        <f t="shared" si="1112"/>
        <v>8300.7692307692305</v>
      </c>
      <c r="Y558" s="67">
        <f t="shared" si="2"/>
        <v>0</v>
      </c>
      <c r="Z558" s="58"/>
    </row>
    <row r="559" spans="1:26" ht="12.75" customHeight="1" x14ac:dyDescent="0.25">
      <c r="A559" s="59" t="s">
        <v>1904</v>
      </c>
      <c r="B559" s="60" t="s">
        <v>53</v>
      </c>
      <c r="C559" s="60" t="s">
        <v>1905</v>
      </c>
      <c r="D559" s="60" t="s">
        <v>1906</v>
      </c>
      <c r="E559" s="60" t="s">
        <v>56</v>
      </c>
      <c r="F559" s="61">
        <v>3708</v>
      </c>
      <c r="G559" s="61">
        <v>4137</v>
      </c>
      <c r="H559" s="61">
        <v>4567</v>
      </c>
      <c r="I559" s="61">
        <v>4996</v>
      </c>
      <c r="J559" s="61">
        <v>5425</v>
      </c>
      <c r="K559" s="62">
        <v>17985</v>
      </c>
      <c r="L559" s="60">
        <v>0</v>
      </c>
      <c r="M559" s="58"/>
      <c r="N559" s="66" t="str">
        <f t="shared" ref="N559:R559" si="1113">A559</f>
        <v>SCINT PRGMR/ANLST II</v>
      </c>
      <c r="O559" s="67" t="str">
        <f t="shared" si="1113"/>
        <v>H</v>
      </c>
      <c r="P559" s="67" t="str">
        <f t="shared" si="1113"/>
        <v>H1E2</v>
      </c>
      <c r="Q559" s="67" t="str">
        <f t="shared" si="1113"/>
        <v>H1E2XX</v>
      </c>
      <c r="R559" s="67" t="str">
        <f t="shared" si="1113"/>
        <v>H14</v>
      </c>
      <c r="S559" s="68">
        <f t="shared" ref="S559:X559" si="1114">F559*(12/26)</f>
        <v>1711.3846153846155</v>
      </c>
      <c r="T559" s="68">
        <f t="shared" si="1114"/>
        <v>1909.3846153846155</v>
      </c>
      <c r="U559" s="68">
        <f t="shared" si="1114"/>
        <v>2107.8461538461538</v>
      </c>
      <c r="V559" s="68">
        <f t="shared" si="1114"/>
        <v>2305.8461538461538</v>
      </c>
      <c r="W559" s="68">
        <f t="shared" si="1114"/>
        <v>2503.8461538461538</v>
      </c>
      <c r="X559" s="68">
        <f t="shared" si="1114"/>
        <v>8300.7692307692305</v>
      </c>
      <c r="Y559" s="67">
        <f t="shared" si="2"/>
        <v>0</v>
      </c>
      <c r="Z559" s="58"/>
    </row>
    <row r="560" spans="1:26" ht="12.75" customHeight="1" x14ac:dyDescent="0.25">
      <c r="A560" s="59" t="s">
        <v>1907</v>
      </c>
      <c r="B560" s="60" t="s">
        <v>53</v>
      </c>
      <c r="C560" s="60" t="s">
        <v>1908</v>
      </c>
      <c r="D560" s="60" t="s">
        <v>1909</v>
      </c>
      <c r="E560" s="60" t="s">
        <v>60</v>
      </c>
      <c r="F560" s="61">
        <v>4284</v>
      </c>
      <c r="G560" s="61">
        <v>4781</v>
      </c>
      <c r="H560" s="61">
        <v>5277</v>
      </c>
      <c r="I560" s="61">
        <v>5774</v>
      </c>
      <c r="J560" s="61">
        <v>6270</v>
      </c>
      <c r="K560" s="62">
        <v>17985</v>
      </c>
      <c r="L560" s="60">
        <v>0</v>
      </c>
      <c r="M560" s="58"/>
      <c r="N560" s="66" t="str">
        <f t="shared" ref="N560:R560" si="1115">A560</f>
        <v>SCINT PRGMR/ANLST III</v>
      </c>
      <c r="O560" s="67" t="str">
        <f t="shared" si="1115"/>
        <v>H</v>
      </c>
      <c r="P560" s="67" t="str">
        <f t="shared" si="1115"/>
        <v>H1E3</v>
      </c>
      <c r="Q560" s="67" t="str">
        <f t="shared" si="1115"/>
        <v>H1E3XX</v>
      </c>
      <c r="R560" s="67" t="str">
        <f t="shared" si="1115"/>
        <v>H19</v>
      </c>
      <c r="S560" s="68">
        <f t="shared" ref="S560:X560" si="1116">F560*(12/26)</f>
        <v>1977.2307692307693</v>
      </c>
      <c r="T560" s="68">
        <f t="shared" si="1116"/>
        <v>2206.6153846153848</v>
      </c>
      <c r="U560" s="68">
        <f t="shared" si="1116"/>
        <v>2435.5384615384619</v>
      </c>
      <c r="V560" s="68">
        <f t="shared" si="1116"/>
        <v>2664.9230769230771</v>
      </c>
      <c r="W560" s="68">
        <f t="shared" si="1116"/>
        <v>2893.8461538461538</v>
      </c>
      <c r="X560" s="68">
        <f t="shared" si="1116"/>
        <v>8300.7692307692305</v>
      </c>
      <c r="Y560" s="67">
        <f t="shared" si="2"/>
        <v>0</v>
      </c>
      <c r="Z560" s="58"/>
    </row>
    <row r="561" spans="1:26" ht="12.75" customHeight="1" x14ac:dyDescent="0.25">
      <c r="A561" s="59" t="s">
        <v>1910</v>
      </c>
      <c r="B561" s="60" t="s">
        <v>53</v>
      </c>
      <c r="C561" s="60" t="s">
        <v>1911</v>
      </c>
      <c r="D561" s="60" t="s">
        <v>1912</v>
      </c>
      <c r="E561" s="60" t="s">
        <v>144</v>
      </c>
      <c r="F561" s="61">
        <v>5322</v>
      </c>
      <c r="G561" s="61">
        <v>5939</v>
      </c>
      <c r="H561" s="61">
        <v>6556</v>
      </c>
      <c r="I561" s="61">
        <v>7173</v>
      </c>
      <c r="J561" s="61">
        <v>7790</v>
      </c>
      <c r="K561" s="62">
        <v>17985</v>
      </c>
      <c r="L561" s="60">
        <v>0</v>
      </c>
      <c r="M561" s="58"/>
      <c r="N561" s="66" t="str">
        <f t="shared" ref="N561:R561" si="1117">A561</f>
        <v>SCINT PRGMR/ANLST IV</v>
      </c>
      <c r="O561" s="67" t="str">
        <f t="shared" si="1117"/>
        <v>H</v>
      </c>
      <c r="P561" s="67" t="str">
        <f t="shared" si="1117"/>
        <v>H1E4</v>
      </c>
      <c r="Q561" s="67" t="str">
        <f t="shared" si="1117"/>
        <v>H1E4XX</v>
      </c>
      <c r="R561" s="67" t="str">
        <f t="shared" si="1117"/>
        <v>H28</v>
      </c>
      <c r="S561" s="68">
        <f t="shared" ref="S561:X561" si="1118">F561*(12/26)</f>
        <v>2456.3076923076924</v>
      </c>
      <c r="T561" s="68">
        <f t="shared" si="1118"/>
        <v>2741.0769230769233</v>
      </c>
      <c r="U561" s="68">
        <f t="shared" si="1118"/>
        <v>3025.8461538461538</v>
      </c>
      <c r="V561" s="68">
        <f t="shared" si="1118"/>
        <v>3310.6153846153848</v>
      </c>
      <c r="W561" s="68">
        <f t="shared" si="1118"/>
        <v>3595.3846153846157</v>
      </c>
      <c r="X561" s="68">
        <f t="shared" si="1118"/>
        <v>8300.7692307692305</v>
      </c>
      <c r="Y561" s="67">
        <f t="shared" si="2"/>
        <v>0</v>
      </c>
      <c r="Z561" s="58"/>
    </row>
    <row r="562" spans="1:26" ht="12.75" customHeight="1" x14ac:dyDescent="0.25">
      <c r="A562" s="59" t="s">
        <v>1913</v>
      </c>
      <c r="B562" s="60" t="s">
        <v>53</v>
      </c>
      <c r="C562" s="60" t="s">
        <v>1914</v>
      </c>
      <c r="D562" s="60" t="s">
        <v>1915</v>
      </c>
      <c r="E562" s="60" t="s">
        <v>122</v>
      </c>
      <c r="F562" s="61">
        <v>6659</v>
      </c>
      <c r="G562" s="61">
        <v>7518</v>
      </c>
      <c r="H562" s="61">
        <v>8377</v>
      </c>
      <c r="I562" s="61">
        <v>9235</v>
      </c>
      <c r="J562" s="61">
        <v>10094</v>
      </c>
      <c r="K562" s="62">
        <v>17985</v>
      </c>
      <c r="L562" s="60">
        <v>0</v>
      </c>
      <c r="M562" s="58"/>
      <c r="N562" s="66" t="str">
        <f t="shared" ref="N562:R562" si="1119">A562</f>
        <v>SCINT PRGMR/ANLST V</v>
      </c>
      <c r="O562" s="67" t="str">
        <f t="shared" si="1119"/>
        <v>H</v>
      </c>
      <c r="P562" s="67" t="str">
        <f t="shared" si="1119"/>
        <v>H1E5</v>
      </c>
      <c r="Q562" s="67" t="str">
        <f t="shared" si="1119"/>
        <v>H1E5XX</v>
      </c>
      <c r="R562" s="67" t="str">
        <f t="shared" si="1119"/>
        <v>H33</v>
      </c>
      <c r="S562" s="68">
        <f t="shared" ref="S562:X562" si="1120">F562*(12/26)</f>
        <v>3073.3846153846157</v>
      </c>
      <c r="T562" s="68">
        <f t="shared" si="1120"/>
        <v>3469.8461538461543</v>
      </c>
      <c r="U562" s="68">
        <f t="shared" si="1120"/>
        <v>3866.3076923076924</v>
      </c>
      <c r="V562" s="68">
        <f t="shared" si="1120"/>
        <v>4262.3076923076924</v>
      </c>
      <c r="W562" s="68">
        <f t="shared" si="1120"/>
        <v>4658.7692307692314</v>
      </c>
      <c r="X562" s="68">
        <f t="shared" si="1120"/>
        <v>8300.7692307692305</v>
      </c>
      <c r="Y562" s="67">
        <f t="shared" si="2"/>
        <v>0</v>
      </c>
      <c r="Z562" s="58"/>
    </row>
    <row r="563" spans="1:26" ht="12.75" customHeight="1" x14ac:dyDescent="0.25">
      <c r="A563" s="59" t="s">
        <v>1916</v>
      </c>
      <c r="B563" s="60" t="s">
        <v>609</v>
      </c>
      <c r="C563" s="60" t="s">
        <v>1917</v>
      </c>
      <c r="D563" s="60" t="s">
        <v>1918</v>
      </c>
      <c r="E563" s="60" t="s">
        <v>956</v>
      </c>
      <c r="F563" s="61">
        <v>2578</v>
      </c>
      <c r="G563" s="61">
        <v>2850</v>
      </c>
      <c r="H563" s="61">
        <v>3122</v>
      </c>
      <c r="I563" s="61">
        <v>3394</v>
      </c>
      <c r="J563" s="61">
        <v>3666</v>
      </c>
      <c r="K563" s="62">
        <v>17985</v>
      </c>
      <c r="L563" s="60">
        <v>1</v>
      </c>
      <c r="M563" s="58"/>
      <c r="N563" s="66" t="str">
        <f t="shared" ref="N563:R563" si="1121">A563</f>
        <v>SECURITY I</v>
      </c>
      <c r="O563" s="67" t="str">
        <f t="shared" si="1121"/>
        <v>D</v>
      </c>
      <c r="P563" s="67" t="str">
        <f t="shared" si="1121"/>
        <v>D8H1</v>
      </c>
      <c r="Q563" s="67" t="str">
        <f t="shared" si="1121"/>
        <v>D8H1XX</v>
      </c>
      <c r="R563" s="67" t="str">
        <f t="shared" si="1121"/>
        <v>D07</v>
      </c>
      <c r="S563" s="68">
        <f t="shared" ref="S563:X563" si="1122">F563*(12/26)</f>
        <v>1189.8461538461538</v>
      </c>
      <c r="T563" s="68">
        <f t="shared" si="1122"/>
        <v>1315.3846153846155</v>
      </c>
      <c r="U563" s="68">
        <f t="shared" si="1122"/>
        <v>1440.9230769230769</v>
      </c>
      <c r="V563" s="68">
        <f t="shared" si="1122"/>
        <v>1566.4615384615386</v>
      </c>
      <c r="W563" s="68">
        <f t="shared" si="1122"/>
        <v>1692</v>
      </c>
      <c r="X563" s="68">
        <f t="shared" si="1122"/>
        <v>8300.7692307692305</v>
      </c>
      <c r="Y563" s="67">
        <f t="shared" si="2"/>
        <v>1</v>
      </c>
      <c r="Z563" s="58"/>
    </row>
    <row r="564" spans="1:26" ht="12.75" customHeight="1" x14ac:dyDescent="0.25">
      <c r="A564" s="59" t="s">
        <v>1919</v>
      </c>
      <c r="B564" s="60" t="s">
        <v>609</v>
      </c>
      <c r="C564" s="60" t="s">
        <v>1920</v>
      </c>
      <c r="D564" s="60" t="s">
        <v>1921</v>
      </c>
      <c r="E564" s="60" t="s">
        <v>1353</v>
      </c>
      <c r="F564" s="61">
        <v>2980</v>
      </c>
      <c r="G564" s="61">
        <v>3294</v>
      </c>
      <c r="H564" s="61">
        <v>3609</v>
      </c>
      <c r="I564" s="61">
        <v>3923</v>
      </c>
      <c r="J564" s="61">
        <v>4237</v>
      </c>
      <c r="K564" s="62">
        <v>17985</v>
      </c>
      <c r="L564" s="60">
        <v>1</v>
      </c>
      <c r="M564" s="58"/>
      <c r="N564" s="66" t="str">
        <f t="shared" ref="N564:R564" si="1123">A564</f>
        <v>SECURITY II</v>
      </c>
      <c r="O564" s="67" t="str">
        <f t="shared" si="1123"/>
        <v>D</v>
      </c>
      <c r="P564" s="67" t="str">
        <f t="shared" si="1123"/>
        <v>D8H2</v>
      </c>
      <c r="Q564" s="67" t="str">
        <f t="shared" si="1123"/>
        <v>D8H2XX</v>
      </c>
      <c r="R564" s="67" t="str">
        <f t="shared" si="1123"/>
        <v>D09</v>
      </c>
      <c r="S564" s="68">
        <f t="shared" ref="S564:X564" si="1124">F564*(12/26)</f>
        <v>1375.3846153846155</v>
      </c>
      <c r="T564" s="68">
        <f t="shared" si="1124"/>
        <v>1520.3076923076924</v>
      </c>
      <c r="U564" s="68">
        <f t="shared" si="1124"/>
        <v>1665.6923076923078</v>
      </c>
      <c r="V564" s="68">
        <f t="shared" si="1124"/>
        <v>1810.6153846153848</v>
      </c>
      <c r="W564" s="68">
        <f t="shared" si="1124"/>
        <v>1955.5384615384617</v>
      </c>
      <c r="X564" s="68">
        <f t="shared" si="1124"/>
        <v>8300.7692307692305</v>
      </c>
      <c r="Y564" s="67">
        <f t="shared" si="2"/>
        <v>1</v>
      </c>
      <c r="Z564" s="58"/>
    </row>
    <row r="565" spans="1:26" ht="12.75" customHeight="1" x14ac:dyDescent="0.25">
      <c r="A565" s="59" t="s">
        <v>1922</v>
      </c>
      <c r="B565" s="60" t="s">
        <v>609</v>
      </c>
      <c r="C565" s="60" t="s">
        <v>1923</v>
      </c>
      <c r="D565" s="60" t="s">
        <v>1924</v>
      </c>
      <c r="E565" s="60" t="s">
        <v>768</v>
      </c>
      <c r="F565" s="61">
        <v>3441</v>
      </c>
      <c r="G565" s="61">
        <v>3804</v>
      </c>
      <c r="H565" s="61">
        <v>4168</v>
      </c>
      <c r="I565" s="61">
        <v>4531</v>
      </c>
      <c r="J565" s="61">
        <v>4894</v>
      </c>
      <c r="K565" s="62">
        <v>17985</v>
      </c>
      <c r="L565" s="60">
        <v>0</v>
      </c>
      <c r="M565" s="58"/>
      <c r="N565" s="66" t="str">
        <f t="shared" ref="N565:R565" si="1125">A565</f>
        <v>SECURITY III</v>
      </c>
      <c r="O565" s="67" t="str">
        <f t="shared" si="1125"/>
        <v>D</v>
      </c>
      <c r="P565" s="67" t="str">
        <f t="shared" si="1125"/>
        <v>D8H3</v>
      </c>
      <c r="Q565" s="67" t="str">
        <f t="shared" si="1125"/>
        <v>D8H3XX</v>
      </c>
      <c r="R565" s="67" t="str">
        <f t="shared" si="1125"/>
        <v>D12</v>
      </c>
      <c r="S565" s="68">
        <f t="shared" ref="S565:X565" si="1126">F565*(12/26)</f>
        <v>1588.1538461538462</v>
      </c>
      <c r="T565" s="68">
        <f t="shared" si="1126"/>
        <v>1755.6923076923078</v>
      </c>
      <c r="U565" s="68">
        <f t="shared" si="1126"/>
        <v>1923.6923076923078</v>
      </c>
      <c r="V565" s="68">
        <f t="shared" si="1126"/>
        <v>2091.2307692307695</v>
      </c>
      <c r="W565" s="68">
        <f t="shared" si="1126"/>
        <v>2258.7692307692309</v>
      </c>
      <c r="X565" s="68">
        <f t="shared" si="1126"/>
        <v>8300.7692307692305</v>
      </c>
      <c r="Y565" s="67">
        <f t="shared" si="2"/>
        <v>0</v>
      </c>
      <c r="Z565" s="58"/>
    </row>
    <row r="566" spans="1:26" ht="12.75" customHeight="1" x14ac:dyDescent="0.25">
      <c r="A566" s="59" t="s">
        <v>1925</v>
      </c>
      <c r="B566" s="60" t="s">
        <v>103</v>
      </c>
      <c r="C566" s="60" t="s">
        <v>1926</v>
      </c>
      <c r="D566" s="60" t="s">
        <v>1927</v>
      </c>
      <c r="E566" s="60" t="s">
        <v>110</v>
      </c>
      <c r="F566" s="61">
        <v>2896</v>
      </c>
      <c r="G566" s="61">
        <v>3202</v>
      </c>
      <c r="H566" s="61">
        <v>3508</v>
      </c>
      <c r="I566" s="61">
        <v>3814</v>
      </c>
      <c r="J566" s="61">
        <v>4120</v>
      </c>
      <c r="K566" s="62">
        <v>17985</v>
      </c>
      <c r="L566" s="60">
        <v>1</v>
      </c>
      <c r="M566" s="58"/>
      <c r="N566" s="66" t="str">
        <f t="shared" ref="N566:R566" si="1127">A566</f>
        <v>SERVICE DISPATCHER</v>
      </c>
      <c r="O566" s="67" t="str">
        <f t="shared" si="1127"/>
        <v>G</v>
      </c>
      <c r="P566" s="67" t="str">
        <f t="shared" si="1127"/>
        <v>G1B2</v>
      </c>
      <c r="Q566" s="67" t="str">
        <f t="shared" si="1127"/>
        <v>G1B2XX</v>
      </c>
      <c r="R566" s="67" t="str">
        <f t="shared" si="1127"/>
        <v>G10</v>
      </c>
      <c r="S566" s="68">
        <f t="shared" ref="S566:X566" si="1128">F566*(12/26)</f>
        <v>1336.6153846153848</v>
      </c>
      <c r="T566" s="68">
        <f t="shared" si="1128"/>
        <v>1477.846153846154</v>
      </c>
      <c r="U566" s="68">
        <f t="shared" si="1128"/>
        <v>1619.0769230769231</v>
      </c>
      <c r="V566" s="68">
        <f t="shared" si="1128"/>
        <v>1760.3076923076924</v>
      </c>
      <c r="W566" s="68">
        <f t="shared" si="1128"/>
        <v>1901.5384615384617</v>
      </c>
      <c r="X566" s="68">
        <f t="shared" si="1128"/>
        <v>8300.7692307692305</v>
      </c>
      <c r="Y566" s="67">
        <f t="shared" si="2"/>
        <v>1</v>
      </c>
      <c r="Z566" s="58"/>
    </row>
    <row r="567" spans="1:26" ht="12.75" customHeight="1" x14ac:dyDescent="0.25">
      <c r="A567" s="59" t="s">
        <v>1928</v>
      </c>
      <c r="B567" s="60" t="s">
        <v>53</v>
      </c>
      <c r="C567" s="60" t="s">
        <v>1929</v>
      </c>
      <c r="D567" s="60" t="s">
        <v>1930</v>
      </c>
      <c r="E567" s="60" t="s">
        <v>134</v>
      </c>
      <c r="F567" s="61">
        <v>3450</v>
      </c>
      <c r="G567" s="61">
        <v>3850</v>
      </c>
      <c r="H567" s="61">
        <v>4249</v>
      </c>
      <c r="I567" s="61">
        <v>4649</v>
      </c>
      <c r="J567" s="61">
        <v>5048</v>
      </c>
      <c r="K567" s="62">
        <v>17985</v>
      </c>
      <c r="L567" s="60">
        <v>0</v>
      </c>
      <c r="M567" s="58"/>
      <c r="N567" s="66" t="str">
        <f t="shared" ref="N567:R567" si="1129">A567</f>
        <v>SOC SERVICES SPEC I</v>
      </c>
      <c r="O567" s="67" t="str">
        <f t="shared" si="1129"/>
        <v>H</v>
      </c>
      <c r="P567" s="67" t="str">
        <f t="shared" si="1129"/>
        <v>H1T1</v>
      </c>
      <c r="Q567" s="67" t="str">
        <f t="shared" si="1129"/>
        <v>H1T1XX</v>
      </c>
      <c r="R567" s="67" t="str">
        <f t="shared" si="1129"/>
        <v>H12</v>
      </c>
      <c r="S567" s="68">
        <f t="shared" ref="S567:X567" si="1130">F567*(12/26)</f>
        <v>1592.3076923076924</v>
      </c>
      <c r="T567" s="68">
        <f t="shared" si="1130"/>
        <v>1776.9230769230771</v>
      </c>
      <c r="U567" s="68">
        <f t="shared" si="1130"/>
        <v>1961.0769230769231</v>
      </c>
      <c r="V567" s="68">
        <f t="shared" si="1130"/>
        <v>2145.6923076923076</v>
      </c>
      <c r="W567" s="68">
        <f t="shared" si="1130"/>
        <v>2329.8461538461538</v>
      </c>
      <c r="X567" s="68">
        <f t="shared" si="1130"/>
        <v>8300.7692307692305</v>
      </c>
      <c r="Y567" s="67">
        <f t="shared" si="2"/>
        <v>0</v>
      </c>
      <c r="Z567" s="58"/>
    </row>
    <row r="568" spans="1:26" ht="12.75" customHeight="1" x14ac:dyDescent="0.25">
      <c r="A568" s="59" t="s">
        <v>1931</v>
      </c>
      <c r="B568" s="60" t="s">
        <v>53</v>
      </c>
      <c r="C568" s="60" t="s">
        <v>1932</v>
      </c>
      <c r="D568" s="60" t="s">
        <v>1933</v>
      </c>
      <c r="E568" s="60" t="s">
        <v>56</v>
      </c>
      <c r="F568" s="61">
        <v>3708</v>
      </c>
      <c r="G568" s="61">
        <v>4137</v>
      </c>
      <c r="H568" s="61">
        <v>4567</v>
      </c>
      <c r="I568" s="61">
        <v>4996</v>
      </c>
      <c r="J568" s="61">
        <v>5425</v>
      </c>
      <c r="K568" s="62">
        <v>17985</v>
      </c>
      <c r="L568" s="60">
        <v>0</v>
      </c>
      <c r="M568" s="58"/>
      <c r="N568" s="66" t="str">
        <f t="shared" ref="N568:R568" si="1131">A568</f>
        <v>SOC SERVICES SPEC II</v>
      </c>
      <c r="O568" s="67" t="str">
        <f t="shared" si="1131"/>
        <v>H</v>
      </c>
      <c r="P568" s="67" t="str">
        <f t="shared" si="1131"/>
        <v>H1T2</v>
      </c>
      <c r="Q568" s="67" t="str">
        <f t="shared" si="1131"/>
        <v>H1T2XX</v>
      </c>
      <c r="R568" s="67" t="str">
        <f t="shared" si="1131"/>
        <v>H14</v>
      </c>
      <c r="S568" s="68">
        <f t="shared" ref="S568:X568" si="1132">F568*(12/26)</f>
        <v>1711.3846153846155</v>
      </c>
      <c r="T568" s="68">
        <f t="shared" si="1132"/>
        <v>1909.3846153846155</v>
      </c>
      <c r="U568" s="68">
        <f t="shared" si="1132"/>
        <v>2107.8461538461538</v>
      </c>
      <c r="V568" s="68">
        <f t="shared" si="1132"/>
        <v>2305.8461538461538</v>
      </c>
      <c r="W568" s="68">
        <f t="shared" si="1132"/>
        <v>2503.8461538461538</v>
      </c>
      <c r="X568" s="68">
        <f t="shared" si="1132"/>
        <v>8300.7692307692305</v>
      </c>
      <c r="Y568" s="67">
        <f t="shared" si="2"/>
        <v>0</v>
      </c>
      <c r="Z568" s="58"/>
    </row>
    <row r="569" spans="1:26" ht="12.75" customHeight="1" x14ac:dyDescent="0.25">
      <c r="A569" s="59" t="s">
        <v>1934</v>
      </c>
      <c r="B569" s="60" t="s">
        <v>53</v>
      </c>
      <c r="C569" s="60" t="s">
        <v>1935</v>
      </c>
      <c r="D569" s="60" t="s">
        <v>1936</v>
      </c>
      <c r="E569" s="60" t="s">
        <v>60</v>
      </c>
      <c r="F569" s="61">
        <v>4284</v>
      </c>
      <c r="G569" s="61">
        <v>4781</v>
      </c>
      <c r="H569" s="61">
        <v>5277</v>
      </c>
      <c r="I569" s="61">
        <v>5774</v>
      </c>
      <c r="J569" s="61">
        <v>6270</v>
      </c>
      <c r="K569" s="62">
        <v>17985</v>
      </c>
      <c r="L569" s="60">
        <v>0</v>
      </c>
      <c r="M569" s="58"/>
      <c r="N569" s="66" t="str">
        <f t="shared" ref="N569:R569" si="1133">A569</f>
        <v>SOC SERVICES SPEC III</v>
      </c>
      <c r="O569" s="67" t="str">
        <f t="shared" si="1133"/>
        <v>H</v>
      </c>
      <c r="P569" s="67" t="str">
        <f t="shared" si="1133"/>
        <v>H1T3</v>
      </c>
      <c r="Q569" s="67" t="str">
        <f t="shared" si="1133"/>
        <v>H1T3XX</v>
      </c>
      <c r="R569" s="67" t="str">
        <f t="shared" si="1133"/>
        <v>H19</v>
      </c>
      <c r="S569" s="68">
        <f t="shared" ref="S569:X569" si="1134">F569*(12/26)</f>
        <v>1977.2307692307693</v>
      </c>
      <c r="T569" s="68">
        <f t="shared" si="1134"/>
        <v>2206.6153846153848</v>
      </c>
      <c r="U569" s="68">
        <f t="shared" si="1134"/>
        <v>2435.5384615384619</v>
      </c>
      <c r="V569" s="68">
        <f t="shared" si="1134"/>
        <v>2664.9230769230771</v>
      </c>
      <c r="W569" s="68">
        <f t="shared" si="1134"/>
        <v>2893.8461538461538</v>
      </c>
      <c r="X569" s="68">
        <f t="shared" si="1134"/>
        <v>8300.7692307692305</v>
      </c>
      <c r="Y569" s="67">
        <f t="shared" si="2"/>
        <v>0</v>
      </c>
      <c r="Z569" s="58"/>
    </row>
    <row r="570" spans="1:26" ht="12.75" customHeight="1" x14ac:dyDescent="0.25">
      <c r="A570" s="59" t="s">
        <v>1937</v>
      </c>
      <c r="B570" s="60" t="s">
        <v>53</v>
      </c>
      <c r="C570" s="60" t="s">
        <v>1938</v>
      </c>
      <c r="D570" s="60" t="s">
        <v>1939</v>
      </c>
      <c r="E570" s="60" t="s">
        <v>144</v>
      </c>
      <c r="F570" s="61">
        <v>5322</v>
      </c>
      <c r="G570" s="61">
        <v>5939</v>
      </c>
      <c r="H570" s="61">
        <v>6556</v>
      </c>
      <c r="I570" s="61">
        <v>7173</v>
      </c>
      <c r="J570" s="61">
        <v>7790</v>
      </c>
      <c r="K570" s="62">
        <v>17985</v>
      </c>
      <c r="L570" s="60">
        <v>0</v>
      </c>
      <c r="M570" s="58"/>
      <c r="N570" s="66" t="str">
        <f t="shared" ref="N570:R570" si="1135">A570</f>
        <v>SOC SERVICES SPEC IV</v>
      </c>
      <c r="O570" s="67" t="str">
        <f t="shared" si="1135"/>
        <v>H</v>
      </c>
      <c r="P570" s="67" t="str">
        <f t="shared" si="1135"/>
        <v>H1T4</v>
      </c>
      <c r="Q570" s="67" t="str">
        <f t="shared" si="1135"/>
        <v>H1T4XX</v>
      </c>
      <c r="R570" s="67" t="str">
        <f t="shared" si="1135"/>
        <v>H28</v>
      </c>
      <c r="S570" s="68">
        <f t="shared" ref="S570:X570" si="1136">F570*(12/26)</f>
        <v>2456.3076923076924</v>
      </c>
      <c r="T570" s="68">
        <f t="shared" si="1136"/>
        <v>2741.0769230769233</v>
      </c>
      <c r="U570" s="68">
        <f t="shared" si="1136"/>
        <v>3025.8461538461538</v>
      </c>
      <c r="V570" s="68">
        <f t="shared" si="1136"/>
        <v>3310.6153846153848</v>
      </c>
      <c r="W570" s="68">
        <f t="shared" si="1136"/>
        <v>3595.3846153846157</v>
      </c>
      <c r="X570" s="68">
        <f t="shared" si="1136"/>
        <v>8300.7692307692305</v>
      </c>
      <c r="Y570" s="67">
        <f t="shared" si="2"/>
        <v>0</v>
      </c>
      <c r="Z570" s="58"/>
    </row>
    <row r="571" spans="1:26" ht="12.75" customHeight="1" x14ac:dyDescent="0.25">
      <c r="A571" s="59" t="s">
        <v>1940</v>
      </c>
      <c r="B571" s="60" t="s">
        <v>53</v>
      </c>
      <c r="C571" s="60" t="s">
        <v>1941</v>
      </c>
      <c r="D571" s="60" t="s">
        <v>1942</v>
      </c>
      <c r="E571" s="60" t="s">
        <v>122</v>
      </c>
      <c r="F571" s="61">
        <v>6659</v>
      </c>
      <c r="G571" s="61">
        <v>7518</v>
      </c>
      <c r="H571" s="61">
        <v>8377</v>
      </c>
      <c r="I571" s="61">
        <v>9235</v>
      </c>
      <c r="J571" s="61">
        <v>10094</v>
      </c>
      <c r="K571" s="62">
        <v>17985</v>
      </c>
      <c r="L571" s="60">
        <v>0</v>
      </c>
      <c r="M571" s="58"/>
      <c r="N571" s="66" t="str">
        <f t="shared" ref="N571:R571" si="1137">A571</f>
        <v>SOC SERVICES SPEC V</v>
      </c>
      <c r="O571" s="67" t="str">
        <f t="shared" si="1137"/>
        <v>H</v>
      </c>
      <c r="P571" s="67" t="str">
        <f t="shared" si="1137"/>
        <v>H1T5</v>
      </c>
      <c r="Q571" s="67" t="str">
        <f t="shared" si="1137"/>
        <v>H1T5XX</v>
      </c>
      <c r="R571" s="67" t="str">
        <f t="shared" si="1137"/>
        <v>H33</v>
      </c>
      <c r="S571" s="68">
        <f t="shared" ref="S571:X571" si="1138">F571*(12/26)</f>
        <v>3073.3846153846157</v>
      </c>
      <c r="T571" s="68">
        <f t="shared" si="1138"/>
        <v>3469.8461538461543</v>
      </c>
      <c r="U571" s="68">
        <f t="shared" si="1138"/>
        <v>3866.3076923076924</v>
      </c>
      <c r="V571" s="68">
        <f t="shared" si="1138"/>
        <v>4262.3076923076924</v>
      </c>
      <c r="W571" s="68">
        <f t="shared" si="1138"/>
        <v>4658.7692307692314</v>
      </c>
      <c r="X571" s="68">
        <f t="shared" si="1138"/>
        <v>8300.7692307692305</v>
      </c>
      <c r="Y571" s="67">
        <f t="shared" si="2"/>
        <v>0</v>
      </c>
      <c r="Z571" s="58"/>
    </row>
    <row r="572" spans="1:26" ht="12.75" customHeight="1" x14ac:dyDescent="0.25">
      <c r="A572" s="59" t="s">
        <v>1943</v>
      </c>
      <c r="B572" s="60" t="s">
        <v>53</v>
      </c>
      <c r="C572" s="60" t="s">
        <v>1944</v>
      </c>
      <c r="D572" s="60" t="s">
        <v>1945</v>
      </c>
      <c r="E572" s="60" t="s">
        <v>126</v>
      </c>
      <c r="F572" s="61">
        <v>7224</v>
      </c>
      <c r="G572" s="61">
        <v>8156</v>
      </c>
      <c r="H572" s="61">
        <v>9089</v>
      </c>
      <c r="I572" s="61">
        <v>10021</v>
      </c>
      <c r="J572" s="61">
        <v>10953</v>
      </c>
      <c r="K572" s="62">
        <v>17985</v>
      </c>
      <c r="L572" s="60">
        <v>0</v>
      </c>
      <c r="M572" s="58"/>
      <c r="N572" s="66" t="str">
        <f t="shared" ref="N572:R572" si="1139">A572</f>
        <v>SOC SERVICES SPEC VI</v>
      </c>
      <c r="O572" s="67" t="str">
        <f t="shared" si="1139"/>
        <v>H</v>
      </c>
      <c r="P572" s="67" t="str">
        <f t="shared" si="1139"/>
        <v>H1T6</v>
      </c>
      <c r="Q572" s="67" t="str">
        <f t="shared" si="1139"/>
        <v>H1T6XX</v>
      </c>
      <c r="R572" s="67" t="str">
        <f t="shared" si="1139"/>
        <v>H35</v>
      </c>
      <c r="S572" s="68">
        <f t="shared" ref="S572:X572" si="1140">F572*(12/26)</f>
        <v>3334.1538461538462</v>
      </c>
      <c r="T572" s="68">
        <f t="shared" si="1140"/>
        <v>3764.3076923076924</v>
      </c>
      <c r="U572" s="68">
        <f t="shared" si="1140"/>
        <v>4194.9230769230771</v>
      </c>
      <c r="V572" s="68">
        <f t="shared" si="1140"/>
        <v>4625.0769230769238</v>
      </c>
      <c r="W572" s="68">
        <f t="shared" si="1140"/>
        <v>5055.2307692307695</v>
      </c>
      <c r="X572" s="68">
        <f t="shared" si="1140"/>
        <v>8300.7692307692305</v>
      </c>
      <c r="Y572" s="67">
        <f t="shared" si="2"/>
        <v>0</v>
      </c>
      <c r="Z572" s="58"/>
    </row>
    <row r="573" spans="1:26" ht="12.75" customHeight="1" x14ac:dyDescent="0.25">
      <c r="A573" s="59" t="s">
        <v>1946</v>
      </c>
      <c r="B573" s="60" t="s">
        <v>205</v>
      </c>
      <c r="C573" s="60" t="s">
        <v>1947</v>
      </c>
      <c r="D573" s="60" t="s">
        <v>1948</v>
      </c>
      <c r="E573" s="60" t="s">
        <v>359</v>
      </c>
      <c r="F573" s="61">
        <v>3668</v>
      </c>
      <c r="G573" s="61">
        <v>4093</v>
      </c>
      <c r="H573" s="61">
        <v>4518</v>
      </c>
      <c r="I573" s="61">
        <v>4942</v>
      </c>
      <c r="J573" s="61">
        <v>5367</v>
      </c>
      <c r="K573" s="62">
        <v>17985</v>
      </c>
      <c r="L573" s="60">
        <v>1</v>
      </c>
      <c r="M573" s="58"/>
      <c r="N573" s="66" t="str">
        <f t="shared" ref="N573:R573" si="1141">A573</f>
        <v>SOCIAL WORK/COUNSELOR I</v>
      </c>
      <c r="O573" s="67" t="str">
        <f t="shared" si="1141"/>
        <v>C</v>
      </c>
      <c r="P573" s="67" t="str">
        <f t="shared" si="1141"/>
        <v>C4L1</v>
      </c>
      <c r="Q573" s="67" t="str">
        <f t="shared" si="1141"/>
        <v>C4L1TX</v>
      </c>
      <c r="R573" s="67" t="str">
        <f t="shared" si="1141"/>
        <v>C13</v>
      </c>
      <c r="S573" s="68">
        <f t="shared" ref="S573:X573" si="1142">F573*(12/26)</f>
        <v>1692.9230769230769</v>
      </c>
      <c r="T573" s="68">
        <f t="shared" si="1142"/>
        <v>1889.0769230769231</v>
      </c>
      <c r="U573" s="68">
        <f t="shared" si="1142"/>
        <v>2085.2307692307695</v>
      </c>
      <c r="V573" s="68">
        <f t="shared" si="1142"/>
        <v>2280.9230769230771</v>
      </c>
      <c r="W573" s="68">
        <f t="shared" si="1142"/>
        <v>2477.0769230769233</v>
      </c>
      <c r="X573" s="68">
        <f t="shared" si="1142"/>
        <v>8300.7692307692305</v>
      </c>
      <c r="Y573" s="67">
        <f t="shared" si="2"/>
        <v>1</v>
      </c>
      <c r="Z573" s="58"/>
    </row>
    <row r="574" spans="1:26" ht="12.75" customHeight="1" x14ac:dyDescent="0.25">
      <c r="A574" s="59" t="s">
        <v>1949</v>
      </c>
      <c r="B574" s="60" t="s">
        <v>205</v>
      </c>
      <c r="C574" s="60" t="s">
        <v>1950</v>
      </c>
      <c r="D574" s="60" t="s">
        <v>1951</v>
      </c>
      <c r="E574" s="60" t="s">
        <v>732</v>
      </c>
      <c r="F574" s="61">
        <v>4238</v>
      </c>
      <c r="G574" s="61">
        <v>4729</v>
      </c>
      <c r="H574" s="61">
        <v>5221</v>
      </c>
      <c r="I574" s="61">
        <v>5712</v>
      </c>
      <c r="J574" s="61">
        <v>6203</v>
      </c>
      <c r="K574" s="62">
        <v>17985</v>
      </c>
      <c r="L574" s="60">
        <v>0</v>
      </c>
      <c r="M574" s="58"/>
      <c r="N574" s="66" t="str">
        <f t="shared" ref="N574:R574" si="1143">A574</f>
        <v>SOCIAL WORK/COUNSELOR II</v>
      </c>
      <c r="O574" s="67" t="str">
        <f t="shared" si="1143"/>
        <v>C</v>
      </c>
      <c r="P574" s="67" t="str">
        <f t="shared" si="1143"/>
        <v>C4L2</v>
      </c>
      <c r="Q574" s="67" t="str">
        <f t="shared" si="1143"/>
        <v>C4L2XX</v>
      </c>
      <c r="R574" s="67" t="str">
        <f t="shared" si="1143"/>
        <v>C16</v>
      </c>
      <c r="S574" s="68">
        <f t="shared" ref="S574:X574" si="1144">F574*(12/26)</f>
        <v>1956</v>
      </c>
      <c r="T574" s="68">
        <f t="shared" si="1144"/>
        <v>2182.6153846153848</v>
      </c>
      <c r="U574" s="68">
        <f t="shared" si="1144"/>
        <v>2409.6923076923076</v>
      </c>
      <c r="V574" s="68">
        <f t="shared" si="1144"/>
        <v>2636.3076923076924</v>
      </c>
      <c r="W574" s="68">
        <f t="shared" si="1144"/>
        <v>2862.9230769230771</v>
      </c>
      <c r="X574" s="68">
        <f t="shared" si="1144"/>
        <v>8300.7692307692305</v>
      </c>
      <c r="Y574" s="67">
        <f t="shared" si="2"/>
        <v>0</v>
      </c>
      <c r="Z574" s="58"/>
    </row>
    <row r="575" spans="1:26" ht="12.75" customHeight="1" x14ac:dyDescent="0.25">
      <c r="A575" s="59" t="s">
        <v>1952</v>
      </c>
      <c r="B575" s="60" t="s">
        <v>205</v>
      </c>
      <c r="C575" s="60" t="s">
        <v>1953</v>
      </c>
      <c r="D575" s="60" t="s">
        <v>1954</v>
      </c>
      <c r="E575" s="60" t="s">
        <v>343</v>
      </c>
      <c r="F575" s="61">
        <v>4555</v>
      </c>
      <c r="G575" s="61">
        <v>5084</v>
      </c>
      <c r="H575" s="61">
        <v>5612</v>
      </c>
      <c r="I575" s="61">
        <v>6141</v>
      </c>
      <c r="J575" s="61">
        <v>6669</v>
      </c>
      <c r="K575" s="62">
        <v>17985</v>
      </c>
      <c r="L575" s="60">
        <v>0</v>
      </c>
      <c r="M575" s="58"/>
      <c r="N575" s="66" t="str">
        <f t="shared" ref="N575:R575" si="1145">A575</f>
        <v>SOCIAL WORK/COUNSELOR III</v>
      </c>
      <c r="O575" s="67" t="str">
        <f t="shared" si="1145"/>
        <v>C</v>
      </c>
      <c r="P575" s="67" t="str">
        <f t="shared" si="1145"/>
        <v>C4L3</v>
      </c>
      <c r="Q575" s="67" t="str">
        <f t="shared" si="1145"/>
        <v>C4L3XX</v>
      </c>
      <c r="R575" s="67" t="str">
        <f t="shared" si="1145"/>
        <v>C17</v>
      </c>
      <c r="S575" s="68">
        <f t="shared" ref="S575:X575" si="1146">F575*(12/26)</f>
        <v>2102.3076923076924</v>
      </c>
      <c r="T575" s="68">
        <f t="shared" si="1146"/>
        <v>2346.4615384615386</v>
      </c>
      <c r="U575" s="68">
        <f t="shared" si="1146"/>
        <v>2590.1538461538462</v>
      </c>
      <c r="V575" s="68">
        <f t="shared" si="1146"/>
        <v>2834.3076923076924</v>
      </c>
      <c r="W575" s="68">
        <f t="shared" si="1146"/>
        <v>3078</v>
      </c>
      <c r="X575" s="68">
        <f t="shared" si="1146"/>
        <v>8300.7692307692305</v>
      </c>
      <c r="Y575" s="67">
        <f t="shared" si="2"/>
        <v>0</v>
      </c>
      <c r="Z575" s="58"/>
    </row>
    <row r="576" spans="1:26" ht="12.75" customHeight="1" x14ac:dyDescent="0.25">
      <c r="A576" s="59" t="s">
        <v>1955</v>
      </c>
      <c r="B576" s="60" t="s">
        <v>205</v>
      </c>
      <c r="C576" s="60" t="s">
        <v>1956</v>
      </c>
      <c r="D576" s="60" t="s">
        <v>1957</v>
      </c>
      <c r="E576" s="60" t="s">
        <v>347</v>
      </c>
      <c r="F576" s="61">
        <v>4897</v>
      </c>
      <c r="G576" s="61">
        <v>5465</v>
      </c>
      <c r="H576" s="61">
        <v>6032</v>
      </c>
      <c r="I576" s="61">
        <v>6600</v>
      </c>
      <c r="J576" s="61">
        <v>7167</v>
      </c>
      <c r="K576" s="62">
        <v>17985</v>
      </c>
      <c r="L576" s="60">
        <v>0</v>
      </c>
      <c r="M576" s="58"/>
      <c r="N576" s="66" t="str">
        <f t="shared" ref="N576:R576" si="1147">A576</f>
        <v>SOCIAL WORK/COUNSELOR IV</v>
      </c>
      <c r="O576" s="67" t="str">
        <f t="shared" si="1147"/>
        <v>C</v>
      </c>
      <c r="P576" s="67" t="str">
        <f t="shared" si="1147"/>
        <v>C4L4</v>
      </c>
      <c r="Q576" s="67" t="str">
        <f t="shared" si="1147"/>
        <v>C4L4XX</v>
      </c>
      <c r="R576" s="67" t="str">
        <f t="shared" si="1147"/>
        <v>C19</v>
      </c>
      <c r="S576" s="68">
        <f t="shared" ref="S576:X576" si="1148">F576*(12/26)</f>
        <v>2260.1538461538462</v>
      </c>
      <c r="T576" s="68">
        <f t="shared" si="1148"/>
        <v>2522.3076923076924</v>
      </c>
      <c r="U576" s="68">
        <f t="shared" si="1148"/>
        <v>2784</v>
      </c>
      <c r="V576" s="68">
        <f t="shared" si="1148"/>
        <v>3046.1538461538462</v>
      </c>
      <c r="W576" s="68">
        <f t="shared" si="1148"/>
        <v>3307.8461538461538</v>
      </c>
      <c r="X576" s="68">
        <f t="shared" si="1148"/>
        <v>8300.7692307692305</v>
      </c>
      <c r="Y576" s="67">
        <f t="shared" si="2"/>
        <v>0</v>
      </c>
      <c r="Z576" s="58"/>
    </row>
    <row r="577" spans="1:26" ht="12.75" customHeight="1" x14ac:dyDescent="0.25">
      <c r="A577" s="59" t="s">
        <v>1958</v>
      </c>
      <c r="B577" s="60" t="s">
        <v>53</v>
      </c>
      <c r="C577" s="60" t="s">
        <v>1959</v>
      </c>
      <c r="D577" s="60" t="s">
        <v>1960</v>
      </c>
      <c r="E577" s="60" t="s">
        <v>134</v>
      </c>
      <c r="F577" s="61">
        <v>3450</v>
      </c>
      <c r="G577" s="61">
        <v>3850</v>
      </c>
      <c r="H577" s="61">
        <v>4249</v>
      </c>
      <c r="I577" s="61">
        <v>4649</v>
      </c>
      <c r="J577" s="61">
        <v>5048</v>
      </c>
      <c r="K577" s="62">
        <v>17985</v>
      </c>
      <c r="L577" s="60">
        <v>0</v>
      </c>
      <c r="M577" s="58"/>
      <c r="N577" s="66" t="str">
        <f t="shared" ref="N577:R577" si="1149">A577</f>
        <v>STAFF ACCOMPANIST</v>
      </c>
      <c r="O577" s="67" t="str">
        <f t="shared" si="1149"/>
        <v>H</v>
      </c>
      <c r="P577" s="67" t="str">
        <f t="shared" si="1149"/>
        <v>H6T1</v>
      </c>
      <c r="Q577" s="67" t="str">
        <f t="shared" si="1149"/>
        <v>H6T1XX</v>
      </c>
      <c r="R577" s="67" t="str">
        <f t="shared" si="1149"/>
        <v>H12</v>
      </c>
      <c r="S577" s="68">
        <f t="shared" ref="S577:X577" si="1150">F577*(12/26)</f>
        <v>1592.3076923076924</v>
      </c>
      <c r="T577" s="68">
        <f t="shared" si="1150"/>
        <v>1776.9230769230771</v>
      </c>
      <c r="U577" s="68">
        <f t="shared" si="1150"/>
        <v>1961.0769230769231</v>
      </c>
      <c r="V577" s="68">
        <f t="shared" si="1150"/>
        <v>2145.6923076923076</v>
      </c>
      <c r="W577" s="68">
        <f t="shared" si="1150"/>
        <v>2329.8461538461538</v>
      </c>
      <c r="X577" s="68">
        <f t="shared" si="1150"/>
        <v>8300.7692307692305</v>
      </c>
      <c r="Y577" s="67">
        <f t="shared" si="2"/>
        <v>0</v>
      </c>
      <c r="Z577" s="58"/>
    </row>
    <row r="578" spans="1:26" ht="12.75" customHeight="1" x14ac:dyDescent="0.25">
      <c r="A578" s="59" t="s">
        <v>1961</v>
      </c>
      <c r="B578" s="60" t="s">
        <v>192</v>
      </c>
      <c r="C578" s="60" t="s">
        <v>1962</v>
      </c>
      <c r="D578" s="60" t="s">
        <v>1963</v>
      </c>
      <c r="E578" s="60" t="s">
        <v>1964</v>
      </c>
      <c r="F578" s="61">
        <v>9253</v>
      </c>
      <c r="G578" s="61">
        <v>9649</v>
      </c>
      <c r="H578" s="61">
        <v>10045</v>
      </c>
      <c r="I578" s="61">
        <v>10440</v>
      </c>
      <c r="J578" s="61">
        <v>10836</v>
      </c>
      <c r="K578" s="62">
        <v>17985</v>
      </c>
      <c r="L578" s="60">
        <v>0</v>
      </c>
      <c r="M578" s="58"/>
      <c r="N578" s="66" t="str">
        <f t="shared" ref="N578:R578" si="1151">A578</f>
        <v>STATE PATROL ADMIN I</v>
      </c>
      <c r="O578" s="67" t="str">
        <f t="shared" si="1151"/>
        <v>A</v>
      </c>
      <c r="P578" s="67" t="str">
        <f t="shared" si="1151"/>
        <v>A4A6</v>
      </c>
      <c r="Q578" s="67" t="str">
        <f t="shared" si="1151"/>
        <v>A4A6XX</v>
      </c>
      <c r="R578" s="67" t="str">
        <f t="shared" si="1151"/>
        <v>A35</v>
      </c>
      <c r="S578" s="68">
        <f t="shared" ref="S578:X578" si="1152">F578*(12/26)</f>
        <v>4270.6153846153848</v>
      </c>
      <c r="T578" s="68">
        <f t="shared" si="1152"/>
        <v>4453.3846153846152</v>
      </c>
      <c r="U578" s="68">
        <f t="shared" si="1152"/>
        <v>4636.1538461538466</v>
      </c>
      <c r="V578" s="68">
        <f t="shared" si="1152"/>
        <v>4818.461538461539</v>
      </c>
      <c r="W578" s="68">
        <f t="shared" si="1152"/>
        <v>5001.2307692307695</v>
      </c>
      <c r="X578" s="68">
        <f t="shared" si="1152"/>
        <v>8300.7692307692305</v>
      </c>
      <c r="Y578" s="67">
        <f t="shared" si="2"/>
        <v>0</v>
      </c>
      <c r="Z578" s="58"/>
    </row>
    <row r="579" spans="1:26" ht="12.75" customHeight="1" x14ac:dyDescent="0.25">
      <c r="A579" s="59" t="s">
        <v>1965</v>
      </c>
      <c r="B579" s="60" t="s">
        <v>192</v>
      </c>
      <c r="C579" s="60" t="s">
        <v>1966</v>
      </c>
      <c r="D579" s="60" t="s">
        <v>1967</v>
      </c>
      <c r="E579" s="60" t="s">
        <v>1968</v>
      </c>
      <c r="F579" s="61">
        <v>10775</v>
      </c>
      <c r="G579" s="61">
        <v>11179</v>
      </c>
      <c r="H579" s="61">
        <v>11583</v>
      </c>
      <c r="I579" s="61">
        <v>11987</v>
      </c>
      <c r="J579" s="61">
        <v>12391</v>
      </c>
      <c r="K579" s="62">
        <v>17985</v>
      </c>
      <c r="L579" s="60">
        <v>0</v>
      </c>
      <c r="M579" s="58"/>
      <c r="N579" s="66" t="str">
        <f t="shared" ref="N579:R579" si="1153">A579</f>
        <v>STATE PATROL ADMIN II</v>
      </c>
      <c r="O579" s="67" t="str">
        <f t="shared" si="1153"/>
        <v>A</v>
      </c>
      <c r="P579" s="67" t="str">
        <f t="shared" si="1153"/>
        <v>A4A7</v>
      </c>
      <c r="Q579" s="67" t="str">
        <f t="shared" si="1153"/>
        <v>A4A7XX</v>
      </c>
      <c r="R579" s="67" t="str">
        <f t="shared" si="1153"/>
        <v>A36</v>
      </c>
      <c r="S579" s="68">
        <f t="shared" ref="S579:X579" si="1154">F579*(12/26)</f>
        <v>4973.0769230769238</v>
      </c>
      <c r="T579" s="68">
        <f t="shared" si="1154"/>
        <v>5159.5384615384619</v>
      </c>
      <c r="U579" s="68">
        <f t="shared" si="1154"/>
        <v>5346</v>
      </c>
      <c r="V579" s="68">
        <f t="shared" si="1154"/>
        <v>5532.461538461539</v>
      </c>
      <c r="W579" s="68">
        <f t="shared" si="1154"/>
        <v>5718.9230769230771</v>
      </c>
      <c r="X579" s="68">
        <f t="shared" si="1154"/>
        <v>8300.7692307692305</v>
      </c>
      <c r="Y579" s="67">
        <f t="shared" si="2"/>
        <v>0</v>
      </c>
      <c r="Z579" s="58"/>
    </row>
    <row r="580" spans="1:26" ht="12.75" customHeight="1" x14ac:dyDescent="0.25">
      <c r="A580" s="59" t="s">
        <v>1969</v>
      </c>
      <c r="B580" s="60" t="s">
        <v>192</v>
      </c>
      <c r="C580" s="60" t="s">
        <v>1970</v>
      </c>
      <c r="D580" s="60" t="s">
        <v>1971</v>
      </c>
      <c r="E580" s="60" t="s">
        <v>1972</v>
      </c>
      <c r="F580" s="61">
        <v>5279</v>
      </c>
      <c r="G580" s="61">
        <v>5477</v>
      </c>
      <c r="H580" s="61">
        <v>5676</v>
      </c>
      <c r="I580" s="61">
        <v>5874</v>
      </c>
      <c r="J580" s="61">
        <v>6072</v>
      </c>
      <c r="K580" s="62">
        <v>17985</v>
      </c>
      <c r="L580" s="60">
        <v>0</v>
      </c>
      <c r="M580" s="58"/>
      <c r="N580" s="66" t="str">
        <f t="shared" ref="N580:R580" si="1155">A580</f>
        <v>STATE PATROL CADET</v>
      </c>
      <c r="O580" s="67" t="str">
        <f t="shared" si="1155"/>
        <v>A</v>
      </c>
      <c r="P580" s="67" t="str">
        <f t="shared" si="1155"/>
        <v>A4A1</v>
      </c>
      <c r="Q580" s="67" t="str">
        <f t="shared" si="1155"/>
        <v>A4A1IX</v>
      </c>
      <c r="R580" s="67" t="str">
        <f t="shared" si="1155"/>
        <v>A20</v>
      </c>
      <c r="S580" s="68">
        <f t="shared" ref="S580:X580" si="1156">F580*(12/26)</f>
        <v>2436.4615384615386</v>
      </c>
      <c r="T580" s="68">
        <f t="shared" si="1156"/>
        <v>2527.8461538461538</v>
      </c>
      <c r="U580" s="68">
        <f t="shared" si="1156"/>
        <v>2619.6923076923076</v>
      </c>
      <c r="V580" s="68">
        <f t="shared" si="1156"/>
        <v>2711.0769230769233</v>
      </c>
      <c r="W580" s="68">
        <f t="shared" si="1156"/>
        <v>2802.4615384615386</v>
      </c>
      <c r="X580" s="68">
        <f t="shared" si="1156"/>
        <v>8300.7692307692305</v>
      </c>
      <c r="Y580" s="67">
        <f t="shared" si="2"/>
        <v>0</v>
      </c>
      <c r="Z580" s="58"/>
    </row>
    <row r="581" spans="1:26" ht="12.75" customHeight="1" x14ac:dyDescent="0.25">
      <c r="A581" s="59" t="s">
        <v>1973</v>
      </c>
      <c r="B581" s="60" t="s">
        <v>192</v>
      </c>
      <c r="C581" s="60" t="s">
        <v>1974</v>
      </c>
      <c r="D581" s="60" t="s">
        <v>1975</v>
      </c>
      <c r="E581" s="60" t="s">
        <v>1976</v>
      </c>
      <c r="F581" s="61">
        <v>7788</v>
      </c>
      <c r="G581" s="61">
        <v>8243</v>
      </c>
      <c r="H581" s="61">
        <v>8698</v>
      </c>
      <c r="I581" s="61">
        <v>9153</v>
      </c>
      <c r="J581" s="61">
        <v>9608</v>
      </c>
      <c r="K581" s="62">
        <v>17985</v>
      </c>
      <c r="L581" s="60">
        <v>0</v>
      </c>
      <c r="M581" s="58"/>
      <c r="N581" s="66" t="str">
        <f t="shared" ref="N581:R581" si="1157">A581</f>
        <v>STATE PATROL SUPERVISOR</v>
      </c>
      <c r="O581" s="67" t="str">
        <f t="shared" si="1157"/>
        <v>A</v>
      </c>
      <c r="P581" s="67" t="str">
        <f t="shared" si="1157"/>
        <v>A4A5</v>
      </c>
      <c r="Q581" s="67" t="str">
        <f t="shared" si="1157"/>
        <v>A4A5XX</v>
      </c>
      <c r="R581" s="67" t="str">
        <f t="shared" si="1157"/>
        <v>A34</v>
      </c>
      <c r="S581" s="68">
        <f t="shared" ref="S581:X581" si="1158">F581*(12/26)</f>
        <v>3594.4615384615386</v>
      </c>
      <c r="T581" s="68">
        <f t="shared" si="1158"/>
        <v>3804.4615384615386</v>
      </c>
      <c r="U581" s="68">
        <f t="shared" si="1158"/>
        <v>4014.4615384615386</v>
      </c>
      <c r="V581" s="68">
        <f t="shared" si="1158"/>
        <v>4224.461538461539</v>
      </c>
      <c r="W581" s="68">
        <f t="shared" si="1158"/>
        <v>4434.461538461539</v>
      </c>
      <c r="X581" s="68">
        <f t="shared" si="1158"/>
        <v>8300.7692307692305</v>
      </c>
      <c r="Y581" s="67">
        <f t="shared" si="2"/>
        <v>0</v>
      </c>
      <c r="Z581" s="58"/>
    </row>
    <row r="582" spans="1:26" ht="12.75" customHeight="1" x14ac:dyDescent="0.25">
      <c r="A582" s="59" t="s">
        <v>1977</v>
      </c>
      <c r="B582" s="60" t="s">
        <v>192</v>
      </c>
      <c r="C582" s="60" t="s">
        <v>1978</v>
      </c>
      <c r="D582" s="60" t="s">
        <v>1979</v>
      </c>
      <c r="E582" s="60" t="s">
        <v>1980</v>
      </c>
      <c r="F582" s="61">
        <v>6055</v>
      </c>
      <c r="G582" s="61">
        <v>6725</v>
      </c>
      <c r="H582" s="61">
        <v>7395</v>
      </c>
      <c r="I582" s="61">
        <v>8065</v>
      </c>
      <c r="J582" s="61">
        <v>8735</v>
      </c>
      <c r="K582" s="62">
        <v>17985</v>
      </c>
      <c r="L582" s="60">
        <v>0</v>
      </c>
      <c r="M582" s="58"/>
      <c r="N582" s="66" t="str">
        <f t="shared" ref="N582:R582" si="1159">A582</f>
        <v>STATE PATROL TROOPER</v>
      </c>
      <c r="O582" s="67" t="str">
        <f t="shared" si="1159"/>
        <v>A</v>
      </c>
      <c r="P582" s="67" t="str">
        <f t="shared" si="1159"/>
        <v>A4A3</v>
      </c>
      <c r="Q582" s="67" t="str">
        <f t="shared" si="1159"/>
        <v>A4A3TX</v>
      </c>
      <c r="R582" s="67" t="str">
        <f t="shared" si="1159"/>
        <v>A24</v>
      </c>
      <c r="S582" s="68">
        <f t="shared" ref="S582:X582" si="1160">F582*(12/26)</f>
        <v>2794.6153846153848</v>
      </c>
      <c r="T582" s="68">
        <f t="shared" si="1160"/>
        <v>3103.8461538461538</v>
      </c>
      <c r="U582" s="68">
        <f t="shared" si="1160"/>
        <v>3413.0769230769233</v>
      </c>
      <c r="V582" s="68">
        <f t="shared" si="1160"/>
        <v>3722.3076923076924</v>
      </c>
      <c r="W582" s="68">
        <f t="shared" si="1160"/>
        <v>4031.5384615384619</v>
      </c>
      <c r="X582" s="68">
        <f t="shared" si="1160"/>
        <v>8300.7692307692305</v>
      </c>
      <c r="Y582" s="67">
        <f t="shared" si="2"/>
        <v>0</v>
      </c>
      <c r="Z582" s="58"/>
    </row>
    <row r="583" spans="1:26" ht="12.75" customHeight="1" x14ac:dyDescent="0.25">
      <c r="A583" s="59" t="s">
        <v>1981</v>
      </c>
      <c r="B583" s="60" t="s">
        <v>192</v>
      </c>
      <c r="C583" s="60" t="s">
        <v>1982</v>
      </c>
      <c r="D583" s="60" t="s">
        <v>1983</v>
      </c>
      <c r="E583" s="60" t="s">
        <v>1984</v>
      </c>
      <c r="F583" s="61">
        <v>6794</v>
      </c>
      <c r="G583" s="61">
        <v>7369</v>
      </c>
      <c r="H583" s="61">
        <v>7943</v>
      </c>
      <c r="I583" s="61">
        <v>8518</v>
      </c>
      <c r="J583" s="61">
        <v>9092</v>
      </c>
      <c r="K583" s="62">
        <v>17985</v>
      </c>
      <c r="L583" s="60">
        <v>0</v>
      </c>
      <c r="M583" s="58"/>
      <c r="N583" s="66" t="str">
        <f t="shared" ref="N583:R583" si="1161">A583</f>
        <v>STATE PATROL TROOPER III</v>
      </c>
      <c r="O583" s="67" t="str">
        <f t="shared" si="1161"/>
        <v>A</v>
      </c>
      <c r="P583" s="67" t="str">
        <f t="shared" si="1161"/>
        <v>A4A4</v>
      </c>
      <c r="Q583" s="67" t="str">
        <f t="shared" si="1161"/>
        <v>A4A4XX</v>
      </c>
      <c r="R583" s="67" t="str">
        <f t="shared" si="1161"/>
        <v>A29</v>
      </c>
      <c r="S583" s="68">
        <f t="shared" ref="S583:X583" si="1162">F583*(12/26)</f>
        <v>3135.6923076923081</v>
      </c>
      <c r="T583" s="68">
        <f t="shared" si="1162"/>
        <v>3401.0769230769233</v>
      </c>
      <c r="U583" s="68">
        <f t="shared" si="1162"/>
        <v>3666</v>
      </c>
      <c r="V583" s="68">
        <f t="shared" si="1162"/>
        <v>3931.3846153846157</v>
      </c>
      <c r="W583" s="68">
        <f t="shared" si="1162"/>
        <v>4196.3076923076924</v>
      </c>
      <c r="X583" s="68">
        <f t="shared" si="1162"/>
        <v>8300.7692307692305</v>
      </c>
      <c r="Y583" s="67">
        <f t="shared" si="2"/>
        <v>0</v>
      </c>
      <c r="Z583" s="58"/>
    </row>
    <row r="584" spans="1:26" ht="12.75" customHeight="1" x14ac:dyDescent="0.25">
      <c r="A584" s="59" t="s">
        <v>1985</v>
      </c>
      <c r="B584" s="60" t="s">
        <v>53</v>
      </c>
      <c r="C584" s="60" t="s">
        <v>1986</v>
      </c>
      <c r="D584" s="60" t="s">
        <v>1987</v>
      </c>
      <c r="E584" s="60" t="s">
        <v>1988</v>
      </c>
      <c r="F584" s="61">
        <v>2985</v>
      </c>
      <c r="G584" s="61">
        <v>3331</v>
      </c>
      <c r="H584" s="61">
        <v>3676</v>
      </c>
      <c r="I584" s="61">
        <v>4022</v>
      </c>
      <c r="J584" s="61">
        <v>4367</v>
      </c>
      <c r="K584" s="62">
        <v>17985</v>
      </c>
      <c r="L584" s="60">
        <v>0</v>
      </c>
      <c r="M584" s="58"/>
      <c r="N584" s="66" t="str">
        <f t="shared" ref="N584:R584" si="1163">A584</f>
        <v>STATE SERV PROF TRAIN I</v>
      </c>
      <c r="O584" s="67" t="str">
        <f t="shared" si="1163"/>
        <v>H</v>
      </c>
      <c r="P584" s="67" t="str">
        <f t="shared" si="1163"/>
        <v>H4S1</v>
      </c>
      <c r="Q584" s="67" t="str">
        <f t="shared" si="1163"/>
        <v>H4S1IX</v>
      </c>
      <c r="R584" s="67" t="str">
        <f t="shared" si="1163"/>
        <v>H07</v>
      </c>
      <c r="S584" s="68">
        <f t="shared" ref="S584:X584" si="1164">F584*(12/26)</f>
        <v>1377.6923076923078</v>
      </c>
      <c r="T584" s="68">
        <f t="shared" si="1164"/>
        <v>1537.3846153846155</v>
      </c>
      <c r="U584" s="68">
        <f t="shared" si="1164"/>
        <v>1696.6153846153848</v>
      </c>
      <c r="V584" s="68">
        <f t="shared" si="1164"/>
        <v>1856.3076923076924</v>
      </c>
      <c r="W584" s="68">
        <f t="shared" si="1164"/>
        <v>2015.5384615384617</v>
      </c>
      <c r="X584" s="68">
        <f t="shared" si="1164"/>
        <v>8300.7692307692305</v>
      </c>
      <c r="Y584" s="67">
        <f t="shared" si="2"/>
        <v>0</v>
      </c>
      <c r="Z584" s="58"/>
    </row>
    <row r="585" spans="1:26" ht="12.75" customHeight="1" x14ac:dyDescent="0.25">
      <c r="A585" s="59" t="s">
        <v>1989</v>
      </c>
      <c r="B585" s="60" t="s">
        <v>53</v>
      </c>
      <c r="C585" s="60" t="s">
        <v>1990</v>
      </c>
      <c r="D585" s="60" t="s">
        <v>1991</v>
      </c>
      <c r="E585" s="60" t="s">
        <v>245</v>
      </c>
      <c r="F585" s="61">
        <v>3207</v>
      </c>
      <c r="G585" s="61">
        <v>3579</v>
      </c>
      <c r="H585" s="61">
        <v>3952</v>
      </c>
      <c r="I585" s="61">
        <v>4324</v>
      </c>
      <c r="J585" s="61">
        <v>4696</v>
      </c>
      <c r="K585" s="62">
        <v>17985</v>
      </c>
      <c r="L585" s="60">
        <v>0</v>
      </c>
      <c r="M585" s="58"/>
      <c r="N585" s="66" t="str">
        <f t="shared" ref="N585:R585" si="1165">A585</f>
        <v>STATE SERV PROF TRAIN II</v>
      </c>
      <c r="O585" s="67" t="str">
        <f t="shared" si="1165"/>
        <v>H</v>
      </c>
      <c r="P585" s="67" t="str">
        <f t="shared" si="1165"/>
        <v>H4S2</v>
      </c>
      <c r="Q585" s="67" t="str">
        <f t="shared" si="1165"/>
        <v>H4S2IX</v>
      </c>
      <c r="R585" s="67" t="str">
        <f t="shared" si="1165"/>
        <v>H10</v>
      </c>
      <c r="S585" s="68">
        <f t="shared" ref="S585:X585" si="1166">F585*(12/26)</f>
        <v>1480.1538461538462</v>
      </c>
      <c r="T585" s="68">
        <f t="shared" si="1166"/>
        <v>1651.846153846154</v>
      </c>
      <c r="U585" s="68">
        <f t="shared" si="1166"/>
        <v>1824</v>
      </c>
      <c r="V585" s="68">
        <f t="shared" si="1166"/>
        <v>1995.6923076923078</v>
      </c>
      <c r="W585" s="68">
        <f t="shared" si="1166"/>
        <v>2167.3846153846157</v>
      </c>
      <c r="X585" s="68">
        <f t="shared" si="1166"/>
        <v>8300.7692307692305</v>
      </c>
      <c r="Y585" s="67">
        <f t="shared" si="2"/>
        <v>0</v>
      </c>
      <c r="Z585" s="58"/>
    </row>
    <row r="586" spans="1:26" ht="12.75" customHeight="1" x14ac:dyDescent="0.25">
      <c r="A586" s="59" t="s">
        <v>1992</v>
      </c>
      <c r="B586" s="60" t="s">
        <v>103</v>
      </c>
      <c r="C586" s="60" t="s">
        <v>1993</v>
      </c>
      <c r="D586" s="60" t="s">
        <v>1994</v>
      </c>
      <c r="E586" s="60" t="s">
        <v>1995</v>
      </c>
      <c r="F586" s="61">
        <v>2080</v>
      </c>
      <c r="G586" s="61">
        <v>2146</v>
      </c>
      <c r="H586" s="61">
        <v>2331</v>
      </c>
      <c r="I586" s="61">
        <v>2515</v>
      </c>
      <c r="J586" s="61">
        <v>2699</v>
      </c>
      <c r="K586" s="62">
        <v>17985</v>
      </c>
      <c r="L586" s="60">
        <v>1</v>
      </c>
      <c r="M586" s="58"/>
      <c r="N586" s="66" t="str">
        <f t="shared" ref="N586:R586" si="1167">A586</f>
        <v>STATE SERVICE TRAINEE I</v>
      </c>
      <c r="O586" s="67" t="str">
        <f t="shared" si="1167"/>
        <v>G</v>
      </c>
      <c r="P586" s="67" t="str">
        <f t="shared" si="1167"/>
        <v>G3J1</v>
      </c>
      <c r="Q586" s="67" t="str">
        <f t="shared" si="1167"/>
        <v>G3J1IX</v>
      </c>
      <c r="R586" s="67" t="str">
        <f t="shared" si="1167"/>
        <v>G01</v>
      </c>
      <c r="S586" s="68">
        <f t="shared" ref="S586:X586" si="1168">F586*(12/26)</f>
        <v>960</v>
      </c>
      <c r="T586" s="68">
        <f t="shared" si="1168"/>
        <v>990.46153846153857</v>
      </c>
      <c r="U586" s="68">
        <f t="shared" si="1168"/>
        <v>1075.8461538461538</v>
      </c>
      <c r="V586" s="68">
        <f t="shared" si="1168"/>
        <v>1160.7692307692309</v>
      </c>
      <c r="W586" s="68">
        <f t="shared" si="1168"/>
        <v>1245.6923076923078</v>
      </c>
      <c r="X586" s="68">
        <f t="shared" si="1168"/>
        <v>8300.7692307692305</v>
      </c>
      <c r="Y586" s="67">
        <f t="shared" si="2"/>
        <v>1</v>
      </c>
      <c r="Z586" s="58"/>
    </row>
    <row r="587" spans="1:26" ht="12.75" customHeight="1" x14ac:dyDescent="0.25">
      <c r="A587" s="59" t="s">
        <v>1996</v>
      </c>
      <c r="B587" s="60" t="s">
        <v>103</v>
      </c>
      <c r="C587" s="60" t="s">
        <v>1997</v>
      </c>
      <c r="D587" s="60" t="s">
        <v>1998</v>
      </c>
      <c r="E587" s="60" t="s">
        <v>1995</v>
      </c>
      <c r="F587" s="61">
        <v>2080</v>
      </c>
      <c r="G587" s="61">
        <v>2146</v>
      </c>
      <c r="H587" s="61">
        <v>2331</v>
      </c>
      <c r="I587" s="61">
        <v>2515</v>
      </c>
      <c r="J587" s="61">
        <v>2699</v>
      </c>
      <c r="K587" s="62">
        <v>17985</v>
      </c>
      <c r="L587" s="60">
        <v>1</v>
      </c>
      <c r="M587" s="58"/>
      <c r="N587" s="66" t="str">
        <f t="shared" ref="N587:R587" si="1169">A587</f>
        <v>STATE SERVICE TRAINEE II</v>
      </c>
      <c r="O587" s="67" t="str">
        <f t="shared" si="1169"/>
        <v>G</v>
      </c>
      <c r="P587" s="67" t="str">
        <f t="shared" si="1169"/>
        <v>G3J2</v>
      </c>
      <c r="Q587" s="67" t="str">
        <f t="shared" si="1169"/>
        <v>G3J2IX</v>
      </c>
      <c r="R587" s="67" t="str">
        <f t="shared" si="1169"/>
        <v>G01</v>
      </c>
      <c r="S587" s="68">
        <f t="shared" ref="S587:X587" si="1170">F587*(12/26)</f>
        <v>960</v>
      </c>
      <c r="T587" s="68">
        <f t="shared" si="1170"/>
        <v>990.46153846153857</v>
      </c>
      <c r="U587" s="68">
        <f t="shared" si="1170"/>
        <v>1075.8461538461538</v>
      </c>
      <c r="V587" s="68">
        <f t="shared" si="1170"/>
        <v>1160.7692307692309</v>
      </c>
      <c r="W587" s="68">
        <f t="shared" si="1170"/>
        <v>1245.6923076923078</v>
      </c>
      <c r="X587" s="68">
        <f t="shared" si="1170"/>
        <v>8300.7692307692305</v>
      </c>
      <c r="Y587" s="67">
        <f t="shared" si="2"/>
        <v>1</v>
      </c>
      <c r="Z587" s="58"/>
    </row>
    <row r="588" spans="1:26" ht="12.75" customHeight="1" x14ac:dyDescent="0.25">
      <c r="A588" s="59" t="s">
        <v>1999</v>
      </c>
      <c r="B588" s="60" t="s">
        <v>103</v>
      </c>
      <c r="C588" s="60" t="s">
        <v>2000</v>
      </c>
      <c r="D588" s="60" t="s">
        <v>2001</v>
      </c>
      <c r="E588" s="60" t="s">
        <v>118</v>
      </c>
      <c r="F588" s="61">
        <v>2080</v>
      </c>
      <c r="G588" s="61">
        <v>2160</v>
      </c>
      <c r="H588" s="61">
        <v>2357</v>
      </c>
      <c r="I588" s="61">
        <v>2555</v>
      </c>
      <c r="J588" s="61">
        <v>2752</v>
      </c>
      <c r="K588" s="62">
        <v>17985</v>
      </c>
      <c r="L588" s="60">
        <v>1</v>
      </c>
      <c r="M588" s="58"/>
      <c r="N588" s="66" t="str">
        <f t="shared" ref="N588:R588" si="1171">A588</f>
        <v>STATE SERVICE TRAINEE III</v>
      </c>
      <c r="O588" s="67" t="str">
        <f t="shared" si="1171"/>
        <v>G</v>
      </c>
      <c r="P588" s="67" t="str">
        <f t="shared" si="1171"/>
        <v>G3J3</v>
      </c>
      <c r="Q588" s="67" t="str">
        <f t="shared" si="1171"/>
        <v>G3J3IX</v>
      </c>
      <c r="R588" s="67" t="str">
        <f t="shared" si="1171"/>
        <v>G02</v>
      </c>
      <c r="S588" s="68">
        <f t="shared" ref="S588:X588" si="1172">F588*(12/26)</f>
        <v>960</v>
      </c>
      <c r="T588" s="68">
        <f t="shared" si="1172"/>
        <v>996.92307692307702</v>
      </c>
      <c r="U588" s="68">
        <f t="shared" si="1172"/>
        <v>1087.8461538461538</v>
      </c>
      <c r="V588" s="68">
        <f t="shared" si="1172"/>
        <v>1179.2307692307693</v>
      </c>
      <c r="W588" s="68">
        <f t="shared" si="1172"/>
        <v>1270.1538461538462</v>
      </c>
      <c r="X588" s="68">
        <f t="shared" si="1172"/>
        <v>8300.7692307692305</v>
      </c>
      <c r="Y588" s="67">
        <f t="shared" si="2"/>
        <v>1</v>
      </c>
      <c r="Z588" s="58"/>
    </row>
    <row r="589" spans="1:26" ht="12.75" customHeight="1" x14ac:dyDescent="0.25">
      <c r="A589" s="59" t="s">
        <v>2002</v>
      </c>
      <c r="B589" s="60" t="s">
        <v>103</v>
      </c>
      <c r="C589" s="60" t="s">
        <v>2003</v>
      </c>
      <c r="D589" s="60" t="s">
        <v>2004</v>
      </c>
      <c r="E589" s="60" t="s">
        <v>1446</v>
      </c>
      <c r="F589" s="61">
        <v>2170</v>
      </c>
      <c r="G589" s="61">
        <v>2399</v>
      </c>
      <c r="H589" s="61">
        <v>2628</v>
      </c>
      <c r="I589" s="61">
        <v>2857</v>
      </c>
      <c r="J589" s="61">
        <v>3086</v>
      </c>
      <c r="K589" s="62">
        <v>17985</v>
      </c>
      <c r="L589" s="60">
        <v>1</v>
      </c>
      <c r="M589" s="58"/>
      <c r="N589" s="66" t="str">
        <f t="shared" ref="N589:R589" si="1173">A589</f>
        <v>STATE SERVICE TRAINEE IV</v>
      </c>
      <c r="O589" s="67" t="str">
        <f t="shared" si="1173"/>
        <v>G</v>
      </c>
      <c r="P589" s="67" t="str">
        <f t="shared" si="1173"/>
        <v>G3J4</v>
      </c>
      <c r="Q589" s="67" t="str">
        <f t="shared" si="1173"/>
        <v>G3J4IX</v>
      </c>
      <c r="R589" s="67" t="str">
        <f t="shared" si="1173"/>
        <v>G04</v>
      </c>
      <c r="S589" s="68">
        <f t="shared" ref="S589:X589" si="1174">F589*(12/26)</f>
        <v>1001.5384615384615</v>
      </c>
      <c r="T589" s="68">
        <f t="shared" si="1174"/>
        <v>1107.2307692307693</v>
      </c>
      <c r="U589" s="68">
        <f t="shared" si="1174"/>
        <v>1212.9230769230769</v>
      </c>
      <c r="V589" s="68">
        <f t="shared" si="1174"/>
        <v>1318.6153846153848</v>
      </c>
      <c r="W589" s="68">
        <f t="shared" si="1174"/>
        <v>1424.3076923076924</v>
      </c>
      <c r="X589" s="68">
        <f t="shared" si="1174"/>
        <v>8300.7692307692305</v>
      </c>
      <c r="Y589" s="67">
        <f t="shared" si="2"/>
        <v>1</v>
      </c>
      <c r="Z589" s="58"/>
    </row>
    <row r="590" spans="1:26" ht="12.75" customHeight="1" x14ac:dyDescent="0.25">
      <c r="A590" s="59" t="s">
        <v>2005</v>
      </c>
      <c r="B590" s="60" t="s">
        <v>103</v>
      </c>
      <c r="C590" s="60" t="s">
        <v>2006</v>
      </c>
      <c r="D590" s="60" t="s">
        <v>2007</v>
      </c>
      <c r="E590" s="60" t="s">
        <v>1884</v>
      </c>
      <c r="F590" s="61">
        <v>2331</v>
      </c>
      <c r="G590" s="61">
        <v>2577</v>
      </c>
      <c r="H590" s="61">
        <v>2823</v>
      </c>
      <c r="I590" s="61">
        <v>3069</v>
      </c>
      <c r="J590" s="61">
        <v>3315</v>
      </c>
      <c r="K590" s="62">
        <v>17985</v>
      </c>
      <c r="L590" s="60">
        <v>1</v>
      </c>
      <c r="M590" s="58"/>
      <c r="N590" s="66" t="str">
        <f t="shared" ref="N590:R590" si="1175">A590</f>
        <v>STATE SERVICE TRAINEE V</v>
      </c>
      <c r="O590" s="67" t="str">
        <f t="shared" si="1175"/>
        <v>G</v>
      </c>
      <c r="P590" s="67" t="str">
        <f t="shared" si="1175"/>
        <v>G3J5</v>
      </c>
      <c r="Q590" s="67" t="str">
        <f t="shared" si="1175"/>
        <v>G3J5IX</v>
      </c>
      <c r="R590" s="67" t="str">
        <f t="shared" si="1175"/>
        <v>G05</v>
      </c>
      <c r="S590" s="68">
        <f t="shared" ref="S590:X590" si="1176">F590*(12/26)</f>
        <v>1075.8461538461538</v>
      </c>
      <c r="T590" s="68">
        <f t="shared" si="1176"/>
        <v>1189.3846153846155</v>
      </c>
      <c r="U590" s="68">
        <f t="shared" si="1176"/>
        <v>1302.9230769230769</v>
      </c>
      <c r="V590" s="68">
        <f t="shared" si="1176"/>
        <v>1416.4615384615386</v>
      </c>
      <c r="W590" s="68">
        <f t="shared" si="1176"/>
        <v>1530</v>
      </c>
      <c r="X590" s="68">
        <f t="shared" si="1176"/>
        <v>8300.7692307692305</v>
      </c>
      <c r="Y590" s="67">
        <f t="shared" si="2"/>
        <v>1</v>
      </c>
      <c r="Z590" s="58"/>
    </row>
    <row r="591" spans="1:26" ht="12.75" customHeight="1" x14ac:dyDescent="0.25">
      <c r="A591" s="59" t="s">
        <v>2008</v>
      </c>
      <c r="B591" s="60" t="s">
        <v>53</v>
      </c>
      <c r="C591" s="60" t="s">
        <v>2009</v>
      </c>
      <c r="D591" s="60" t="s">
        <v>2010</v>
      </c>
      <c r="E591" s="60" t="s">
        <v>795</v>
      </c>
      <c r="F591" s="61">
        <v>2582</v>
      </c>
      <c r="G591" s="61">
        <v>2881</v>
      </c>
      <c r="H591" s="61">
        <v>3181</v>
      </c>
      <c r="I591" s="61">
        <v>3480</v>
      </c>
      <c r="J591" s="61">
        <v>3779</v>
      </c>
      <c r="K591" s="62">
        <v>17985</v>
      </c>
      <c r="L591" s="60">
        <v>0</v>
      </c>
      <c r="M591" s="58"/>
      <c r="N591" s="66" t="str">
        <f t="shared" ref="N591:R591" si="1177">A591</f>
        <v>STATE TEACHER AIDE</v>
      </c>
      <c r="O591" s="67" t="str">
        <f t="shared" si="1177"/>
        <v>H</v>
      </c>
      <c r="P591" s="67" t="str">
        <f t="shared" si="1177"/>
        <v>H7B1</v>
      </c>
      <c r="Q591" s="67" t="str">
        <f t="shared" si="1177"/>
        <v>H7B1XX</v>
      </c>
      <c r="R591" s="67" t="str">
        <f t="shared" si="1177"/>
        <v>H05</v>
      </c>
      <c r="S591" s="68">
        <f t="shared" ref="S591:X591" si="1178">F591*(12/26)</f>
        <v>1191.6923076923078</v>
      </c>
      <c r="T591" s="68">
        <f t="shared" si="1178"/>
        <v>1329.6923076923078</v>
      </c>
      <c r="U591" s="68">
        <f t="shared" si="1178"/>
        <v>1468.1538461538462</v>
      </c>
      <c r="V591" s="68">
        <f t="shared" si="1178"/>
        <v>1606.1538461538462</v>
      </c>
      <c r="W591" s="68">
        <f t="shared" si="1178"/>
        <v>1744.1538461538462</v>
      </c>
      <c r="X591" s="68">
        <f t="shared" si="1178"/>
        <v>8300.7692307692305</v>
      </c>
      <c r="Y591" s="67">
        <f t="shared" si="2"/>
        <v>0</v>
      </c>
      <c r="Z591" s="58"/>
    </row>
    <row r="592" spans="1:26" ht="12.75" customHeight="1" x14ac:dyDescent="0.25">
      <c r="A592" s="59" t="s">
        <v>2011</v>
      </c>
      <c r="B592" s="60" t="s">
        <v>53</v>
      </c>
      <c r="C592" s="60" t="s">
        <v>2012</v>
      </c>
      <c r="D592" s="60" t="s">
        <v>2013</v>
      </c>
      <c r="E592" s="60" t="s">
        <v>273</v>
      </c>
      <c r="F592" s="61">
        <v>4605</v>
      </c>
      <c r="G592" s="61">
        <v>5139</v>
      </c>
      <c r="H592" s="61">
        <v>5672</v>
      </c>
      <c r="I592" s="61">
        <v>6206</v>
      </c>
      <c r="J592" s="61">
        <v>6739</v>
      </c>
      <c r="K592" s="62">
        <v>17985</v>
      </c>
      <c r="L592" s="60">
        <v>0</v>
      </c>
      <c r="M592" s="58"/>
      <c r="N592" s="66" t="str">
        <f t="shared" ref="N592:R592" si="1179">A592</f>
        <v>STATE TEACHER I</v>
      </c>
      <c r="O592" s="67" t="str">
        <f t="shared" si="1179"/>
        <v>H</v>
      </c>
      <c r="P592" s="67" t="str">
        <f t="shared" si="1179"/>
        <v>H7A1</v>
      </c>
      <c r="Q592" s="67" t="str">
        <f t="shared" si="1179"/>
        <v>H7A1XX</v>
      </c>
      <c r="R592" s="67" t="str">
        <f t="shared" si="1179"/>
        <v>H22</v>
      </c>
      <c r="S592" s="68">
        <f t="shared" ref="S592:X592" si="1180">F592*(12/26)</f>
        <v>2125.3846153846157</v>
      </c>
      <c r="T592" s="68">
        <f t="shared" si="1180"/>
        <v>2371.8461538461538</v>
      </c>
      <c r="U592" s="68">
        <f t="shared" si="1180"/>
        <v>2617.8461538461538</v>
      </c>
      <c r="V592" s="68">
        <f t="shared" si="1180"/>
        <v>2864.3076923076924</v>
      </c>
      <c r="W592" s="68">
        <f t="shared" si="1180"/>
        <v>3110.3076923076924</v>
      </c>
      <c r="X592" s="68">
        <f t="shared" si="1180"/>
        <v>8300.7692307692305</v>
      </c>
      <c r="Y592" s="67">
        <f t="shared" si="2"/>
        <v>0</v>
      </c>
      <c r="Z592" s="58"/>
    </row>
    <row r="593" spans="1:26" ht="12.75" customHeight="1" x14ac:dyDescent="0.25">
      <c r="A593" s="59" t="s">
        <v>2014</v>
      </c>
      <c r="B593" s="60" t="s">
        <v>53</v>
      </c>
      <c r="C593" s="60" t="s">
        <v>2015</v>
      </c>
      <c r="D593" s="60" t="s">
        <v>2016</v>
      </c>
      <c r="E593" s="60" t="s">
        <v>144</v>
      </c>
      <c r="F593" s="61">
        <v>5322</v>
      </c>
      <c r="G593" s="61">
        <v>5939</v>
      </c>
      <c r="H593" s="61">
        <v>6556</v>
      </c>
      <c r="I593" s="61">
        <v>7173</v>
      </c>
      <c r="J593" s="61">
        <v>7790</v>
      </c>
      <c r="K593" s="62">
        <v>17985</v>
      </c>
      <c r="L593" s="60">
        <v>0</v>
      </c>
      <c r="M593" s="58"/>
      <c r="N593" s="66" t="str">
        <f t="shared" ref="N593:R593" si="1181">A593</f>
        <v>STATE TEACHER II</v>
      </c>
      <c r="O593" s="67" t="str">
        <f t="shared" si="1181"/>
        <v>H</v>
      </c>
      <c r="P593" s="67" t="str">
        <f t="shared" si="1181"/>
        <v>H7A2</v>
      </c>
      <c r="Q593" s="67" t="str">
        <f t="shared" si="1181"/>
        <v>H7A2XX</v>
      </c>
      <c r="R593" s="67" t="str">
        <f t="shared" si="1181"/>
        <v>H28</v>
      </c>
      <c r="S593" s="68">
        <f t="shared" ref="S593:X593" si="1182">F593*(12/26)</f>
        <v>2456.3076923076924</v>
      </c>
      <c r="T593" s="68">
        <f t="shared" si="1182"/>
        <v>2741.0769230769233</v>
      </c>
      <c r="U593" s="68">
        <f t="shared" si="1182"/>
        <v>3025.8461538461538</v>
      </c>
      <c r="V593" s="68">
        <f t="shared" si="1182"/>
        <v>3310.6153846153848</v>
      </c>
      <c r="W593" s="68">
        <f t="shared" si="1182"/>
        <v>3595.3846153846157</v>
      </c>
      <c r="X593" s="68">
        <f t="shared" si="1182"/>
        <v>8300.7692307692305</v>
      </c>
      <c r="Y593" s="67">
        <f t="shared" si="2"/>
        <v>0</v>
      </c>
      <c r="Z593" s="58"/>
    </row>
    <row r="594" spans="1:26" ht="12.75" customHeight="1" x14ac:dyDescent="0.25">
      <c r="A594" s="59" t="s">
        <v>2017</v>
      </c>
      <c r="B594" s="60" t="s">
        <v>53</v>
      </c>
      <c r="C594" s="60" t="s">
        <v>2018</v>
      </c>
      <c r="D594" s="60" t="s">
        <v>2019</v>
      </c>
      <c r="E594" s="60" t="s">
        <v>122</v>
      </c>
      <c r="F594" s="61">
        <v>6659</v>
      </c>
      <c r="G594" s="61">
        <v>7518</v>
      </c>
      <c r="H594" s="61">
        <v>8377</v>
      </c>
      <c r="I594" s="61">
        <v>9235</v>
      </c>
      <c r="J594" s="61">
        <v>10094</v>
      </c>
      <c r="K594" s="62">
        <v>17985</v>
      </c>
      <c r="L594" s="60">
        <v>0</v>
      </c>
      <c r="M594" s="58"/>
      <c r="N594" s="66" t="str">
        <f t="shared" ref="N594:R594" si="1183">A594</f>
        <v>STATE TEACHER III</v>
      </c>
      <c r="O594" s="67" t="str">
        <f t="shared" si="1183"/>
        <v>H</v>
      </c>
      <c r="P594" s="67" t="str">
        <f t="shared" si="1183"/>
        <v>H7A3</v>
      </c>
      <c r="Q594" s="67" t="str">
        <f t="shared" si="1183"/>
        <v>H7A3XX</v>
      </c>
      <c r="R594" s="67" t="str">
        <f t="shared" si="1183"/>
        <v>H33</v>
      </c>
      <c r="S594" s="68">
        <f t="shared" ref="S594:X594" si="1184">F594*(12/26)</f>
        <v>3073.3846153846157</v>
      </c>
      <c r="T594" s="68">
        <f t="shared" si="1184"/>
        <v>3469.8461538461543</v>
      </c>
      <c r="U594" s="68">
        <f t="shared" si="1184"/>
        <v>3866.3076923076924</v>
      </c>
      <c r="V594" s="68">
        <f t="shared" si="1184"/>
        <v>4262.3076923076924</v>
      </c>
      <c r="W594" s="68">
        <f t="shared" si="1184"/>
        <v>4658.7692307692314</v>
      </c>
      <c r="X594" s="68">
        <f t="shared" si="1184"/>
        <v>8300.7692307692305</v>
      </c>
      <c r="Y594" s="67">
        <f t="shared" si="2"/>
        <v>0</v>
      </c>
      <c r="Z594" s="58"/>
    </row>
    <row r="595" spans="1:26" ht="12.75" customHeight="1" x14ac:dyDescent="0.25">
      <c r="A595" s="59" t="s">
        <v>2020</v>
      </c>
      <c r="B595" s="60" t="s">
        <v>53</v>
      </c>
      <c r="C595" s="60" t="s">
        <v>2021</v>
      </c>
      <c r="D595" s="60" t="s">
        <v>2022</v>
      </c>
      <c r="E595" s="60" t="s">
        <v>126</v>
      </c>
      <c r="F595" s="61">
        <v>7224</v>
      </c>
      <c r="G595" s="61">
        <v>8156</v>
      </c>
      <c r="H595" s="61">
        <v>9089</v>
      </c>
      <c r="I595" s="61">
        <v>10021</v>
      </c>
      <c r="J595" s="61">
        <v>10953</v>
      </c>
      <c r="K595" s="62">
        <v>17985</v>
      </c>
      <c r="L595" s="60">
        <v>0</v>
      </c>
      <c r="M595" s="58"/>
      <c r="N595" s="66" t="str">
        <f t="shared" ref="N595:R595" si="1185">A595</f>
        <v>STATE TEACHER IV</v>
      </c>
      <c r="O595" s="67" t="str">
        <f t="shared" si="1185"/>
        <v>H</v>
      </c>
      <c r="P595" s="67" t="str">
        <f t="shared" si="1185"/>
        <v>H7A4</v>
      </c>
      <c r="Q595" s="67" t="str">
        <f t="shared" si="1185"/>
        <v>H7A4XX</v>
      </c>
      <c r="R595" s="67" t="str">
        <f t="shared" si="1185"/>
        <v>H35</v>
      </c>
      <c r="S595" s="68">
        <f t="shared" ref="S595:X595" si="1186">F595*(12/26)</f>
        <v>3334.1538461538462</v>
      </c>
      <c r="T595" s="68">
        <f t="shared" si="1186"/>
        <v>3764.3076923076924</v>
      </c>
      <c r="U595" s="68">
        <f t="shared" si="1186"/>
        <v>4194.9230769230771</v>
      </c>
      <c r="V595" s="68">
        <f t="shared" si="1186"/>
        <v>4625.0769230769238</v>
      </c>
      <c r="W595" s="68">
        <f t="shared" si="1186"/>
        <v>5055.2307692307695</v>
      </c>
      <c r="X595" s="68">
        <f t="shared" si="1186"/>
        <v>8300.7692307692305</v>
      </c>
      <c r="Y595" s="67">
        <f t="shared" si="2"/>
        <v>0</v>
      </c>
      <c r="Z595" s="58"/>
    </row>
    <row r="596" spans="1:26" ht="12.75" customHeight="1" x14ac:dyDescent="0.25">
      <c r="A596" s="59" t="s">
        <v>2023</v>
      </c>
      <c r="B596" s="60" t="s">
        <v>86</v>
      </c>
      <c r="C596" s="60" t="s">
        <v>2024</v>
      </c>
      <c r="D596" s="60" t="s">
        <v>2025</v>
      </c>
      <c r="E596" s="60" t="s">
        <v>924</v>
      </c>
      <c r="F596" s="61">
        <v>4412</v>
      </c>
      <c r="G596" s="61">
        <v>4924</v>
      </c>
      <c r="H596" s="61">
        <v>5436</v>
      </c>
      <c r="I596" s="61">
        <v>5947</v>
      </c>
      <c r="J596" s="61">
        <v>6459</v>
      </c>
      <c r="K596" s="62">
        <v>17985</v>
      </c>
      <c r="L596" s="60">
        <v>0</v>
      </c>
      <c r="M596" s="58"/>
      <c r="N596" s="66" t="str">
        <f t="shared" ref="N596:R596" si="1187">A596</f>
        <v>STATISTICAL ANALYST I</v>
      </c>
      <c r="O596" s="67" t="str">
        <f t="shared" si="1187"/>
        <v>I</v>
      </c>
      <c r="P596" s="67" t="str">
        <f t="shared" si="1187"/>
        <v>I1B1</v>
      </c>
      <c r="Q596" s="67" t="str">
        <f t="shared" si="1187"/>
        <v>I1B1XX</v>
      </c>
      <c r="R596" s="67" t="str">
        <f t="shared" si="1187"/>
        <v>I06</v>
      </c>
      <c r="S596" s="68">
        <f t="shared" ref="S596:X596" si="1188">F596*(12/26)</f>
        <v>2036.3076923076924</v>
      </c>
      <c r="T596" s="68">
        <f t="shared" si="1188"/>
        <v>2272.6153846153848</v>
      </c>
      <c r="U596" s="68">
        <f t="shared" si="1188"/>
        <v>2508.9230769230771</v>
      </c>
      <c r="V596" s="68">
        <f t="shared" si="1188"/>
        <v>2744.7692307692309</v>
      </c>
      <c r="W596" s="68">
        <f t="shared" si="1188"/>
        <v>2981.0769230769233</v>
      </c>
      <c r="X596" s="68">
        <f t="shared" si="1188"/>
        <v>8300.7692307692305</v>
      </c>
      <c r="Y596" s="67">
        <f t="shared" si="2"/>
        <v>0</v>
      </c>
      <c r="Z596" s="58"/>
    </row>
    <row r="597" spans="1:26" ht="12.75" customHeight="1" x14ac:dyDescent="0.25">
      <c r="A597" s="59" t="s">
        <v>2026</v>
      </c>
      <c r="B597" s="60" t="s">
        <v>86</v>
      </c>
      <c r="C597" s="60" t="s">
        <v>2027</v>
      </c>
      <c r="D597" s="60" t="s">
        <v>2028</v>
      </c>
      <c r="E597" s="60" t="s">
        <v>865</v>
      </c>
      <c r="F597" s="61">
        <v>4743</v>
      </c>
      <c r="G597" s="61">
        <v>5293</v>
      </c>
      <c r="H597" s="61">
        <v>5843</v>
      </c>
      <c r="I597" s="61">
        <v>6393</v>
      </c>
      <c r="J597" s="61">
        <v>6943</v>
      </c>
      <c r="K597" s="62">
        <v>17985</v>
      </c>
      <c r="L597" s="60">
        <v>0</v>
      </c>
      <c r="M597" s="58"/>
      <c r="N597" s="66" t="str">
        <f t="shared" ref="N597:R597" si="1189">A597</f>
        <v>STATISTICAL ANALYST II</v>
      </c>
      <c r="O597" s="67" t="str">
        <f t="shared" si="1189"/>
        <v>I</v>
      </c>
      <c r="P597" s="67" t="str">
        <f t="shared" si="1189"/>
        <v>I1B2</v>
      </c>
      <c r="Q597" s="67" t="str">
        <f t="shared" si="1189"/>
        <v>I1B2XX</v>
      </c>
      <c r="R597" s="67" t="str">
        <f t="shared" si="1189"/>
        <v>I08</v>
      </c>
      <c r="S597" s="68">
        <f t="shared" ref="S597:X597" si="1190">F597*(12/26)</f>
        <v>2189.0769230769233</v>
      </c>
      <c r="T597" s="68">
        <f t="shared" si="1190"/>
        <v>2442.9230769230771</v>
      </c>
      <c r="U597" s="68">
        <f t="shared" si="1190"/>
        <v>2696.7692307692309</v>
      </c>
      <c r="V597" s="68">
        <f t="shared" si="1190"/>
        <v>2950.6153846153848</v>
      </c>
      <c r="W597" s="68">
        <f t="shared" si="1190"/>
        <v>3204.4615384615386</v>
      </c>
      <c r="X597" s="68">
        <f t="shared" si="1190"/>
        <v>8300.7692307692305</v>
      </c>
      <c r="Y597" s="67">
        <f t="shared" si="2"/>
        <v>0</v>
      </c>
      <c r="Z597" s="58"/>
    </row>
    <row r="598" spans="1:26" ht="12.75" customHeight="1" x14ac:dyDescent="0.25">
      <c r="A598" s="59" t="s">
        <v>2029</v>
      </c>
      <c r="B598" s="60" t="s">
        <v>86</v>
      </c>
      <c r="C598" s="60" t="s">
        <v>2030</v>
      </c>
      <c r="D598" s="60" t="s">
        <v>2031</v>
      </c>
      <c r="E598" s="60" t="s">
        <v>89</v>
      </c>
      <c r="F598" s="61">
        <v>5826</v>
      </c>
      <c r="G598" s="61">
        <v>6578</v>
      </c>
      <c r="H598" s="61">
        <v>7329</v>
      </c>
      <c r="I598" s="61">
        <v>8081</v>
      </c>
      <c r="J598" s="61">
        <v>8832</v>
      </c>
      <c r="K598" s="62">
        <v>17985</v>
      </c>
      <c r="L598" s="60">
        <v>0</v>
      </c>
      <c r="M598" s="58"/>
      <c r="N598" s="66" t="str">
        <f t="shared" ref="N598:R598" si="1191">A598</f>
        <v>STATISTICAL ANALYST III</v>
      </c>
      <c r="O598" s="67" t="str">
        <f t="shared" si="1191"/>
        <v>I</v>
      </c>
      <c r="P598" s="67" t="str">
        <f t="shared" si="1191"/>
        <v>I1B3</v>
      </c>
      <c r="Q598" s="67" t="str">
        <f t="shared" si="1191"/>
        <v>I1B3XX</v>
      </c>
      <c r="R598" s="67" t="str">
        <f t="shared" si="1191"/>
        <v>I14</v>
      </c>
      <c r="S598" s="68">
        <f t="shared" ref="S598:X598" si="1192">F598*(12/26)</f>
        <v>2688.9230769230771</v>
      </c>
      <c r="T598" s="68">
        <f t="shared" si="1192"/>
        <v>3036</v>
      </c>
      <c r="U598" s="68">
        <f t="shared" si="1192"/>
        <v>3382.6153846153848</v>
      </c>
      <c r="V598" s="68">
        <f t="shared" si="1192"/>
        <v>3729.6923076923081</v>
      </c>
      <c r="W598" s="68">
        <f t="shared" si="1192"/>
        <v>4076.3076923076924</v>
      </c>
      <c r="X598" s="68">
        <f t="shared" si="1192"/>
        <v>8300.7692307692305</v>
      </c>
      <c r="Y598" s="67">
        <f t="shared" si="2"/>
        <v>0</v>
      </c>
      <c r="Z598" s="58"/>
    </row>
    <row r="599" spans="1:26" ht="12.75" customHeight="1" x14ac:dyDescent="0.25">
      <c r="A599" s="59" t="s">
        <v>2032</v>
      </c>
      <c r="B599" s="60" t="s">
        <v>86</v>
      </c>
      <c r="C599" s="60" t="s">
        <v>2033</v>
      </c>
      <c r="D599" s="60" t="s">
        <v>2034</v>
      </c>
      <c r="E599" s="60" t="s">
        <v>93</v>
      </c>
      <c r="F599" s="61">
        <v>6322</v>
      </c>
      <c r="G599" s="61">
        <v>7137</v>
      </c>
      <c r="H599" s="61">
        <v>7953</v>
      </c>
      <c r="I599" s="61">
        <v>8768</v>
      </c>
      <c r="J599" s="61">
        <v>9583</v>
      </c>
      <c r="K599" s="62">
        <v>17985</v>
      </c>
      <c r="L599" s="60">
        <v>0</v>
      </c>
      <c r="M599" s="58"/>
      <c r="N599" s="66" t="str">
        <f t="shared" ref="N599:R599" si="1193">A599</f>
        <v>STATISTICAL ANALYST IV</v>
      </c>
      <c r="O599" s="67" t="str">
        <f t="shared" si="1193"/>
        <v>I</v>
      </c>
      <c r="P599" s="67" t="str">
        <f t="shared" si="1193"/>
        <v>I1B4</v>
      </c>
      <c r="Q599" s="67" t="str">
        <f t="shared" si="1193"/>
        <v>I1B4XX</v>
      </c>
      <c r="R599" s="67" t="str">
        <f t="shared" si="1193"/>
        <v>I16</v>
      </c>
      <c r="S599" s="68">
        <f t="shared" ref="S599:X599" si="1194">F599*(12/26)</f>
        <v>2917.8461538461538</v>
      </c>
      <c r="T599" s="68">
        <f t="shared" si="1194"/>
        <v>3294</v>
      </c>
      <c r="U599" s="68">
        <f t="shared" si="1194"/>
        <v>3670.6153846153848</v>
      </c>
      <c r="V599" s="68">
        <f t="shared" si="1194"/>
        <v>4046.7692307692309</v>
      </c>
      <c r="W599" s="68">
        <f t="shared" si="1194"/>
        <v>4422.9230769230771</v>
      </c>
      <c r="X599" s="68">
        <f t="shared" si="1194"/>
        <v>8300.7692307692305</v>
      </c>
      <c r="Y599" s="67">
        <f t="shared" si="2"/>
        <v>0</v>
      </c>
      <c r="Z599" s="58"/>
    </row>
    <row r="600" spans="1:26" ht="12.75" customHeight="1" x14ac:dyDescent="0.25">
      <c r="A600" s="59" t="s">
        <v>2035</v>
      </c>
      <c r="B600" s="60" t="s">
        <v>86</v>
      </c>
      <c r="C600" s="60" t="s">
        <v>2036</v>
      </c>
      <c r="D600" s="60" t="s">
        <v>2037</v>
      </c>
      <c r="E600" s="60" t="s">
        <v>2038</v>
      </c>
      <c r="F600" s="61">
        <v>6966</v>
      </c>
      <c r="G600" s="61">
        <v>8047</v>
      </c>
      <c r="H600" s="61">
        <v>9127</v>
      </c>
      <c r="I600" s="61">
        <v>10208</v>
      </c>
      <c r="J600" s="61">
        <v>11288</v>
      </c>
      <c r="K600" s="62">
        <v>17985</v>
      </c>
      <c r="L600" s="60">
        <v>0</v>
      </c>
      <c r="M600" s="58"/>
      <c r="N600" s="66" t="str">
        <f t="shared" ref="N600:R600" si="1195">A600</f>
        <v>STATISTICAL ANALYST V</v>
      </c>
      <c r="O600" s="67" t="str">
        <f t="shared" si="1195"/>
        <v>I</v>
      </c>
      <c r="P600" s="67" t="str">
        <f t="shared" si="1195"/>
        <v>I1B5</v>
      </c>
      <c r="Q600" s="67" t="str">
        <f t="shared" si="1195"/>
        <v>I1B5XX</v>
      </c>
      <c r="R600" s="67" t="str">
        <f t="shared" si="1195"/>
        <v>I18</v>
      </c>
      <c r="S600" s="68">
        <f t="shared" ref="S600:X600" si="1196">F600*(12/26)</f>
        <v>3215.0769230769233</v>
      </c>
      <c r="T600" s="68">
        <f t="shared" si="1196"/>
        <v>3714</v>
      </c>
      <c r="U600" s="68">
        <f t="shared" si="1196"/>
        <v>4212.461538461539</v>
      </c>
      <c r="V600" s="68">
        <f t="shared" si="1196"/>
        <v>4711.3846153846152</v>
      </c>
      <c r="W600" s="68">
        <f t="shared" si="1196"/>
        <v>5209.8461538461543</v>
      </c>
      <c r="X600" s="68">
        <f t="shared" si="1196"/>
        <v>8300.7692307692305</v>
      </c>
      <c r="Y600" s="67">
        <f t="shared" si="2"/>
        <v>0</v>
      </c>
      <c r="Z600" s="58"/>
    </row>
    <row r="601" spans="1:26" ht="12.75" customHeight="1" x14ac:dyDescent="0.25">
      <c r="A601" s="59" t="s">
        <v>2039</v>
      </c>
      <c r="B601" s="60" t="s">
        <v>53</v>
      </c>
      <c r="C601" s="60" t="s">
        <v>2040</v>
      </c>
      <c r="D601" s="60" t="s">
        <v>2041</v>
      </c>
      <c r="E601" s="60" t="s">
        <v>144</v>
      </c>
      <c r="F601" s="61">
        <v>5322</v>
      </c>
      <c r="G601" s="61">
        <v>5939</v>
      </c>
      <c r="H601" s="61">
        <v>6556</v>
      </c>
      <c r="I601" s="61">
        <v>7173</v>
      </c>
      <c r="J601" s="61">
        <v>7790</v>
      </c>
      <c r="K601" s="62">
        <v>17985</v>
      </c>
      <c r="L601" s="60">
        <v>0</v>
      </c>
      <c r="M601" s="58"/>
      <c r="N601" s="66" t="str">
        <f t="shared" ref="N601:R601" si="1197">A601</f>
        <v>STORE MANAGER I</v>
      </c>
      <c r="O601" s="67" t="str">
        <f t="shared" si="1197"/>
        <v>H</v>
      </c>
      <c r="P601" s="67" t="str">
        <f t="shared" si="1197"/>
        <v>H6S4</v>
      </c>
      <c r="Q601" s="67" t="str">
        <f t="shared" si="1197"/>
        <v>H6S4XX</v>
      </c>
      <c r="R601" s="67" t="str">
        <f t="shared" si="1197"/>
        <v>H28</v>
      </c>
      <c r="S601" s="68">
        <f t="shared" ref="S601:X601" si="1198">F601*(12/26)</f>
        <v>2456.3076923076924</v>
      </c>
      <c r="T601" s="68">
        <f t="shared" si="1198"/>
        <v>2741.0769230769233</v>
      </c>
      <c r="U601" s="68">
        <f t="shared" si="1198"/>
        <v>3025.8461538461538</v>
      </c>
      <c r="V601" s="68">
        <f t="shared" si="1198"/>
        <v>3310.6153846153848</v>
      </c>
      <c r="W601" s="68">
        <f t="shared" si="1198"/>
        <v>3595.3846153846157</v>
      </c>
      <c r="X601" s="68">
        <f t="shared" si="1198"/>
        <v>8300.7692307692305</v>
      </c>
      <c r="Y601" s="67">
        <f t="shared" si="2"/>
        <v>0</v>
      </c>
      <c r="Z601" s="58"/>
    </row>
    <row r="602" spans="1:26" ht="12.75" customHeight="1" x14ac:dyDescent="0.25">
      <c r="A602" s="59" t="s">
        <v>2042</v>
      </c>
      <c r="B602" s="60" t="s">
        <v>609</v>
      </c>
      <c r="C602" s="60" t="s">
        <v>2043</v>
      </c>
      <c r="D602" s="60" t="s">
        <v>2044</v>
      </c>
      <c r="E602" s="60" t="s">
        <v>943</v>
      </c>
      <c r="F602" s="61">
        <v>3202</v>
      </c>
      <c r="G602" s="61">
        <v>3540</v>
      </c>
      <c r="H602" s="61">
        <v>3877</v>
      </c>
      <c r="I602" s="61">
        <v>4215</v>
      </c>
      <c r="J602" s="61">
        <v>4552</v>
      </c>
      <c r="K602" s="62">
        <v>17985</v>
      </c>
      <c r="L602" s="60">
        <v>1</v>
      </c>
      <c r="M602" s="58"/>
      <c r="N602" s="66" t="str">
        <f t="shared" ref="N602:R602" si="1199">A602</f>
        <v>STRUCTURAL TRADES I</v>
      </c>
      <c r="O602" s="67" t="str">
        <f t="shared" si="1199"/>
        <v>D</v>
      </c>
      <c r="P602" s="67" t="str">
        <f t="shared" si="1199"/>
        <v>D6D1</v>
      </c>
      <c r="Q602" s="67" t="str">
        <f t="shared" si="1199"/>
        <v>D6D1XX</v>
      </c>
      <c r="R602" s="67" t="str">
        <f t="shared" si="1199"/>
        <v>D11</v>
      </c>
      <c r="S602" s="68">
        <f t="shared" ref="S602:X602" si="1200">F602*(12/26)</f>
        <v>1477.846153846154</v>
      </c>
      <c r="T602" s="68">
        <f t="shared" si="1200"/>
        <v>1633.846153846154</v>
      </c>
      <c r="U602" s="68">
        <f t="shared" si="1200"/>
        <v>1789.3846153846155</v>
      </c>
      <c r="V602" s="68">
        <f t="shared" si="1200"/>
        <v>1945.3846153846155</v>
      </c>
      <c r="W602" s="68">
        <f t="shared" si="1200"/>
        <v>2100.9230769230771</v>
      </c>
      <c r="X602" s="68">
        <f t="shared" si="1200"/>
        <v>8300.7692307692305</v>
      </c>
      <c r="Y602" s="67">
        <f t="shared" si="2"/>
        <v>1</v>
      </c>
      <c r="Z602" s="58"/>
    </row>
    <row r="603" spans="1:26" ht="12.75" customHeight="1" x14ac:dyDescent="0.25">
      <c r="A603" s="59" t="s">
        <v>2045</v>
      </c>
      <c r="B603" s="60" t="s">
        <v>609</v>
      </c>
      <c r="C603" s="60" t="s">
        <v>2046</v>
      </c>
      <c r="D603" s="60" t="s">
        <v>2047</v>
      </c>
      <c r="E603" s="60" t="s">
        <v>612</v>
      </c>
      <c r="F603" s="61">
        <v>3701</v>
      </c>
      <c r="G603" s="61">
        <v>4091</v>
      </c>
      <c r="H603" s="61">
        <v>4481</v>
      </c>
      <c r="I603" s="61">
        <v>4871</v>
      </c>
      <c r="J603" s="61">
        <v>5261</v>
      </c>
      <c r="K603" s="62">
        <v>17985</v>
      </c>
      <c r="L603" s="60">
        <v>1</v>
      </c>
      <c r="M603" s="58"/>
      <c r="N603" s="66" t="str">
        <f t="shared" ref="N603:R603" si="1201">A603</f>
        <v>STRUCTURAL TRADES II</v>
      </c>
      <c r="O603" s="67" t="str">
        <f t="shared" si="1201"/>
        <v>D</v>
      </c>
      <c r="P603" s="67" t="str">
        <f t="shared" si="1201"/>
        <v>D6D2</v>
      </c>
      <c r="Q603" s="67" t="str">
        <f t="shared" si="1201"/>
        <v>D6D2XX</v>
      </c>
      <c r="R603" s="67" t="str">
        <f t="shared" si="1201"/>
        <v>D13</v>
      </c>
      <c r="S603" s="68">
        <f t="shared" ref="S603:X603" si="1202">F603*(12/26)</f>
        <v>1708.1538461538462</v>
      </c>
      <c r="T603" s="68">
        <f t="shared" si="1202"/>
        <v>1888.1538461538462</v>
      </c>
      <c r="U603" s="68">
        <f t="shared" si="1202"/>
        <v>2068.1538461538462</v>
      </c>
      <c r="V603" s="68">
        <f t="shared" si="1202"/>
        <v>2248.1538461538462</v>
      </c>
      <c r="W603" s="68">
        <f t="shared" si="1202"/>
        <v>2428.1538461538462</v>
      </c>
      <c r="X603" s="68">
        <f t="shared" si="1202"/>
        <v>8300.7692307692305</v>
      </c>
      <c r="Y603" s="67">
        <f t="shared" si="2"/>
        <v>1</v>
      </c>
      <c r="Z603" s="58"/>
    </row>
    <row r="604" spans="1:26" ht="12.75" customHeight="1" x14ac:dyDescent="0.25">
      <c r="A604" s="59" t="s">
        <v>2048</v>
      </c>
      <c r="B604" s="60" t="s">
        <v>609</v>
      </c>
      <c r="C604" s="60" t="s">
        <v>2049</v>
      </c>
      <c r="D604" s="60" t="s">
        <v>2050</v>
      </c>
      <c r="E604" s="60" t="s">
        <v>616</v>
      </c>
      <c r="F604" s="61">
        <v>4277</v>
      </c>
      <c r="G604" s="61">
        <v>4728</v>
      </c>
      <c r="H604" s="61">
        <v>5179</v>
      </c>
      <c r="I604" s="61">
        <v>5629</v>
      </c>
      <c r="J604" s="61">
        <v>6080</v>
      </c>
      <c r="K604" s="62">
        <v>17985</v>
      </c>
      <c r="L604" s="60">
        <v>1</v>
      </c>
      <c r="M604" s="58"/>
      <c r="N604" s="66" t="str">
        <f t="shared" ref="N604:R604" si="1203">A604</f>
        <v>STRUCTURAL TRADES III</v>
      </c>
      <c r="O604" s="67" t="str">
        <f t="shared" si="1203"/>
        <v>D</v>
      </c>
      <c r="P604" s="67" t="str">
        <f t="shared" si="1203"/>
        <v>D6D3</v>
      </c>
      <c r="Q604" s="67" t="str">
        <f t="shared" si="1203"/>
        <v>D6D3XX</v>
      </c>
      <c r="R604" s="67" t="str">
        <f t="shared" si="1203"/>
        <v>D15</v>
      </c>
      <c r="S604" s="68">
        <f t="shared" ref="S604:X604" si="1204">F604*(12/26)</f>
        <v>1974</v>
      </c>
      <c r="T604" s="68">
        <f t="shared" si="1204"/>
        <v>2182.1538461538462</v>
      </c>
      <c r="U604" s="68">
        <f t="shared" si="1204"/>
        <v>2390.3076923076924</v>
      </c>
      <c r="V604" s="68">
        <f t="shared" si="1204"/>
        <v>2598</v>
      </c>
      <c r="W604" s="68">
        <f t="shared" si="1204"/>
        <v>2806.1538461538462</v>
      </c>
      <c r="X604" s="68">
        <f t="shared" si="1204"/>
        <v>8300.7692307692305</v>
      </c>
      <c r="Y604" s="67">
        <f t="shared" si="2"/>
        <v>1</v>
      </c>
      <c r="Z604" s="58"/>
    </row>
    <row r="605" spans="1:26" ht="12.75" customHeight="1" x14ac:dyDescent="0.25">
      <c r="A605" s="59" t="s">
        <v>2051</v>
      </c>
      <c r="B605" s="60" t="s">
        <v>53</v>
      </c>
      <c r="C605" s="60" t="s">
        <v>2052</v>
      </c>
      <c r="D605" s="60" t="s">
        <v>2053</v>
      </c>
      <c r="E605" s="60" t="s">
        <v>134</v>
      </c>
      <c r="F605" s="61">
        <v>3450</v>
      </c>
      <c r="G605" s="61">
        <v>3850</v>
      </c>
      <c r="H605" s="61">
        <v>4249</v>
      </c>
      <c r="I605" s="61">
        <v>4649</v>
      </c>
      <c r="J605" s="61">
        <v>5048</v>
      </c>
      <c r="K605" s="62">
        <v>17985</v>
      </c>
      <c r="L605" s="60">
        <v>0</v>
      </c>
      <c r="M605" s="58"/>
      <c r="N605" s="66" t="str">
        <f t="shared" ref="N605:R605" si="1205">A605</f>
        <v>STUDENT SERVICES SPEC I</v>
      </c>
      <c r="O605" s="67" t="str">
        <f t="shared" si="1205"/>
        <v>H</v>
      </c>
      <c r="P605" s="67" t="str">
        <f t="shared" si="1205"/>
        <v>H3H1</v>
      </c>
      <c r="Q605" s="67" t="str">
        <f t="shared" si="1205"/>
        <v>H3H1XX</v>
      </c>
      <c r="R605" s="67" t="str">
        <f t="shared" si="1205"/>
        <v>H12</v>
      </c>
      <c r="S605" s="68">
        <f t="shared" ref="S605:X605" si="1206">F605*(12/26)</f>
        <v>1592.3076923076924</v>
      </c>
      <c r="T605" s="68">
        <f t="shared" si="1206"/>
        <v>1776.9230769230771</v>
      </c>
      <c r="U605" s="68">
        <f t="shared" si="1206"/>
        <v>1961.0769230769231</v>
      </c>
      <c r="V605" s="68">
        <f t="shared" si="1206"/>
        <v>2145.6923076923076</v>
      </c>
      <c r="W605" s="68">
        <f t="shared" si="1206"/>
        <v>2329.8461538461538</v>
      </c>
      <c r="X605" s="68">
        <f t="shared" si="1206"/>
        <v>8300.7692307692305</v>
      </c>
      <c r="Y605" s="67">
        <f t="shared" si="2"/>
        <v>0</v>
      </c>
      <c r="Z605" s="58"/>
    </row>
    <row r="606" spans="1:26" ht="12.75" customHeight="1" x14ac:dyDescent="0.25">
      <c r="A606" s="59" t="s">
        <v>2054</v>
      </c>
      <c r="B606" s="60" t="s">
        <v>53</v>
      </c>
      <c r="C606" s="60" t="s">
        <v>2055</v>
      </c>
      <c r="D606" s="60" t="s">
        <v>2056</v>
      </c>
      <c r="E606" s="60" t="s">
        <v>56</v>
      </c>
      <c r="F606" s="61">
        <v>3708</v>
      </c>
      <c r="G606" s="61">
        <v>4137</v>
      </c>
      <c r="H606" s="61">
        <v>4567</v>
      </c>
      <c r="I606" s="61">
        <v>4996</v>
      </c>
      <c r="J606" s="61">
        <v>5425</v>
      </c>
      <c r="K606" s="62">
        <v>17985</v>
      </c>
      <c r="L606" s="60">
        <v>0</v>
      </c>
      <c r="M606" s="58"/>
      <c r="N606" s="66" t="str">
        <f t="shared" ref="N606:R606" si="1207">A606</f>
        <v>STUDENT SERVICES SPEC II</v>
      </c>
      <c r="O606" s="67" t="str">
        <f t="shared" si="1207"/>
        <v>H</v>
      </c>
      <c r="P606" s="67" t="str">
        <f t="shared" si="1207"/>
        <v>H3H2</v>
      </c>
      <c r="Q606" s="67" t="str">
        <f t="shared" si="1207"/>
        <v>H3H2XX</v>
      </c>
      <c r="R606" s="67" t="str">
        <f t="shared" si="1207"/>
        <v>H14</v>
      </c>
      <c r="S606" s="68">
        <f t="shared" ref="S606:X606" si="1208">F606*(12/26)</f>
        <v>1711.3846153846155</v>
      </c>
      <c r="T606" s="68">
        <f t="shared" si="1208"/>
        <v>1909.3846153846155</v>
      </c>
      <c r="U606" s="68">
        <f t="shared" si="1208"/>
        <v>2107.8461538461538</v>
      </c>
      <c r="V606" s="68">
        <f t="shared" si="1208"/>
        <v>2305.8461538461538</v>
      </c>
      <c r="W606" s="68">
        <f t="shared" si="1208"/>
        <v>2503.8461538461538</v>
      </c>
      <c r="X606" s="68">
        <f t="shared" si="1208"/>
        <v>8300.7692307692305</v>
      </c>
      <c r="Y606" s="67">
        <f t="shared" si="2"/>
        <v>0</v>
      </c>
      <c r="Z606" s="58"/>
    </row>
    <row r="607" spans="1:26" ht="12.75" customHeight="1" x14ac:dyDescent="0.25">
      <c r="A607" s="59" t="s">
        <v>2057</v>
      </c>
      <c r="B607" s="60" t="s">
        <v>53</v>
      </c>
      <c r="C607" s="60" t="s">
        <v>2058</v>
      </c>
      <c r="D607" s="60" t="s">
        <v>2059</v>
      </c>
      <c r="E607" s="60" t="s">
        <v>60</v>
      </c>
      <c r="F607" s="61">
        <v>4284</v>
      </c>
      <c r="G607" s="61">
        <v>4781</v>
      </c>
      <c r="H607" s="61">
        <v>5277</v>
      </c>
      <c r="I607" s="61">
        <v>5774</v>
      </c>
      <c r="J607" s="61">
        <v>6270</v>
      </c>
      <c r="K607" s="62">
        <v>17985</v>
      </c>
      <c r="L607" s="60">
        <v>0</v>
      </c>
      <c r="M607" s="58"/>
      <c r="N607" s="66" t="str">
        <f t="shared" ref="N607:R607" si="1209">A607</f>
        <v>STUDENT SERVICES SPEC III</v>
      </c>
      <c r="O607" s="67" t="str">
        <f t="shared" si="1209"/>
        <v>H</v>
      </c>
      <c r="P607" s="67" t="str">
        <f t="shared" si="1209"/>
        <v>H3H3</v>
      </c>
      <c r="Q607" s="67" t="str">
        <f t="shared" si="1209"/>
        <v>H3H3XX</v>
      </c>
      <c r="R607" s="67" t="str">
        <f t="shared" si="1209"/>
        <v>H19</v>
      </c>
      <c r="S607" s="68">
        <f t="shared" ref="S607:X607" si="1210">F607*(12/26)</f>
        <v>1977.2307692307693</v>
      </c>
      <c r="T607" s="68">
        <f t="shared" si="1210"/>
        <v>2206.6153846153848</v>
      </c>
      <c r="U607" s="68">
        <f t="shared" si="1210"/>
        <v>2435.5384615384619</v>
      </c>
      <c r="V607" s="68">
        <f t="shared" si="1210"/>
        <v>2664.9230769230771</v>
      </c>
      <c r="W607" s="68">
        <f t="shared" si="1210"/>
        <v>2893.8461538461538</v>
      </c>
      <c r="X607" s="68">
        <f t="shared" si="1210"/>
        <v>8300.7692307692305</v>
      </c>
      <c r="Y607" s="67">
        <f t="shared" si="2"/>
        <v>0</v>
      </c>
      <c r="Z607" s="58"/>
    </row>
    <row r="608" spans="1:26" ht="12.75" customHeight="1" x14ac:dyDescent="0.25">
      <c r="A608" s="59" t="s">
        <v>2060</v>
      </c>
      <c r="B608" s="60" t="s">
        <v>53</v>
      </c>
      <c r="C608" s="60" t="s">
        <v>2061</v>
      </c>
      <c r="D608" s="60" t="s">
        <v>2062</v>
      </c>
      <c r="E608" s="60" t="s">
        <v>144</v>
      </c>
      <c r="F608" s="61">
        <v>5322</v>
      </c>
      <c r="G608" s="61">
        <v>5939</v>
      </c>
      <c r="H608" s="61">
        <v>6556</v>
      </c>
      <c r="I608" s="61">
        <v>7173</v>
      </c>
      <c r="J608" s="61">
        <v>7790</v>
      </c>
      <c r="K608" s="62">
        <v>17985</v>
      </c>
      <c r="L608" s="60">
        <v>0</v>
      </c>
      <c r="M608" s="58"/>
      <c r="N608" s="66" t="str">
        <f t="shared" ref="N608:R608" si="1211">A608</f>
        <v>STUDENT SERVICES SPEC IV</v>
      </c>
      <c r="O608" s="67" t="str">
        <f t="shared" si="1211"/>
        <v>H</v>
      </c>
      <c r="P608" s="67" t="str">
        <f t="shared" si="1211"/>
        <v>H3H4</v>
      </c>
      <c r="Q608" s="67" t="str">
        <f t="shared" si="1211"/>
        <v>H3H4XX</v>
      </c>
      <c r="R608" s="67" t="str">
        <f t="shared" si="1211"/>
        <v>H28</v>
      </c>
      <c r="S608" s="68">
        <f t="shared" ref="S608:X608" si="1212">F608*(12/26)</f>
        <v>2456.3076923076924</v>
      </c>
      <c r="T608" s="68">
        <f t="shared" si="1212"/>
        <v>2741.0769230769233</v>
      </c>
      <c r="U608" s="68">
        <f t="shared" si="1212"/>
        <v>3025.8461538461538</v>
      </c>
      <c r="V608" s="68">
        <f t="shared" si="1212"/>
        <v>3310.6153846153848</v>
      </c>
      <c r="W608" s="68">
        <f t="shared" si="1212"/>
        <v>3595.3846153846157</v>
      </c>
      <c r="X608" s="68">
        <f t="shared" si="1212"/>
        <v>8300.7692307692305</v>
      </c>
      <c r="Y608" s="67">
        <f t="shared" si="2"/>
        <v>0</v>
      </c>
      <c r="Z608" s="58"/>
    </row>
    <row r="609" spans="1:26" ht="12.75" customHeight="1" x14ac:dyDescent="0.25">
      <c r="A609" s="59" t="s">
        <v>2063</v>
      </c>
      <c r="B609" s="60" t="s">
        <v>53</v>
      </c>
      <c r="C609" s="60" t="s">
        <v>2064</v>
      </c>
      <c r="D609" s="60" t="s">
        <v>2065</v>
      </c>
      <c r="E609" s="60" t="s">
        <v>122</v>
      </c>
      <c r="F609" s="61">
        <v>6659</v>
      </c>
      <c r="G609" s="61">
        <v>7518</v>
      </c>
      <c r="H609" s="61">
        <v>8377</v>
      </c>
      <c r="I609" s="61">
        <v>9235</v>
      </c>
      <c r="J609" s="61">
        <v>10094</v>
      </c>
      <c r="K609" s="62">
        <v>17985</v>
      </c>
      <c r="L609" s="60">
        <v>0</v>
      </c>
      <c r="M609" s="58"/>
      <c r="N609" s="66" t="str">
        <f t="shared" ref="N609:R609" si="1213">A609</f>
        <v>STUDENT SERVICES SPEC V</v>
      </c>
      <c r="O609" s="67" t="str">
        <f t="shared" si="1213"/>
        <v>H</v>
      </c>
      <c r="P609" s="67" t="str">
        <f t="shared" si="1213"/>
        <v>H3H5</v>
      </c>
      <c r="Q609" s="67" t="str">
        <f t="shared" si="1213"/>
        <v>H3H5XX</v>
      </c>
      <c r="R609" s="67" t="str">
        <f t="shared" si="1213"/>
        <v>H33</v>
      </c>
      <c r="S609" s="68">
        <f t="shared" ref="S609:X609" si="1214">F609*(12/26)</f>
        <v>3073.3846153846157</v>
      </c>
      <c r="T609" s="68">
        <f t="shared" si="1214"/>
        <v>3469.8461538461543</v>
      </c>
      <c r="U609" s="68">
        <f t="shared" si="1214"/>
        <v>3866.3076923076924</v>
      </c>
      <c r="V609" s="68">
        <f t="shared" si="1214"/>
        <v>4262.3076923076924</v>
      </c>
      <c r="W609" s="68">
        <f t="shared" si="1214"/>
        <v>4658.7692307692314</v>
      </c>
      <c r="X609" s="68">
        <f t="shared" si="1214"/>
        <v>8300.7692307692305</v>
      </c>
      <c r="Y609" s="67">
        <f t="shared" si="2"/>
        <v>0</v>
      </c>
      <c r="Z609" s="58"/>
    </row>
    <row r="610" spans="1:26" ht="12.75" customHeight="1" x14ac:dyDescent="0.25">
      <c r="A610" s="59" t="s">
        <v>2066</v>
      </c>
      <c r="B610" s="60" t="s">
        <v>53</v>
      </c>
      <c r="C610" s="60" t="s">
        <v>2067</v>
      </c>
      <c r="D610" s="60" t="s">
        <v>2068</v>
      </c>
      <c r="E610" s="60" t="s">
        <v>795</v>
      </c>
      <c r="F610" s="61">
        <v>2582</v>
      </c>
      <c r="G610" s="61">
        <v>2881</v>
      </c>
      <c r="H610" s="61">
        <v>3181</v>
      </c>
      <c r="I610" s="61">
        <v>3480</v>
      </c>
      <c r="J610" s="61">
        <v>3779</v>
      </c>
      <c r="K610" s="62">
        <v>17985</v>
      </c>
      <c r="L610" s="60">
        <v>1</v>
      </c>
      <c r="M610" s="58"/>
      <c r="N610" s="66" t="str">
        <f t="shared" ref="N610:R610" si="1215">A610</f>
        <v>STUDENT TRAINEE I</v>
      </c>
      <c r="O610" s="67" t="str">
        <f t="shared" si="1215"/>
        <v>H</v>
      </c>
      <c r="P610" s="67" t="str">
        <f t="shared" si="1215"/>
        <v>H4T1</v>
      </c>
      <c r="Q610" s="67" t="str">
        <f t="shared" si="1215"/>
        <v>H4T1IX</v>
      </c>
      <c r="R610" s="67" t="str">
        <f t="shared" si="1215"/>
        <v>H05</v>
      </c>
      <c r="S610" s="68">
        <f t="shared" ref="S610:X610" si="1216">F610*(12/26)</f>
        <v>1191.6923076923078</v>
      </c>
      <c r="T610" s="68">
        <f t="shared" si="1216"/>
        <v>1329.6923076923078</v>
      </c>
      <c r="U610" s="68">
        <f t="shared" si="1216"/>
        <v>1468.1538461538462</v>
      </c>
      <c r="V610" s="68">
        <f t="shared" si="1216"/>
        <v>1606.1538461538462</v>
      </c>
      <c r="W610" s="68">
        <f t="shared" si="1216"/>
        <v>1744.1538461538462</v>
      </c>
      <c r="X610" s="68">
        <f t="shared" si="1216"/>
        <v>8300.7692307692305</v>
      </c>
      <c r="Y610" s="67">
        <f t="shared" si="2"/>
        <v>1</v>
      </c>
      <c r="Z610" s="58"/>
    </row>
    <row r="611" spans="1:26" ht="12.75" customHeight="1" x14ac:dyDescent="0.25">
      <c r="A611" s="59" t="s">
        <v>2069</v>
      </c>
      <c r="B611" s="60" t="s">
        <v>53</v>
      </c>
      <c r="C611" s="60" t="s">
        <v>2070</v>
      </c>
      <c r="D611" s="60" t="s">
        <v>2071</v>
      </c>
      <c r="E611" s="60" t="s">
        <v>1988</v>
      </c>
      <c r="F611" s="61">
        <v>2985</v>
      </c>
      <c r="G611" s="61">
        <v>3331</v>
      </c>
      <c r="H611" s="61">
        <v>3676</v>
      </c>
      <c r="I611" s="61">
        <v>4022</v>
      </c>
      <c r="J611" s="61">
        <v>4367</v>
      </c>
      <c r="K611" s="62">
        <v>17985</v>
      </c>
      <c r="L611" s="60">
        <v>1</v>
      </c>
      <c r="M611" s="58"/>
      <c r="N611" s="66" t="str">
        <f t="shared" ref="N611:R611" si="1217">A611</f>
        <v>STUDENT TRAINEE II</v>
      </c>
      <c r="O611" s="67" t="str">
        <f t="shared" si="1217"/>
        <v>H</v>
      </c>
      <c r="P611" s="67" t="str">
        <f t="shared" si="1217"/>
        <v>H4T2</v>
      </c>
      <c r="Q611" s="67" t="str">
        <f t="shared" si="1217"/>
        <v>H4T2IX</v>
      </c>
      <c r="R611" s="67" t="str">
        <f t="shared" si="1217"/>
        <v>H07</v>
      </c>
      <c r="S611" s="68">
        <f t="shared" ref="S611:X611" si="1218">F611*(12/26)</f>
        <v>1377.6923076923078</v>
      </c>
      <c r="T611" s="68">
        <f t="shared" si="1218"/>
        <v>1537.3846153846155</v>
      </c>
      <c r="U611" s="68">
        <f t="shared" si="1218"/>
        <v>1696.6153846153848</v>
      </c>
      <c r="V611" s="68">
        <f t="shared" si="1218"/>
        <v>1856.3076923076924</v>
      </c>
      <c r="W611" s="68">
        <f t="shared" si="1218"/>
        <v>2015.5384615384617</v>
      </c>
      <c r="X611" s="68">
        <f t="shared" si="1218"/>
        <v>8300.7692307692305</v>
      </c>
      <c r="Y611" s="67">
        <f t="shared" si="2"/>
        <v>1</v>
      </c>
      <c r="Z611" s="58"/>
    </row>
    <row r="612" spans="1:26" ht="12.75" customHeight="1" x14ac:dyDescent="0.25">
      <c r="A612" s="59" t="s">
        <v>2072</v>
      </c>
      <c r="B612" s="60" t="s">
        <v>53</v>
      </c>
      <c r="C612" s="60" t="s">
        <v>2073</v>
      </c>
      <c r="D612" s="60" t="s">
        <v>2074</v>
      </c>
      <c r="E612" s="60" t="s">
        <v>245</v>
      </c>
      <c r="F612" s="61">
        <v>3207</v>
      </c>
      <c r="G612" s="61">
        <v>3579</v>
      </c>
      <c r="H612" s="61">
        <v>3952</v>
      </c>
      <c r="I612" s="61">
        <v>4324</v>
      </c>
      <c r="J612" s="61">
        <v>4696</v>
      </c>
      <c r="K612" s="62">
        <v>17985</v>
      </c>
      <c r="L612" s="60">
        <v>1</v>
      </c>
      <c r="M612" s="58"/>
      <c r="N612" s="66" t="str">
        <f t="shared" ref="N612:R612" si="1219">A612</f>
        <v>STUDENT TRAINEE III</v>
      </c>
      <c r="O612" s="67" t="str">
        <f t="shared" si="1219"/>
        <v>H</v>
      </c>
      <c r="P612" s="67" t="str">
        <f t="shared" si="1219"/>
        <v>H4T3</v>
      </c>
      <c r="Q612" s="67" t="str">
        <f t="shared" si="1219"/>
        <v>H4T3IX</v>
      </c>
      <c r="R612" s="67" t="str">
        <f t="shared" si="1219"/>
        <v>H10</v>
      </c>
      <c r="S612" s="68">
        <f t="shared" ref="S612:X612" si="1220">F612*(12/26)</f>
        <v>1480.1538461538462</v>
      </c>
      <c r="T612" s="68">
        <f t="shared" si="1220"/>
        <v>1651.846153846154</v>
      </c>
      <c r="U612" s="68">
        <f t="shared" si="1220"/>
        <v>1824</v>
      </c>
      <c r="V612" s="68">
        <f t="shared" si="1220"/>
        <v>1995.6923076923078</v>
      </c>
      <c r="W612" s="68">
        <f t="shared" si="1220"/>
        <v>2167.3846153846157</v>
      </c>
      <c r="X612" s="68">
        <f t="shared" si="1220"/>
        <v>8300.7692307692305</v>
      </c>
      <c r="Y612" s="67">
        <f t="shared" si="2"/>
        <v>1</v>
      </c>
      <c r="Z612" s="58"/>
    </row>
    <row r="613" spans="1:26" ht="12.75" customHeight="1" x14ac:dyDescent="0.25">
      <c r="A613" s="59" t="s">
        <v>2075</v>
      </c>
      <c r="B613" s="60" t="s">
        <v>53</v>
      </c>
      <c r="C613" s="60" t="s">
        <v>2076</v>
      </c>
      <c r="D613" s="60" t="s">
        <v>2077</v>
      </c>
      <c r="E613" s="60" t="s">
        <v>134</v>
      </c>
      <c r="F613" s="61">
        <v>3450</v>
      </c>
      <c r="G613" s="61">
        <v>3850</v>
      </c>
      <c r="H613" s="61">
        <v>4249</v>
      </c>
      <c r="I613" s="61">
        <v>4649</v>
      </c>
      <c r="J613" s="61">
        <v>5048</v>
      </c>
      <c r="K613" s="62">
        <v>17985</v>
      </c>
      <c r="L613" s="60">
        <v>1</v>
      </c>
      <c r="M613" s="58"/>
      <c r="N613" s="66" t="str">
        <f t="shared" ref="N613:R613" si="1221">A613</f>
        <v>STUDENT TRAINEE IV</v>
      </c>
      <c r="O613" s="67" t="str">
        <f t="shared" si="1221"/>
        <v>H</v>
      </c>
      <c r="P613" s="67" t="str">
        <f t="shared" si="1221"/>
        <v>H4T4</v>
      </c>
      <c r="Q613" s="67" t="str">
        <f t="shared" si="1221"/>
        <v>H4T4IX</v>
      </c>
      <c r="R613" s="67" t="str">
        <f t="shared" si="1221"/>
        <v>H12</v>
      </c>
      <c r="S613" s="68">
        <f t="shared" ref="S613:X613" si="1222">F613*(12/26)</f>
        <v>1592.3076923076924</v>
      </c>
      <c r="T613" s="68">
        <f t="shared" si="1222"/>
        <v>1776.9230769230771</v>
      </c>
      <c r="U613" s="68">
        <f t="shared" si="1222"/>
        <v>1961.0769230769231</v>
      </c>
      <c r="V613" s="68">
        <f t="shared" si="1222"/>
        <v>2145.6923076923076</v>
      </c>
      <c r="W613" s="68">
        <f t="shared" si="1222"/>
        <v>2329.8461538461538</v>
      </c>
      <c r="X613" s="68">
        <f t="shared" si="1222"/>
        <v>8300.7692307692305</v>
      </c>
      <c r="Y613" s="67">
        <f t="shared" si="2"/>
        <v>1</v>
      </c>
      <c r="Z613" s="58"/>
    </row>
    <row r="614" spans="1:26" ht="12.75" customHeight="1" x14ac:dyDescent="0.25">
      <c r="A614" s="73" t="s">
        <v>2078</v>
      </c>
      <c r="B614" s="74" t="s">
        <v>103</v>
      </c>
      <c r="C614" s="74" t="s">
        <v>2079</v>
      </c>
      <c r="D614" s="74" t="s">
        <v>2080</v>
      </c>
      <c r="E614" s="74" t="s">
        <v>512</v>
      </c>
      <c r="F614" s="75">
        <v>3349</v>
      </c>
      <c r="G614" s="75">
        <v>3702</v>
      </c>
      <c r="H614" s="75">
        <v>4054</v>
      </c>
      <c r="I614" s="75">
        <v>4407</v>
      </c>
      <c r="J614" s="75">
        <v>4759</v>
      </c>
      <c r="K614" s="62">
        <v>17985</v>
      </c>
      <c r="L614" s="74">
        <v>1</v>
      </c>
      <c r="M614" s="58"/>
      <c r="N614" s="66" t="str">
        <f t="shared" ref="N614:R614" si="1223">A614</f>
        <v>SYSTEMS MONITORING INTERN</v>
      </c>
      <c r="O614" s="67" t="str">
        <f t="shared" si="1223"/>
        <v>G</v>
      </c>
      <c r="P614" s="67" t="str">
        <f t="shared" si="1223"/>
        <v>G2C1</v>
      </c>
      <c r="Q614" s="67" t="str">
        <f t="shared" si="1223"/>
        <v>G2C1IX</v>
      </c>
      <c r="R614" s="67" t="str">
        <f t="shared" si="1223"/>
        <v>G14</v>
      </c>
      <c r="S614" s="68">
        <f t="shared" ref="S614:X614" si="1224">F614*(12/26)</f>
        <v>1545.6923076923078</v>
      </c>
      <c r="T614" s="68">
        <f t="shared" si="1224"/>
        <v>1708.6153846153848</v>
      </c>
      <c r="U614" s="68">
        <f t="shared" si="1224"/>
        <v>1871.0769230769231</v>
      </c>
      <c r="V614" s="68">
        <f t="shared" si="1224"/>
        <v>2034</v>
      </c>
      <c r="W614" s="68">
        <f t="shared" si="1224"/>
        <v>2196.4615384615386</v>
      </c>
      <c r="X614" s="68">
        <f t="shared" si="1224"/>
        <v>8300.7692307692305</v>
      </c>
      <c r="Y614" s="67">
        <f t="shared" si="2"/>
        <v>1</v>
      </c>
      <c r="Z614" s="58"/>
    </row>
    <row r="615" spans="1:26" ht="12.75" customHeight="1" x14ac:dyDescent="0.25">
      <c r="A615" s="73" t="s">
        <v>2081</v>
      </c>
      <c r="B615" s="74" t="s">
        <v>103</v>
      </c>
      <c r="C615" s="74" t="s">
        <v>2082</v>
      </c>
      <c r="D615" s="74" t="s">
        <v>2083</v>
      </c>
      <c r="E615" s="74" t="s">
        <v>2084</v>
      </c>
      <c r="F615" s="75">
        <v>3868</v>
      </c>
      <c r="G615" s="75">
        <v>4276</v>
      </c>
      <c r="H615" s="75">
        <v>4684</v>
      </c>
      <c r="I615" s="75">
        <v>5091</v>
      </c>
      <c r="J615" s="75">
        <v>5499</v>
      </c>
      <c r="K615" s="62">
        <v>17985</v>
      </c>
      <c r="L615" s="74">
        <v>1</v>
      </c>
      <c r="M615" s="58"/>
      <c r="N615" s="66" t="str">
        <f t="shared" ref="N615:R615" si="1225">A615</f>
        <v>SYSTEMS MONITORING COORD I</v>
      </c>
      <c r="O615" s="67" t="str">
        <f t="shared" si="1225"/>
        <v>G</v>
      </c>
      <c r="P615" s="67" t="str">
        <f t="shared" si="1225"/>
        <v>G2C2</v>
      </c>
      <c r="Q615" s="67" t="str">
        <f t="shared" si="1225"/>
        <v>G2C2TX</v>
      </c>
      <c r="R615" s="67" t="str">
        <f t="shared" si="1225"/>
        <v>G18</v>
      </c>
      <c r="S615" s="68">
        <f t="shared" ref="S615:X615" si="1226">F615*(12/26)</f>
        <v>1785.2307692307693</v>
      </c>
      <c r="T615" s="68">
        <f t="shared" si="1226"/>
        <v>1973.5384615384617</v>
      </c>
      <c r="U615" s="68">
        <f t="shared" si="1226"/>
        <v>2161.8461538461538</v>
      </c>
      <c r="V615" s="68">
        <f t="shared" si="1226"/>
        <v>2349.6923076923076</v>
      </c>
      <c r="W615" s="68">
        <f t="shared" si="1226"/>
        <v>2538</v>
      </c>
      <c r="X615" s="68">
        <f t="shared" si="1226"/>
        <v>8300.7692307692305</v>
      </c>
      <c r="Y615" s="67">
        <f t="shared" si="2"/>
        <v>1</v>
      </c>
      <c r="Z615" s="58"/>
    </row>
    <row r="616" spans="1:26" ht="12.75" customHeight="1" x14ac:dyDescent="0.25">
      <c r="A616" s="73" t="s">
        <v>2085</v>
      </c>
      <c r="B616" s="74" t="s">
        <v>103</v>
      </c>
      <c r="C616" s="74" t="s">
        <v>2086</v>
      </c>
      <c r="D616" s="74" t="s">
        <v>2087</v>
      </c>
      <c r="E616" s="74" t="s">
        <v>1468</v>
      </c>
      <c r="F616" s="75">
        <v>4159</v>
      </c>
      <c r="G616" s="75">
        <v>4598</v>
      </c>
      <c r="H616" s="75">
        <v>5036</v>
      </c>
      <c r="I616" s="75">
        <v>5475</v>
      </c>
      <c r="J616" s="75">
        <v>5913</v>
      </c>
      <c r="K616" s="62">
        <v>17985</v>
      </c>
      <c r="L616" s="74">
        <v>0</v>
      </c>
      <c r="M616" s="58"/>
      <c r="N616" s="66" t="str">
        <f t="shared" ref="N616:R616" si="1227">A616</f>
        <v>SYSTEMS MONITORING COORD II</v>
      </c>
      <c r="O616" s="67" t="str">
        <f t="shared" si="1227"/>
        <v>G</v>
      </c>
      <c r="P616" s="67" t="str">
        <f t="shared" si="1227"/>
        <v>G2C3</v>
      </c>
      <c r="Q616" s="67" t="str">
        <f t="shared" si="1227"/>
        <v>G2C3XX</v>
      </c>
      <c r="R616" s="67" t="str">
        <f t="shared" si="1227"/>
        <v>G20</v>
      </c>
      <c r="S616" s="68">
        <f t="shared" ref="S616:X616" si="1228">F616*(12/26)</f>
        <v>1919.5384615384617</v>
      </c>
      <c r="T616" s="68">
        <f t="shared" si="1228"/>
        <v>2122.1538461538462</v>
      </c>
      <c r="U616" s="68">
        <f t="shared" si="1228"/>
        <v>2324.3076923076924</v>
      </c>
      <c r="V616" s="68">
        <f t="shared" si="1228"/>
        <v>2526.9230769230771</v>
      </c>
      <c r="W616" s="68">
        <f t="shared" si="1228"/>
        <v>2729.0769230769233</v>
      </c>
      <c r="X616" s="68">
        <f t="shared" si="1228"/>
        <v>8300.7692307692305</v>
      </c>
      <c r="Y616" s="67">
        <f t="shared" si="2"/>
        <v>0</v>
      </c>
      <c r="Z616" s="58"/>
    </row>
    <row r="617" spans="1:26" ht="12.75" customHeight="1" x14ac:dyDescent="0.25">
      <c r="A617" s="73" t="s">
        <v>2088</v>
      </c>
      <c r="B617" s="74" t="s">
        <v>103</v>
      </c>
      <c r="C617" s="74" t="s">
        <v>2089</v>
      </c>
      <c r="D617" s="74" t="s">
        <v>2090</v>
      </c>
      <c r="E617" s="74" t="s">
        <v>2091</v>
      </c>
      <c r="F617" s="75">
        <v>4948</v>
      </c>
      <c r="G617" s="75">
        <v>5522</v>
      </c>
      <c r="H617" s="75">
        <v>6096</v>
      </c>
      <c r="I617" s="75">
        <v>6669</v>
      </c>
      <c r="J617" s="75">
        <v>7243</v>
      </c>
      <c r="K617" s="62">
        <v>17985</v>
      </c>
      <c r="L617" s="74">
        <v>0</v>
      </c>
      <c r="M617" s="58"/>
      <c r="N617" s="66" t="str">
        <f t="shared" ref="N617:R617" si="1229">A617</f>
        <v>SYSTEMS MONITORING COORD III</v>
      </c>
      <c r="O617" s="67" t="str">
        <f t="shared" si="1229"/>
        <v>G</v>
      </c>
      <c r="P617" s="67" t="str">
        <f t="shared" si="1229"/>
        <v>G2C4</v>
      </c>
      <c r="Q617" s="67" t="str">
        <f t="shared" si="1229"/>
        <v>G2C4XX</v>
      </c>
      <c r="R617" s="67" t="str">
        <f t="shared" si="1229"/>
        <v>G24</v>
      </c>
      <c r="S617" s="68">
        <f t="shared" ref="S617:X617" si="1230">F617*(12/26)</f>
        <v>2283.6923076923076</v>
      </c>
      <c r="T617" s="68">
        <f t="shared" si="1230"/>
        <v>2548.6153846153848</v>
      </c>
      <c r="U617" s="68">
        <f t="shared" si="1230"/>
        <v>2813.5384615384619</v>
      </c>
      <c r="V617" s="68">
        <f t="shared" si="1230"/>
        <v>3078</v>
      </c>
      <c r="W617" s="68">
        <f t="shared" si="1230"/>
        <v>3342.9230769230771</v>
      </c>
      <c r="X617" s="68">
        <f t="shared" si="1230"/>
        <v>8300.7692307692305</v>
      </c>
      <c r="Y617" s="67">
        <f t="shared" si="2"/>
        <v>0</v>
      </c>
      <c r="Z617" s="58"/>
    </row>
    <row r="618" spans="1:26" ht="12.75" customHeight="1" x14ac:dyDescent="0.25">
      <c r="A618" s="59" t="s">
        <v>2092</v>
      </c>
      <c r="B618" s="60" t="s">
        <v>53</v>
      </c>
      <c r="C618" s="60" t="s">
        <v>2093</v>
      </c>
      <c r="D618" s="60" t="s">
        <v>2094</v>
      </c>
      <c r="E618" s="60" t="s">
        <v>273</v>
      </c>
      <c r="F618" s="61">
        <v>4605</v>
      </c>
      <c r="G618" s="61">
        <v>5139</v>
      </c>
      <c r="H618" s="61">
        <v>5672</v>
      </c>
      <c r="I618" s="61">
        <v>6206</v>
      </c>
      <c r="J618" s="61">
        <v>6739</v>
      </c>
      <c r="K618" s="62">
        <v>17985</v>
      </c>
      <c r="L618" s="60">
        <v>0</v>
      </c>
      <c r="M618" s="58"/>
      <c r="N618" s="66" t="str">
        <f t="shared" ref="N618:R618" si="1231">A618</f>
        <v>TAX COMPLIANCE AGENT I</v>
      </c>
      <c r="O618" s="67" t="str">
        <f t="shared" si="1231"/>
        <v>H</v>
      </c>
      <c r="P618" s="67" t="str">
        <f t="shared" si="1231"/>
        <v>H8M2</v>
      </c>
      <c r="Q618" s="67" t="str">
        <f t="shared" si="1231"/>
        <v>H8M2XX</v>
      </c>
      <c r="R618" s="67" t="str">
        <f t="shared" si="1231"/>
        <v>H22</v>
      </c>
      <c r="S618" s="68">
        <f t="shared" ref="S618:X618" si="1232">F618*(12/26)</f>
        <v>2125.3846153846157</v>
      </c>
      <c r="T618" s="68">
        <f t="shared" si="1232"/>
        <v>2371.8461538461538</v>
      </c>
      <c r="U618" s="68">
        <f t="shared" si="1232"/>
        <v>2617.8461538461538</v>
      </c>
      <c r="V618" s="68">
        <f t="shared" si="1232"/>
        <v>2864.3076923076924</v>
      </c>
      <c r="W618" s="68">
        <f t="shared" si="1232"/>
        <v>3110.3076923076924</v>
      </c>
      <c r="X618" s="68">
        <f t="shared" si="1232"/>
        <v>8300.7692307692305</v>
      </c>
      <c r="Y618" s="67">
        <f t="shared" si="2"/>
        <v>0</v>
      </c>
      <c r="Z618" s="58"/>
    </row>
    <row r="619" spans="1:26" ht="12.75" customHeight="1" x14ac:dyDescent="0.25">
      <c r="A619" s="59" t="s">
        <v>2095</v>
      </c>
      <c r="B619" s="60" t="s">
        <v>53</v>
      </c>
      <c r="C619" s="60" t="s">
        <v>2096</v>
      </c>
      <c r="D619" s="60" t="s">
        <v>2097</v>
      </c>
      <c r="E619" s="60" t="s">
        <v>144</v>
      </c>
      <c r="F619" s="61">
        <v>5322</v>
      </c>
      <c r="G619" s="61">
        <v>5939</v>
      </c>
      <c r="H619" s="61">
        <v>6556</v>
      </c>
      <c r="I619" s="61">
        <v>7173</v>
      </c>
      <c r="J619" s="61">
        <v>7790</v>
      </c>
      <c r="K619" s="62">
        <v>17985</v>
      </c>
      <c r="L619" s="60">
        <v>0</v>
      </c>
      <c r="M619" s="58"/>
      <c r="N619" s="66" t="str">
        <f t="shared" ref="N619:R619" si="1233">A619</f>
        <v>TAX COMPLIANCE AGENT II</v>
      </c>
      <c r="O619" s="67" t="str">
        <f t="shared" si="1233"/>
        <v>H</v>
      </c>
      <c r="P619" s="67" t="str">
        <f t="shared" si="1233"/>
        <v>H8M3</v>
      </c>
      <c r="Q619" s="67" t="str">
        <f t="shared" si="1233"/>
        <v>H8M3XX</v>
      </c>
      <c r="R619" s="67" t="str">
        <f t="shared" si="1233"/>
        <v>H28</v>
      </c>
      <c r="S619" s="68">
        <f t="shared" ref="S619:X619" si="1234">F619*(12/26)</f>
        <v>2456.3076923076924</v>
      </c>
      <c r="T619" s="68">
        <f t="shared" si="1234"/>
        <v>2741.0769230769233</v>
      </c>
      <c r="U619" s="68">
        <f t="shared" si="1234"/>
        <v>3025.8461538461538</v>
      </c>
      <c r="V619" s="68">
        <f t="shared" si="1234"/>
        <v>3310.6153846153848</v>
      </c>
      <c r="W619" s="68">
        <f t="shared" si="1234"/>
        <v>3595.3846153846157</v>
      </c>
      <c r="X619" s="68">
        <f t="shared" si="1234"/>
        <v>8300.7692307692305</v>
      </c>
      <c r="Y619" s="67">
        <f t="shared" si="2"/>
        <v>0</v>
      </c>
      <c r="Z619" s="58"/>
    </row>
    <row r="620" spans="1:26" ht="12.75" customHeight="1" x14ac:dyDescent="0.25">
      <c r="A620" s="59" t="s">
        <v>2098</v>
      </c>
      <c r="B620" s="60" t="s">
        <v>53</v>
      </c>
      <c r="C620" s="60" t="s">
        <v>2099</v>
      </c>
      <c r="D620" s="60" t="s">
        <v>2100</v>
      </c>
      <c r="E620" s="60" t="s">
        <v>249</v>
      </c>
      <c r="F620" s="61">
        <v>3984</v>
      </c>
      <c r="G620" s="61">
        <v>4447</v>
      </c>
      <c r="H620" s="61">
        <v>4909</v>
      </c>
      <c r="I620" s="61">
        <v>5372</v>
      </c>
      <c r="J620" s="61">
        <v>5834</v>
      </c>
      <c r="K620" s="62">
        <v>17985</v>
      </c>
      <c r="L620" s="60">
        <v>0</v>
      </c>
      <c r="M620" s="58"/>
      <c r="N620" s="66" t="str">
        <f t="shared" ref="N620:R620" si="1235">A620</f>
        <v>TAX COMPLIANCE AGENT IN</v>
      </c>
      <c r="O620" s="67" t="str">
        <f t="shared" si="1235"/>
        <v>H</v>
      </c>
      <c r="P620" s="67" t="str">
        <f t="shared" si="1235"/>
        <v>H8M1</v>
      </c>
      <c r="Q620" s="67" t="str">
        <f t="shared" si="1235"/>
        <v>H8M1IX</v>
      </c>
      <c r="R620" s="67" t="str">
        <f t="shared" si="1235"/>
        <v>H17</v>
      </c>
      <c r="S620" s="68">
        <f t="shared" ref="S620:X620" si="1236">F620*(12/26)</f>
        <v>1838.7692307692309</v>
      </c>
      <c r="T620" s="68">
        <f t="shared" si="1236"/>
        <v>2052.4615384615386</v>
      </c>
      <c r="U620" s="68">
        <f t="shared" si="1236"/>
        <v>2265.6923076923076</v>
      </c>
      <c r="V620" s="68">
        <f t="shared" si="1236"/>
        <v>2479.3846153846157</v>
      </c>
      <c r="W620" s="68">
        <f t="shared" si="1236"/>
        <v>2692.6153846153848</v>
      </c>
      <c r="X620" s="68">
        <f t="shared" si="1236"/>
        <v>8300.7692307692305</v>
      </c>
      <c r="Y620" s="67">
        <f t="shared" si="2"/>
        <v>0</v>
      </c>
      <c r="Z620" s="58"/>
    </row>
    <row r="621" spans="1:26" ht="12.75" customHeight="1" x14ac:dyDescent="0.25">
      <c r="A621" s="59" t="s">
        <v>2101</v>
      </c>
      <c r="B621" s="60" t="s">
        <v>53</v>
      </c>
      <c r="C621" s="60" t="s">
        <v>2102</v>
      </c>
      <c r="D621" s="60" t="s">
        <v>2103</v>
      </c>
      <c r="E621" s="60" t="s">
        <v>122</v>
      </c>
      <c r="F621" s="61">
        <v>6659</v>
      </c>
      <c r="G621" s="61">
        <v>7518</v>
      </c>
      <c r="H621" s="61">
        <v>8377</v>
      </c>
      <c r="I621" s="61">
        <v>9235</v>
      </c>
      <c r="J621" s="61">
        <v>10094</v>
      </c>
      <c r="K621" s="62">
        <v>17985</v>
      </c>
      <c r="L621" s="60">
        <v>0</v>
      </c>
      <c r="M621" s="58"/>
      <c r="N621" s="66" t="str">
        <f t="shared" ref="N621:R621" si="1237">A621</f>
        <v>TAX CONFEREE I</v>
      </c>
      <c r="O621" s="67" t="str">
        <f t="shared" si="1237"/>
        <v>H</v>
      </c>
      <c r="P621" s="67" t="str">
        <f t="shared" si="1237"/>
        <v>H8L1</v>
      </c>
      <c r="Q621" s="67" t="str">
        <f t="shared" si="1237"/>
        <v>H8L1XX</v>
      </c>
      <c r="R621" s="67" t="str">
        <f t="shared" si="1237"/>
        <v>H33</v>
      </c>
      <c r="S621" s="68">
        <f t="shared" ref="S621:X621" si="1238">F621*(12/26)</f>
        <v>3073.3846153846157</v>
      </c>
      <c r="T621" s="68">
        <f t="shared" si="1238"/>
        <v>3469.8461538461543</v>
      </c>
      <c r="U621" s="68">
        <f t="shared" si="1238"/>
        <v>3866.3076923076924</v>
      </c>
      <c r="V621" s="68">
        <f t="shared" si="1238"/>
        <v>4262.3076923076924</v>
      </c>
      <c r="W621" s="68">
        <f t="shared" si="1238"/>
        <v>4658.7692307692314</v>
      </c>
      <c r="X621" s="68">
        <f t="shared" si="1238"/>
        <v>8300.7692307692305</v>
      </c>
      <c r="Y621" s="67">
        <f t="shared" si="2"/>
        <v>0</v>
      </c>
      <c r="Z621" s="58"/>
    </row>
    <row r="622" spans="1:26" ht="12.75" customHeight="1" x14ac:dyDescent="0.25">
      <c r="A622" s="59" t="s">
        <v>2104</v>
      </c>
      <c r="B622" s="60" t="s">
        <v>53</v>
      </c>
      <c r="C622" s="60" t="s">
        <v>2105</v>
      </c>
      <c r="D622" s="60" t="s">
        <v>2106</v>
      </c>
      <c r="E622" s="60" t="s">
        <v>126</v>
      </c>
      <c r="F622" s="61">
        <v>7224</v>
      </c>
      <c r="G622" s="61">
        <v>8156</v>
      </c>
      <c r="H622" s="61">
        <v>9089</v>
      </c>
      <c r="I622" s="61">
        <v>10021</v>
      </c>
      <c r="J622" s="61">
        <v>10953</v>
      </c>
      <c r="K622" s="62">
        <v>17985</v>
      </c>
      <c r="L622" s="60">
        <v>0</v>
      </c>
      <c r="M622" s="58"/>
      <c r="N622" s="66" t="str">
        <f t="shared" ref="N622:R622" si="1239">A622</f>
        <v>TAX CONFEREE II</v>
      </c>
      <c r="O622" s="67" t="str">
        <f t="shared" si="1239"/>
        <v>H</v>
      </c>
      <c r="P622" s="67" t="str">
        <f t="shared" si="1239"/>
        <v>H8L2</v>
      </c>
      <c r="Q622" s="67" t="str">
        <f t="shared" si="1239"/>
        <v>H8L2XX</v>
      </c>
      <c r="R622" s="67" t="str">
        <f t="shared" si="1239"/>
        <v>H35</v>
      </c>
      <c r="S622" s="68">
        <f t="shared" ref="S622:X622" si="1240">F622*(12/26)</f>
        <v>3334.1538461538462</v>
      </c>
      <c r="T622" s="68">
        <f t="shared" si="1240"/>
        <v>3764.3076923076924</v>
      </c>
      <c r="U622" s="68">
        <f t="shared" si="1240"/>
        <v>4194.9230769230771</v>
      </c>
      <c r="V622" s="68">
        <f t="shared" si="1240"/>
        <v>4625.0769230769238</v>
      </c>
      <c r="W622" s="68">
        <f t="shared" si="1240"/>
        <v>5055.2307692307695</v>
      </c>
      <c r="X622" s="68">
        <f t="shared" si="1240"/>
        <v>8300.7692307692305</v>
      </c>
      <c r="Y622" s="67">
        <f t="shared" si="2"/>
        <v>0</v>
      </c>
      <c r="Z622" s="58"/>
    </row>
    <row r="623" spans="1:26" ht="12.75" customHeight="1" x14ac:dyDescent="0.25">
      <c r="A623" s="59" t="s">
        <v>2107</v>
      </c>
      <c r="B623" s="60" t="s">
        <v>53</v>
      </c>
      <c r="C623" s="60" t="s">
        <v>2108</v>
      </c>
      <c r="D623" s="60" t="s">
        <v>2109</v>
      </c>
      <c r="E623" s="60" t="s">
        <v>134</v>
      </c>
      <c r="F623" s="61">
        <v>3450</v>
      </c>
      <c r="G623" s="61">
        <v>3850</v>
      </c>
      <c r="H623" s="61">
        <v>4249</v>
      </c>
      <c r="I623" s="61">
        <v>4649</v>
      </c>
      <c r="J623" s="61">
        <v>5048</v>
      </c>
      <c r="K623" s="62">
        <v>17985</v>
      </c>
      <c r="L623" s="60">
        <v>1</v>
      </c>
      <c r="M623" s="58"/>
      <c r="N623" s="66" t="str">
        <f t="shared" ref="N623:R623" si="1241">A623</f>
        <v>TAX EXAMINER I</v>
      </c>
      <c r="O623" s="67" t="str">
        <f t="shared" si="1241"/>
        <v>H</v>
      </c>
      <c r="P623" s="67" t="str">
        <f t="shared" si="1241"/>
        <v>H8N1</v>
      </c>
      <c r="Q623" s="67" t="str">
        <f t="shared" si="1241"/>
        <v>H8N1XX</v>
      </c>
      <c r="R623" s="67" t="str">
        <f t="shared" si="1241"/>
        <v>H12</v>
      </c>
      <c r="S623" s="68">
        <f t="shared" ref="S623:X623" si="1242">F623*(12/26)</f>
        <v>1592.3076923076924</v>
      </c>
      <c r="T623" s="68">
        <f t="shared" si="1242"/>
        <v>1776.9230769230771</v>
      </c>
      <c r="U623" s="68">
        <f t="shared" si="1242"/>
        <v>1961.0769230769231</v>
      </c>
      <c r="V623" s="68">
        <f t="shared" si="1242"/>
        <v>2145.6923076923076</v>
      </c>
      <c r="W623" s="68">
        <f t="shared" si="1242"/>
        <v>2329.8461538461538</v>
      </c>
      <c r="X623" s="68">
        <f t="shared" si="1242"/>
        <v>8300.7692307692305</v>
      </c>
      <c r="Y623" s="67">
        <f t="shared" si="2"/>
        <v>1</v>
      </c>
      <c r="Z623" s="58"/>
    </row>
    <row r="624" spans="1:26" ht="12.75" customHeight="1" x14ac:dyDescent="0.25">
      <c r="A624" s="59" t="s">
        <v>2110</v>
      </c>
      <c r="B624" s="60" t="s">
        <v>53</v>
      </c>
      <c r="C624" s="60" t="s">
        <v>2111</v>
      </c>
      <c r="D624" s="60" t="s">
        <v>2112</v>
      </c>
      <c r="E624" s="60" t="s">
        <v>249</v>
      </c>
      <c r="F624" s="61">
        <v>3984</v>
      </c>
      <c r="G624" s="61">
        <v>4447</v>
      </c>
      <c r="H624" s="61">
        <v>4909</v>
      </c>
      <c r="I624" s="61">
        <v>5372</v>
      </c>
      <c r="J624" s="61">
        <v>5834</v>
      </c>
      <c r="K624" s="62">
        <v>17985</v>
      </c>
      <c r="L624" s="60">
        <v>1</v>
      </c>
      <c r="M624" s="58"/>
      <c r="N624" s="66" t="str">
        <f t="shared" ref="N624:R624" si="1243">A624</f>
        <v>TAX EXAMINER II</v>
      </c>
      <c r="O624" s="67" t="str">
        <f t="shared" si="1243"/>
        <v>H</v>
      </c>
      <c r="P624" s="67" t="str">
        <f t="shared" si="1243"/>
        <v>H8N2</v>
      </c>
      <c r="Q624" s="67" t="str">
        <f t="shared" si="1243"/>
        <v>H8N2XX</v>
      </c>
      <c r="R624" s="67" t="str">
        <f t="shared" si="1243"/>
        <v>H17</v>
      </c>
      <c r="S624" s="68">
        <f t="shared" ref="S624:X624" si="1244">F624*(12/26)</f>
        <v>1838.7692307692309</v>
      </c>
      <c r="T624" s="68">
        <f t="shared" si="1244"/>
        <v>2052.4615384615386</v>
      </c>
      <c r="U624" s="68">
        <f t="shared" si="1244"/>
        <v>2265.6923076923076</v>
      </c>
      <c r="V624" s="68">
        <f t="shared" si="1244"/>
        <v>2479.3846153846157</v>
      </c>
      <c r="W624" s="68">
        <f t="shared" si="1244"/>
        <v>2692.6153846153848</v>
      </c>
      <c r="X624" s="68">
        <f t="shared" si="1244"/>
        <v>8300.7692307692305</v>
      </c>
      <c r="Y624" s="67">
        <f t="shared" si="2"/>
        <v>1</v>
      </c>
      <c r="Z624" s="58"/>
    </row>
    <row r="625" spans="1:26" ht="12.75" customHeight="1" x14ac:dyDescent="0.25">
      <c r="A625" s="59" t="s">
        <v>2113</v>
      </c>
      <c r="B625" s="60" t="s">
        <v>53</v>
      </c>
      <c r="C625" s="60" t="s">
        <v>2114</v>
      </c>
      <c r="D625" s="60" t="s">
        <v>2115</v>
      </c>
      <c r="E625" s="60" t="s">
        <v>273</v>
      </c>
      <c r="F625" s="61">
        <v>4605</v>
      </c>
      <c r="G625" s="61">
        <v>5139</v>
      </c>
      <c r="H625" s="61">
        <v>5672</v>
      </c>
      <c r="I625" s="61">
        <v>6206</v>
      </c>
      <c r="J625" s="61">
        <v>6739</v>
      </c>
      <c r="K625" s="62">
        <v>17985</v>
      </c>
      <c r="L625" s="60">
        <v>0</v>
      </c>
      <c r="M625" s="58"/>
      <c r="N625" s="66" t="str">
        <f t="shared" ref="N625:R625" si="1245">A625</f>
        <v>TAX EXAMINER III</v>
      </c>
      <c r="O625" s="67" t="str">
        <f t="shared" si="1245"/>
        <v>H</v>
      </c>
      <c r="P625" s="67" t="str">
        <f t="shared" si="1245"/>
        <v>H8N3</v>
      </c>
      <c r="Q625" s="67" t="str">
        <f t="shared" si="1245"/>
        <v>H8N3XX</v>
      </c>
      <c r="R625" s="67" t="str">
        <f t="shared" si="1245"/>
        <v>H22</v>
      </c>
      <c r="S625" s="68">
        <f t="shared" ref="S625:X625" si="1246">F625*(12/26)</f>
        <v>2125.3846153846157</v>
      </c>
      <c r="T625" s="68">
        <f t="shared" si="1246"/>
        <v>2371.8461538461538</v>
      </c>
      <c r="U625" s="68">
        <f t="shared" si="1246"/>
        <v>2617.8461538461538</v>
      </c>
      <c r="V625" s="68">
        <f t="shared" si="1246"/>
        <v>2864.3076923076924</v>
      </c>
      <c r="W625" s="68">
        <f t="shared" si="1246"/>
        <v>3110.3076923076924</v>
      </c>
      <c r="X625" s="68">
        <f t="shared" si="1246"/>
        <v>8300.7692307692305</v>
      </c>
      <c r="Y625" s="67">
        <f t="shared" si="2"/>
        <v>0</v>
      </c>
      <c r="Z625" s="58"/>
    </row>
    <row r="626" spans="1:26" ht="12.75" customHeight="1" x14ac:dyDescent="0.25">
      <c r="A626" s="59" t="s">
        <v>2116</v>
      </c>
      <c r="B626" s="60" t="s">
        <v>53</v>
      </c>
      <c r="C626" s="60" t="s">
        <v>2117</v>
      </c>
      <c r="D626" s="60" t="s">
        <v>2118</v>
      </c>
      <c r="E626" s="60" t="s">
        <v>144</v>
      </c>
      <c r="F626" s="61">
        <v>5322</v>
      </c>
      <c r="G626" s="61">
        <v>5939</v>
      </c>
      <c r="H626" s="61">
        <v>6556</v>
      </c>
      <c r="I626" s="61">
        <v>7173</v>
      </c>
      <c r="J626" s="61">
        <v>7790</v>
      </c>
      <c r="K626" s="62">
        <v>17985</v>
      </c>
      <c r="L626" s="60">
        <v>0</v>
      </c>
      <c r="M626" s="58"/>
      <c r="N626" s="66" t="str">
        <f t="shared" ref="N626:R626" si="1247">A626</f>
        <v>TAX EXAMINER IV</v>
      </c>
      <c r="O626" s="67" t="str">
        <f t="shared" si="1247"/>
        <v>H</v>
      </c>
      <c r="P626" s="67" t="str">
        <f t="shared" si="1247"/>
        <v>H8N4</v>
      </c>
      <c r="Q626" s="67" t="str">
        <f t="shared" si="1247"/>
        <v>H8N4XX</v>
      </c>
      <c r="R626" s="67" t="str">
        <f t="shared" si="1247"/>
        <v>H28</v>
      </c>
      <c r="S626" s="68">
        <f t="shared" ref="S626:X626" si="1248">F626*(12/26)</f>
        <v>2456.3076923076924</v>
      </c>
      <c r="T626" s="68">
        <f t="shared" si="1248"/>
        <v>2741.0769230769233</v>
      </c>
      <c r="U626" s="68">
        <f t="shared" si="1248"/>
        <v>3025.8461538461538</v>
      </c>
      <c r="V626" s="68">
        <f t="shared" si="1248"/>
        <v>3310.6153846153848</v>
      </c>
      <c r="W626" s="68">
        <f t="shared" si="1248"/>
        <v>3595.3846153846157</v>
      </c>
      <c r="X626" s="68">
        <f t="shared" si="1248"/>
        <v>8300.7692307692305</v>
      </c>
      <c r="Y626" s="67">
        <f t="shared" si="2"/>
        <v>0</v>
      </c>
      <c r="Z626" s="58"/>
    </row>
    <row r="627" spans="1:26" ht="12.75" customHeight="1" x14ac:dyDescent="0.25">
      <c r="A627" s="59" t="s">
        <v>2119</v>
      </c>
      <c r="B627" s="60" t="s">
        <v>53</v>
      </c>
      <c r="C627" s="60" t="s">
        <v>2120</v>
      </c>
      <c r="D627" s="60" t="s">
        <v>2121</v>
      </c>
      <c r="E627" s="60" t="s">
        <v>1040</v>
      </c>
      <c r="F627" s="61">
        <v>5986</v>
      </c>
      <c r="G627" s="61">
        <v>6915</v>
      </c>
      <c r="H627" s="61">
        <v>7843</v>
      </c>
      <c r="I627" s="61">
        <v>8772</v>
      </c>
      <c r="J627" s="61">
        <v>9700</v>
      </c>
      <c r="K627" s="62">
        <v>17985</v>
      </c>
      <c r="L627" s="60">
        <v>0</v>
      </c>
      <c r="M627" s="58"/>
      <c r="N627" s="66" t="str">
        <f t="shared" ref="N627:R627" si="1249">A627</f>
        <v>TAX EXAMINER V</v>
      </c>
      <c r="O627" s="67" t="str">
        <f t="shared" si="1249"/>
        <v>H</v>
      </c>
      <c r="P627" s="67" t="str">
        <f t="shared" si="1249"/>
        <v>H8N5</v>
      </c>
      <c r="Q627" s="67" t="str">
        <f t="shared" si="1249"/>
        <v>H8N5XX</v>
      </c>
      <c r="R627" s="67" t="str">
        <f t="shared" si="1249"/>
        <v>H31</v>
      </c>
      <c r="S627" s="68">
        <f t="shared" ref="S627:X627" si="1250">F627*(12/26)</f>
        <v>2762.7692307692309</v>
      </c>
      <c r="T627" s="68">
        <f t="shared" si="1250"/>
        <v>3191.5384615384619</v>
      </c>
      <c r="U627" s="68">
        <f t="shared" si="1250"/>
        <v>3619.8461538461543</v>
      </c>
      <c r="V627" s="68">
        <f t="shared" si="1250"/>
        <v>4048.6153846153848</v>
      </c>
      <c r="W627" s="68">
        <f t="shared" si="1250"/>
        <v>4476.9230769230771</v>
      </c>
      <c r="X627" s="68">
        <f t="shared" si="1250"/>
        <v>8300.7692307692305</v>
      </c>
      <c r="Y627" s="67">
        <f t="shared" si="2"/>
        <v>0</v>
      </c>
      <c r="Z627" s="58"/>
    </row>
    <row r="628" spans="1:26" ht="12.75" customHeight="1" x14ac:dyDescent="0.25">
      <c r="A628" s="59" t="s">
        <v>2122</v>
      </c>
      <c r="B628" s="60" t="s">
        <v>53</v>
      </c>
      <c r="C628" s="60" t="s">
        <v>2123</v>
      </c>
      <c r="D628" s="60" t="s">
        <v>2124</v>
      </c>
      <c r="E628" s="60" t="s">
        <v>72</v>
      </c>
      <c r="F628" s="61">
        <v>2794</v>
      </c>
      <c r="G628" s="61">
        <v>3081</v>
      </c>
      <c r="H628" s="61">
        <v>3369</v>
      </c>
      <c r="I628" s="61">
        <v>3656</v>
      </c>
      <c r="J628" s="61">
        <v>3943</v>
      </c>
      <c r="K628" s="62">
        <v>17985</v>
      </c>
      <c r="L628" s="60">
        <v>1</v>
      </c>
      <c r="M628" s="58"/>
      <c r="N628" s="66" t="str">
        <f t="shared" ref="N628:R628" si="1251">A628</f>
        <v>TECHNICIAN I</v>
      </c>
      <c r="O628" s="67" t="str">
        <f t="shared" si="1251"/>
        <v>H</v>
      </c>
      <c r="P628" s="67" t="str">
        <f t="shared" si="1251"/>
        <v>H4M1</v>
      </c>
      <c r="Q628" s="67" t="str">
        <f t="shared" si="1251"/>
        <v>H4M1IX</v>
      </c>
      <c r="R628" s="67" t="str">
        <f t="shared" si="1251"/>
        <v>H06</v>
      </c>
      <c r="S628" s="68">
        <f t="shared" ref="S628:X628" si="1252">F628*(12/26)</f>
        <v>1289.5384615384617</v>
      </c>
      <c r="T628" s="68">
        <f t="shared" si="1252"/>
        <v>1422</v>
      </c>
      <c r="U628" s="68">
        <f t="shared" si="1252"/>
        <v>1554.9230769230769</v>
      </c>
      <c r="V628" s="68">
        <f t="shared" si="1252"/>
        <v>1687.3846153846155</v>
      </c>
      <c r="W628" s="68">
        <f t="shared" si="1252"/>
        <v>1819.846153846154</v>
      </c>
      <c r="X628" s="68">
        <f t="shared" si="1252"/>
        <v>8300.7692307692305</v>
      </c>
      <c r="Y628" s="67">
        <f t="shared" si="2"/>
        <v>1</v>
      </c>
      <c r="Z628" s="58"/>
    </row>
    <row r="629" spans="1:26" ht="12.75" customHeight="1" x14ac:dyDescent="0.25">
      <c r="A629" s="59" t="s">
        <v>2125</v>
      </c>
      <c r="B629" s="60" t="s">
        <v>53</v>
      </c>
      <c r="C629" s="60" t="s">
        <v>2126</v>
      </c>
      <c r="D629" s="60" t="s">
        <v>2127</v>
      </c>
      <c r="E629" s="60" t="s">
        <v>1387</v>
      </c>
      <c r="F629" s="61">
        <v>3003</v>
      </c>
      <c r="G629" s="61">
        <v>3312</v>
      </c>
      <c r="H629" s="61">
        <v>3621</v>
      </c>
      <c r="I629" s="61">
        <v>3930</v>
      </c>
      <c r="J629" s="61">
        <v>4239</v>
      </c>
      <c r="K629" s="62">
        <v>17985</v>
      </c>
      <c r="L629" s="60">
        <v>1</v>
      </c>
      <c r="M629" s="58"/>
      <c r="N629" s="66" t="str">
        <f t="shared" ref="N629:R629" si="1253">A629</f>
        <v>TECHNICIAN II</v>
      </c>
      <c r="O629" s="67" t="str">
        <f t="shared" si="1253"/>
        <v>H</v>
      </c>
      <c r="P629" s="67" t="str">
        <f t="shared" si="1253"/>
        <v>H4M2</v>
      </c>
      <c r="Q629" s="67" t="str">
        <f t="shared" si="1253"/>
        <v>H4M2TX</v>
      </c>
      <c r="R629" s="67" t="str">
        <f t="shared" si="1253"/>
        <v>H08</v>
      </c>
      <c r="S629" s="68">
        <f t="shared" ref="S629:X629" si="1254">F629*(12/26)</f>
        <v>1386</v>
      </c>
      <c r="T629" s="68">
        <f t="shared" si="1254"/>
        <v>1528.6153846153848</v>
      </c>
      <c r="U629" s="68">
        <f t="shared" si="1254"/>
        <v>1671.2307692307693</v>
      </c>
      <c r="V629" s="68">
        <f t="shared" si="1254"/>
        <v>1813.846153846154</v>
      </c>
      <c r="W629" s="68">
        <f t="shared" si="1254"/>
        <v>1956.4615384615386</v>
      </c>
      <c r="X629" s="68">
        <f t="shared" si="1254"/>
        <v>8300.7692307692305</v>
      </c>
      <c r="Y629" s="67">
        <f t="shared" si="2"/>
        <v>1</v>
      </c>
      <c r="Z629" s="58"/>
    </row>
    <row r="630" spans="1:26" ht="12.75" customHeight="1" x14ac:dyDescent="0.25">
      <c r="A630" s="59" t="s">
        <v>2128</v>
      </c>
      <c r="B630" s="60" t="s">
        <v>53</v>
      </c>
      <c r="C630" s="60" t="s">
        <v>2129</v>
      </c>
      <c r="D630" s="60" t="s">
        <v>2130</v>
      </c>
      <c r="E630" s="60" t="s">
        <v>80</v>
      </c>
      <c r="F630" s="61">
        <v>3730</v>
      </c>
      <c r="G630" s="61">
        <v>4114</v>
      </c>
      <c r="H630" s="61">
        <v>4498</v>
      </c>
      <c r="I630" s="61">
        <v>4881</v>
      </c>
      <c r="J630" s="61">
        <v>5265</v>
      </c>
      <c r="K630" s="62">
        <v>17985</v>
      </c>
      <c r="L630" s="60">
        <v>1</v>
      </c>
      <c r="M630" s="58"/>
      <c r="N630" s="66" t="str">
        <f t="shared" ref="N630:R630" si="1255">A630</f>
        <v>TECHNICIAN III</v>
      </c>
      <c r="O630" s="67" t="str">
        <f t="shared" si="1255"/>
        <v>H</v>
      </c>
      <c r="P630" s="67" t="str">
        <f t="shared" si="1255"/>
        <v>H4M3</v>
      </c>
      <c r="Q630" s="67" t="str">
        <f t="shared" si="1255"/>
        <v>H4M3XX</v>
      </c>
      <c r="R630" s="67" t="str">
        <f t="shared" si="1255"/>
        <v>H16</v>
      </c>
      <c r="S630" s="68">
        <f t="shared" ref="S630:X630" si="1256">F630*(12/26)</f>
        <v>1721.5384615384617</v>
      </c>
      <c r="T630" s="68">
        <f t="shared" si="1256"/>
        <v>1898.7692307692309</v>
      </c>
      <c r="U630" s="68">
        <f t="shared" si="1256"/>
        <v>2076</v>
      </c>
      <c r="V630" s="68">
        <f t="shared" si="1256"/>
        <v>2252.7692307692309</v>
      </c>
      <c r="W630" s="68">
        <f t="shared" si="1256"/>
        <v>2430</v>
      </c>
      <c r="X630" s="68">
        <f t="shared" si="1256"/>
        <v>8300.7692307692305</v>
      </c>
      <c r="Y630" s="67">
        <f t="shared" si="2"/>
        <v>1</v>
      </c>
      <c r="Z630" s="58"/>
    </row>
    <row r="631" spans="1:26" ht="12.75" customHeight="1" x14ac:dyDescent="0.25">
      <c r="A631" s="59" t="s">
        <v>2131</v>
      </c>
      <c r="B631" s="60" t="s">
        <v>53</v>
      </c>
      <c r="C631" s="60" t="s">
        <v>2132</v>
      </c>
      <c r="D631" s="60" t="s">
        <v>2133</v>
      </c>
      <c r="E631" s="60" t="s">
        <v>1664</v>
      </c>
      <c r="F631" s="61">
        <v>4012</v>
      </c>
      <c r="G631" s="61">
        <v>4424</v>
      </c>
      <c r="H631" s="61">
        <v>4836</v>
      </c>
      <c r="I631" s="61">
        <v>5248</v>
      </c>
      <c r="J631" s="61">
        <v>5660</v>
      </c>
      <c r="K631" s="62">
        <v>17985</v>
      </c>
      <c r="L631" s="60">
        <v>1</v>
      </c>
      <c r="M631" s="58"/>
      <c r="N631" s="66" t="str">
        <f t="shared" ref="N631:R631" si="1257">A631</f>
        <v>TECHNICIAN IV</v>
      </c>
      <c r="O631" s="67" t="str">
        <f t="shared" si="1257"/>
        <v>H</v>
      </c>
      <c r="P631" s="67" t="str">
        <f t="shared" si="1257"/>
        <v>H4M4</v>
      </c>
      <c r="Q631" s="67" t="str">
        <f t="shared" si="1257"/>
        <v>H4M4XX</v>
      </c>
      <c r="R631" s="67" t="str">
        <f t="shared" si="1257"/>
        <v>H18</v>
      </c>
      <c r="S631" s="68">
        <f t="shared" ref="S631:X631" si="1258">F631*(12/26)</f>
        <v>1851.6923076923078</v>
      </c>
      <c r="T631" s="68">
        <f t="shared" si="1258"/>
        <v>2041.846153846154</v>
      </c>
      <c r="U631" s="68">
        <f t="shared" si="1258"/>
        <v>2232</v>
      </c>
      <c r="V631" s="68">
        <f t="shared" si="1258"/>
        <v>2422.1538461538462</v>
      </c>
      <c r="W631" s="68">
        <f t="shared" si="1258"/>
        <v>2612.3076923076924</v>
      </c>
      <c r="X631" s="68">
        <f t="shared" si="1258"/>
        <v>8300.7692307692305</v>
      </c>
      <c r="Y631" s="67">
        <f t="shared" si="2"/>
        <v>1</v>
      </c>
      <c r="Z631" s="58"/>
    </row>
    <row r="632" spans="1:26" ht="12.75" customHeight="1" x14ac:dyDescent="0.25">
      <c r="A632" s="59" t="s">
        <v>2134</v>
      </c>
      <c r="B632" s="60" t="s">
        <v>53</v>
      </c>
      <c r="C632" s="60" t="s">
        <v>2135</v>
      </c>
      <c r="D632" s="60" t="s">
        <v>2136</v>
      </c>
      <c r="E632" s="60" t="s">
        <v>2137</v>
      </c>
      <c r="F632" s="61">
        <v>4983</v>
      </c>
      <c r="G632" s="61">
        <v>5496</v>
      </c>
      <c r="H632" s="61">
        <v>6009</v>
      </c>
      <c r="I632" s="61">
        <v>6521</v>
      </c>
      <c r="J632" s="61">
        <v>7034</v>
      </c>
      <c r="K632" s="62">
        <v>17985</v>
      </c>
      <c r="L632" s="60">
        <v>1</v>
      </c>
      <c r="M632" s="58"/>
      <c r="N632" s="66" t="str">
        <f t="shared" ref="N632:R632" si="1259">A632</f>
        <v>TECHNICIAN V</v>
      </c>
      <c r="O632" s="67" t="str">
        <f t="shared" si="1259"/>
        <v>H</v>
      </c>
      <c r="P632" s="67" t="str">
        <f t="shared" si="1259"/>
        <v>H4M5</v>
      </c>
      <c r="Q632" s="67" t="str">
        <f t="shared" si="1259"/>
        <v>H4M5XX</v>
      </c>
      <c r="R632" s="67" t="str">
        <f t="shared" si="1259"/>
        <v>H26</v>
      </c>
      <c r="S632" s="68">
        <f t="shared" ref="S632:X632" si="1260">F632*(12/26)</f>
        <v>2299.8461538461538</v>
      </c>
      <c r="T632" s="68">
        <f t="shared" si="1260"/>
        <v>2536.6153846153848</v>
      </c>
      <c r="U632" s="68">
        <f t="shared" si="1260"/>
        <v>2773.3846153846157</v>
      </c>
      <c r="V632" s="68">
        <f t="shared" si="1260"/>
        <v>3009.6923076923081</v>
      </c>
      <c r="W632" s="68">
        <f t="shared" si="1260"/>
        <v>3246.4615384615386</v>
      </c>
      <c r="X632" s="68">
        <f t="shared" si="1260"/>
        <v>8300.7692307692305</v>
      </c>
      <c r="Y632" s="67">
        <f t="shared" si="2"/>
        <v>1</v>
      </c>
      <c r="Z632" s="58"/>
    </row>
    <row r="633" spans="1:26" ht="12.75" customHeight="1" x14ac:dyDescent="0.25">
      <c r="A633" s="69" t="s">
        <v>2138</v>
      </c>
      <c r="B633" s="70" t="s">
        <v>2139</v>
      </c>
      <c r="C633" s="70" t="s">
        <v>2140</v>
      </c>
      <c r="D633" s="70" t="s">
        <v>2141</v>
      </c>
      <c r="E633" s="70" t="s">
        <v>155</v>
      </c>
      <c r="F633" s="72">
        <v>5930</v>
      </c>
      <c r="G633" s="72">
        <v>6540</v>
      </c>
      <c r="H633" s="72">
        <v>7150</v>
      </c>
      <c r="I633" s="72">
        <v>7760</v>
      </c>
      <c r="J633" s="72">
        <v>8370</v>
      </c>
      <c r="K633" s="62">
        <v>17985</v>
      </c>
      <c r="L633" s="70">
        <v>0</v>
      </c>
      <c r="M633" s="58"/>
      <c r="N633" s="66" t="str">
        <f t="shared" ref="N633:R633" si="1261">A633</f>
        <v>TELECOMMUNICATIONS ENGINEER I</v>
      </c>
      <c r="O633" s="67" t="str">
        <f t="shared" si="1261"/>
        <v>PSE</v>
      </c>
      <c r="P633" s="67" t="str">
        <f t="shared" si="1261"/>
        <v>I6B1</v>
      </c>
      <c r="Q633" s="67" t="str">
        <f t="shared" si="1261"/>
        <v>I6B1XX</v>
      </c>
      <c r="R633" s="67" t="str">
        <f t="shared" si="1261"/>
        <v>I15</v>
      </c>
      <c r="S633" s="68">
        <f t="shared" ref="S633:X633" si="1262">F633*(12/26)</f>
        <v>2736.9230769230771</v>
      </c>
      <c r="T633" s="68">
        <f t="shared" si="1262"/>
        <v>3018.4615384615386</v>
      </c>
      <c r="U633" s="68">
        <f t="shared" si="1262"/>
        <v>3300</v>
      </c>
      <c r="V633" s="68">
        <f t="shared" si="1262"/>
        <v>3581.5384615384619</v>
      </c>
      <c r="W633" s="68">
        <f t="shared" si="1262"/>
        <v>3863.0769230769233</v>
      </c>
      <c r="X633" s="68">
        <f t="shared" si="1262"/>
        <v>8300.7692307692305</v>
      </c>
      <c r="Y633" s="67">
        <f t="shared" si="2"/>
        <v>0</v>
      </c>
      <c r="Z633" s="58"/>
    </row>
    <row r="634" spans="1:26" ht="12.75" customHeight="1" x14ac:dyDescent="0.25">
      <c r="A634" s="69" t="s">
        <v>2142</v>
      </c>
      <c r="B634" s="70" t="s">
        <v>2139</v>
      </c>
      <c r="C634" s="70" t="s">
        <v>2143</v>
      </c>
      <c r="D634" s="70" t="s">
        <v>2144</v>
      </c>
      <c r="E634" s="70" t="s">
        <v>232</v>
      </c>
      <c r="F634" s="72">
        <v>6858</v>
      </c>
      <c r="G634" s="72">
        <v>7743</v>
      </c>
      <c r="H634" s="72">
        <v>8628</v>
      </c>
      <c r="I634" s="72">
        <v>9512</v>
      </c>
      <c r="J634" s="72">
        <v>10397</v>
      </c>
      <c r="K634" s="62">
        <v>17985</v>
      </c>
      <c r="L634" s="70">
        <v>0</v>
      </c>
      <c r="M634" s="58"/>
      <c r="N634" s="66" t="str">
        <f t="shared" ref="N634:R634" si="1263">A634</f>
        <v>TELECOMMUNICATIONS ENGINEER II</v>
      </c>
      <c r="O634" s="67" t="str">
        <f t="shared" si="1263"/>
        <v>PSE</v>
      </c>
      <c r="P634" s="67" t="str">
        <f t="shared" si="1263"/>
        <v>I6B2</v>
      </c>
      <c r="Q634" s="67" t="str">
        <f t="shared" si="1263"/>
        <v>I6B2XX</v>
      </c>
      <c r="R634" s="67" t="str">
        <f t="shared" si="1263"/>
        <v>I17</v>
      </c>
      <c r="S634" s="68">
        <f t="shared" ref="S634:X634" si="1264">F634*(12/26)</f>
        <v>3165.2307692307695</v>
      </c>
      <c r="T634" s="68">
        <f t="shared" si="1264"/>
        <v>3573.6923076923081</v>
      </c>
      <c r="U634" s="68">
        <f t="shared" si="1264"/>
        <v>3982.1538461538462</v>
      </c>
      <c r="V634" s="68">
        <f t="shared" si="1264"/>
        <v>4390.1538461538466</v>
      </c>
      <c r="W634" s="68">
        <f t="shared" si="1264"/>
        <v>4798.6153846153848</v>
      </c>
      <c r="X634" s="68">
        <f t="shared" si="1264"/>
        <v>8300.7692307692305</v>
      </c>
      <c r="Y634" s="67">
        <f t="shared" si="2"/>
        <v>0</v>
      </c>
      <c r="Z634" s="58"/>
    </row>
    <row r="635" spans="1:26" ht="12.75" customHeight="1" x14ac:dyDescent="0.25">
      <c r="A635" s="69" t="s">
        <v>2145</v>
      </c>
      <c r="B635" s="70" t="s">
        <v>2139</v>
      </c>
      <c r="C635" s="70" t="s">
        <v>2146</v>
      </c>
      <c r="D635" s="70" t="s">
        <v>2147</v>
      </c>
      <c r="E635" s="70" t="s">
        <v>849</v>
      </c>
      <c r="F635" s="72">
        <v>7872</v>
      </c>
      <c r="G635" s="72">
        <v>9093</v>
      </c>
      <c r="H635" s="72">
        <v>10315</v>
      </c>
      <c r="I635" s="72">
        <v>11536</v>
      </c>
      <c r="J635" s="72">
        <v>12757</v>
      </c>
      <c r="K635" s="62">
        <v>17985</v>
      </c>
      <c r="L635" s="70">
        <v>0</v>
      </c>
      <c r="M635" s="58"/>
      <c r="N635" s="66" t="str">
        <f t="shared" ref="N635:R635" si="1265">A635</f>
        <v>TELECOMMUNICATIONS ENGINEER III</v>
      </c>
      <c r="O635" s="67" t="str">
        <f t="shared" si="1265"/>
        <v>PSE</v>
      </c>
      <c r="P635" s="67" t="str">
        <f t="shared" si="1265"/>
        <v>I6B3</v>
      </c>
      <c r="Q635" s="67" t="str">
        <f t="shared" si="1265"/>
        <v>I6B3XX</v>
      </c>
      <c r="R635" s="67" t="str">
        <f t="shared" si="1265"/>
        <v>I20</v>
      </c>
      <c r="S635" s="68">
        <f t="shared" ref="S635:X635" si="1266">F635*(12/26)</f>
        <v>3633.2307692307695</v>
      </c>
      <c r="T635" s="68">
        <f t="shared" si="1266"/>
        <v>4196.7692307692314</v>
      </c>
      <c r="U635" s="68">
        <f t="shared" si="1266"/>
        <v>4760.7692307692314</v>
      </c>
      <c r="V635" s="68">
        <f t="shared" si="1266"/>
        <v>5324.3076923076924</v>
      </c>
      <c r="W635" s="68">
        <f t="shared" si="1266"/>
        <v>5887.8461538461543</v>
      </c>
      <c r="X635" s="68">
        <f t="shared" si="1266"/>
        <v>8300.7692307692305</v>
      </c>
      <c r="Y635" s="67">
        <f t="shared" si="2"/>
        <v>0</v>
      </c>
      <c r="Z635" s="58"/>
    </row>
    <row r="636" spans="1:26" ht="12.75" customHeight="1" x14ac:dyDescent="0.25">
      <c r="A636" s="69" t="s">
        <v>2148</v>
      </c>
      <c r="B636" s="70" t="s">
        <v>2139</v>
      </c>
      <c r="C636" s="70" t="s">
        <v>2149</v>
      </c>
      <c r="D636" s="71" t="s">
        <v>2150</v>
      </c>
      <c r="E636" s="70" t="s">
        <v>853</v>
      </c>
      <c r="F636" s="72">
        <v>8880</v>
      </c>
      <c r="G636" s="72">
        <v>10007</v>
      </c>
      <c r="H636" s="72">
        <v>11135</v>
      </c>
      <c r="I636" s="72">
        <v>12262</v>
      </c>
      <c r="J636" s="72">
        <v>13389</v>
      </c>
      <c r="K636" s="62">
        <v>17985</v>
      </c>
      <c r="L636" s="70">
        <v>0</v>
      </c>
      <c r="M636" s="58"/>
      <c r="N636" s="66" t="str">
        <f t="shared" ref="N636:R636" si="1267">A636</f>
        <v>TELECOMMUNICATIONS ENGINEER IV</v>
      </c>
      <c r="O636" s="67" t="str">
        <f t="shared" si="1267"/>
        <v>PSE</v>
      </c>
      <c r="P636" s="67" t="str">
        <f t="shared" si="1267"/>
        <v>I6B4</v>
      </c>
      <c r="Q636" s="67" t="str">
        <f t="shared" si="1267"/>
        <v>I6B4XX</v>
      </c>
      <c r="R636" s="67" t="str">
        <f t="shared" si="1267"/>
        <v>I22</v>
      </c>
      <c r="S636" s="68">
        <f t="shared" ref="S636:X636" si="1268">F636*(12/26)</f>
        <v>4098.461538461539</v>
      </c>
      <c r="T636" s="68">
        <f t="shared" si="1268"/>
        <v>4618.6153846153848</v>
      </c>
      <c r="U636" s="68">
        <f t="shared" si="1268"/>
        <v>5139.2307692307695</v>
      </c>
      <c r="V636" s="68">
        <f t="shared" si="1268"/>
        <v>5659.3846153846152</v>
      </c>
      <c r="W636" s="68">
        <f t="shared" si="1268"/>
        <v>6179.5384615384619</v>
      </c>
      <c r="X636" s="68">
        <f t="shared" si="1268"/>
        <v>8300.7692307692305</v>
      </c>
      <c r="Y636" s="67">
        <f t="shared" si="2"/>
        <v>0</v>
      </c>
      <c r="Z636" s="58"/>
    </row>
    <row r="637" spans="1:26" ht="12.75" customHeight="1" x14ac:dyDescent="0.25">
      <c r="A637" s="73" t="s">
        <v>2151</v>
      </c>
      <c r="B637" s="74" t="s">
        <v>2139</v>
      </c>
      <c r="C637" s="74" t="s">
        <v>2152</v>
      </c>
      <c r="D637" s="74" t="s">
        <v>2153</v>
      </c>
      <c r="E637" s="74" t="s">
        <v>857</v>
      </c>
      <c r="F637" s="75">
        <v>3304</v>
      </c>
      <c r="G637" s="75">
        <v>3687</v>
      </c>
      <c r="H637" s="75">
        <v>4070</v>
      </c>
      <c r="I637" s="75">
        <v>4453</v>
      </c>
      <c r="J637" s="75">
        <v>4836</v>
      </c>
      <c r="K637" s="62">
        <v>17985</v>
      </c>
      <c r="L637" s="74">
        <v>0</v>
      </c>
      <c r="M637" s="58"/>
      <c r="N637" s="66" t="str">
        <f t="shared" ref="N637:R637" si="1269">A637</f>
        <v>TELECOMMUNICATIONS INTERN</v>
      </c>
      <c r="O637" s="67" t="str">
        <f t="shared" si="1269"/>
        <v>PSE</v>
      </c>
      <c r="P637" s="67" t="str">
        <f t="shared" si="1269"/>
        <v>I6A1</v>
      </c>
      <c r="Q637" s="67" t="str">
        <f t="shared" si="1269"/>
        <v>I6A1IX</v>
      </c>
      <c r="R637" s="67" t="str">
        <f t="shared" si="1269"/>
        <v>I01</v>
      </c>
      <c r="S637" s="68">
        <f t="shared" ref="S637:X637" si="1270">F637*(12/26)</f>
        <v>1524.9230769230769</v>
      </c>
      <c r="T637" s="68">
        <f t="shared" si="1270"/>
        <v>1701.6923076923078</v>
      </c>
      <c r="U637" s="68">
        <f t="shared" si="1270"/>
        <v>1878.4615384615386</v>
      </c>
      <c r="V637" s="68">
        <f t="shared" si="1270"/>
        <v>2055.2307692307695</v>
      </c>
      <c r="W637" s="68">
        <f t="shared" si="1270"/>
        <v>2232</v>
      </c>
      <c r="X637" s="68">
        <f t="shared" si="1270"/>
        <v>8300.7692307692305</v>
      </c>
      <c r="Y637" s="67">
        <f t="shared" si="2"/>
        <v>0</v>
      </c>
      <c r="Z637" s="58"/>
    </row>
    <row r="638" spans="1:26" ht="12.75" customHeight="1" x14ac:dyDescent="0.25">
      <c r="A638" s="73" t="s">
        <v>2154</v>
      </c>
      <c r="B638" s="74" t="s">
        <v>2139</v>
      </c>
      <c r="C638" s="74" t="s">
        <v>2155</v>
      </c>
      <c r="D638" s="74" t="s">
        <v>2156</v>
      </c>
      <c r="E638" s="74" t="s">
        <v>861</v>
      </c>
      <c r="F638" s="75">
        <v>3818</v>
      </c>
      <c r="G638" s="75">
        <v>4261</v>
      </c>
      <c r="H638" s="75">
        <v>4704</v>
      </c>
      <c r="I638" s="75">
        <v>5146</v>
      </c>
      <c r="J638" s="75">
        <v>5589</v>
      </c>
      <c r="K638" s="62">
        <v>17985</v>
      </c>
      <c r="L638" s="74">
        <v>0</v>
      </c>
      <c r="M638" s="58"/>
      <c r="N638" s="66" t="str">
        <f t="shared" ref="N638:R638" si="1271">A638</f>
        <v>TELECOMMUNICATIONS SPECIALIST I</v>
      </c>
      <c r="O638" s="67" t="str">
        <f t="shared" si="1271"/>
        <v>PSE</v>
      </c>
      <c r="P638" s="67" t="str">
        <f t="shared" si="1271"/>
        <v>I6A2</v>
      </c>
      <c r="Q638" s="67" t="str">
        <f t="shared" si="1271"/>
        <v>I6A2XX</v>
      </c>
      <c r="R638" s="67" t="str">
        <f t="shared" si="1271"/>
        <v>I02</v>
      </c>
      <c r="S638" s="68">
        <f t="shared" ref="S638:X638" si="1272">F638*(12/26)</f>
        <v>1762.1538461538462</v>
      </c>
      <c r="T638" s="68">
        <f t="shared" si="1272"/>
        <v>1966.6153846153848</v>
      </c>
      <c r="U638" s="68">
        <f t="shared" si="1272"/>
        <v>2171.0769230769233</v>
      </c>
      <c r="V638" s="68">
        <f t="shared" si="1272"/>
        <v>2375.0769230769233</v>
      </c>
      <c r="W638" s="68">
        <f t="shared" si="1272"/>
        <v>2579.5384615384619</v>
      </c>
      <c r="X638" s="68">
        <f t="shared" si="1272"/>
        <v>8300.7692307692305</v>
      </c>
      <c r="Y638" s="67">
        <f t="shared" si="2"/>
        <v>0</v>
      </c>
      <c r="Z638" s="58"/>
    </row>
    <row r="639" spans="1:26" ht="12.75" customHeight="1" x14ac:dyDescent="0.25">
      <c r="A639" s="73" t="s">
        <v>2157</v>
      </c>
      <c r="B639" s="74" t="s">
        <v>2139</v>
      </c>
      <c r="C639" s="74" t="s">
        <v>2158</v>
      </c>
      <c r="D639" s="74" t="s">
        <v>2159</v>
      </c>
      <c r="E639" s="74" t="s">
        <v>865</v>
      </c>
      <c r="F639" s="75">
        <v>4743</v>
      </c>
      <c r="G639" s="75">
        <v>5293</v>
      </c>
      <c r="H639" s="75">
        <v>5843</v>
      </c>
      <c r="I639" s="75">
        <v>6393</v>
      </c>
      <c r="J639" s="75">
        <v>6943</v>
      </c>
      <c r="K639" s="62">
        <v>17985</v>
      </c>
      <c r="L639" s="74">
        <v>0</v>
      </c>
      <c r="M639" s="58"/>
      <c r="N639" s="66" t="str">
        <f t="shared" ref="N639:R639" si="1273">A639</f>
        <v>TELECOMMUNICATIONS SPECIALIST II</v>
      </c>
      <c r="O639" s="67" t="str">
        <f t="shared" si="1273"/>
        <v>PSE</v>
      </c>
      <c r="P639" s="67" t="str">
        <f t="shared" si="1273"/>
        <v>I6A3</v>
      </c>
      <c r="Q639" s="67" t="str">
        <f t="shared" si="1273"/>
        <v>I6A3XX</v>
      </c>
      <c r="R639" s="67" t="str">
        <f t="shared" si="1273"/>
        <v>I08</v>
      </c>
      <c r="S639" s="68">
        <f t="shared" ref="S639:X639" si="1274">F639*(12/26)</f>
        <v>2189.0769230769233</v>
      </c>
      <c r="T639" s="68">
        <f t="shared" si="1274"/>
        <v>2442.9230769230771</v>
      </c>
      <c r="U639" s="68">
        <f t="shared" si="1274"/>
        <v>2696.7692307692309</v>
      </c>
      <c r="V639" s="68">
        <f t="shared" si="1274"/>
        <v>2950.6153846153848</v>
      </c>
      <c r="W639" s="68">
        <f t="shared" si="1274"/>
        <v>3204.4615384615386</v>
      </c>
      <c r="X639" s="68">
        <f t="shared" si="1274"/>
        <v>8300.7692307692305</v>
      </c>
      <c r="Y639" s="67">
        <f t="shared" si="2"/>
        <v>0</v>
      </c>
      <c r="Z639" s="58"/>
    </row>
    <row r="640" spans="1:26" ht="12.75" customHeight="1" x14ac:dyDescent="0.25">
      <c r="A640" s="73" t="s">
        <v>2160</v>
      </c>
      <c r="B640" s="74" t="s">
        <v>2139</v>
      </c>
      <c r="C640" s="74" t="s">
        <v>2161</v>
      </c>
      <c r="D640" s="74" t="s">
        <v>2162</v>
      </c>
      <c r="E640" s="74" t="s">
        <v>725</v>
      </c>
      <c r="F640" s="75">
        <v>5098</v>
      </c>
      <c r="G640" s="75">
        <v>5689</v>
      </c>
      <c r="H640" s="75">
        <v>6281</v>
      </c>
      <c r="I640" s="75">
        <v>6872</v>
      </c>
      <c r="J640" s="75">
        <v>7463</v>
      </c>
      <c r="K640" s="62">
        <v>17985</v>
      </c>
      <c r="L640" s="74">
        <v>0</v>
      </c>
      <c r="M640" s="58"/>
      <c r="N640" s="66" t="str">
        <f t="shared" ref="N640:R640" si="1275">A640</f>
        <v>TELECOMMUNICATIONS SPECIALIST III</v>
      </c>
      <c r="O640" s="67" t="str">
        <f t="shared" si="1275"/>
        <v>PSE</v>
      </c>
      <c r="P640" s="67" t="str">
        <f t="shared" si="1275"/>
        <v>I6A4</v>
      </c>
      <c r="Q640" s="67" t="str">
        <f t="shared" si="1275"/>
        <v>I6A4XX</v>
      </c>
      <c r="R640" s="67" t="str">
        <f t="shared" si="1275"/>
        <v>I10</v>
      </c>
      <c r="S640" s="68">
        <f t="shared" ref="S640:X640" si="1276">F640*(12/26)</f>
        <v>2352.9230769230771</v>
      </c>
      <c r="T640" s="68">
        <f t="shared" si="1276"/>
        <v>2625.6923076923076</v>
      </c>
      <c r="U640" s="68">
        <f t="shared" si="1276"/>
        <v>2898.9230769230771</v>
      </c>
      <c r="V640" s="68">
        <f t="shared" si="1276"/>
        <v>3171.6923076923081</v>
      </c>
      <c r="W640" s="68">
        <f t="shared" si="1276"/>
        <v>3444.4615384615386</v>
      </c>
      <c r="X640" s="68">
        <f t="shared" si="1276"/>
        <v>8300.7692307692305</v>
      </c>
      <c r="Y640" s="67">
        <f t="shared" si="2"/>
        <v>0</v>
      </c>
      <c r="Z640" s="58"/>
    </row>
    <row r="641" spans="1:26" ht="12.75" customHeight="1" x14ac:dyDescent="0.25">
      <c r="A641" s="73" t="s">
        <v>2163</v>
      </c>
      <c r="B641" s="74" t="s">
        <v>2139</v>
      </c>
      <c r="C641" s="76" t="s">
        <v>2164</v>
      </c>
      <c r="D641" s="76" t="s">
        <v>2165</v>
      </c>
      <c r="E641" s="74" t="s">
        <v>89</v>
      </c>
      <c r="F641" s="75">
        <v>5826</v>
      </c>
      <c r="G641" s="75">
        <v>6578</v>
      </c>
      <c r="H641" s="75">
        <v>7329</v>
      </c>
      <c r="I641" s="75">
        <v>8081</v>
      </c>
      <c r="J641" s="75">
        <v>8832</v>
      </c>
      <c r="K641" s="62">
        <v>17985</v>
      </c>
      <c r="L641" s="74">
        <v>0</v>
      </c>
      <c r="M641" s="58"/>
      <c r="N641" s="66" t="str">
        <f t="shared" ref="N641:R641" si="1277">A641</f>
        <v>TELECOMMUNICATIONS SPECIALIST IV</v>
      </c>
      <c r="O641" s="67" t="str">
        <f t="shared" si="1277"/>
        <v>PSE</v>
      </c>
      <c r="P641" s="67" t="str">
        <f t="shared" si="1277"/>
        <v>I6A5</v>
      </c>
      <c r="Q641" s="67" t="str">
        <f t="shared" si="1277"/>
        <v>I6A5XX</v>
      </c>
      <c r="R641" s="67" t="str">
        <f t="shared" si="1277"/>
        <v>I14</v>
      </c>
      <c r="S641" s="68">
        <f t="shared" ref="S641:X641" si="1278">F641*(12/26)</f>
        <v>2688.9230769230771</v>
      </c>
      <c r="T641" s="68">
        <f t="shared" si="1278"/>
        <v>3036</v>
      </c>
      <c r="U641" s="68">
        <f t="shared" si="1278"/>
        <v>3382.6153846153848</v>
      </c>
      <c r="V641" s="68">
        <f t="shared" si="1278"/>
        <v>3729.6923076923081</v>
      </c>
      <c r="W641" s="68">
        <f t="shared" si="1278"/>
        <v>4076.3076923076924</v>
      </c>
      <c r="X641" s="68">
        <f t="shared" si="1278"/>
        <v>8300.7692307692305</v>
      </c>
      <c r="Y641" s="67">
        <f t="shared" si="2"/>
        <v>0</v>
      </c>
      <c r="Z641" s="58"/>
    </row>
    <row r="642" spans="1:26" ht="12.75" customHeight="1" x14ac:dyDescent="0.25">
      <c r="A642" s="59" t="s">
        <v>2166</v>
      </c>
      <c r="B642" s="60" t="s">
        <v>103</v>
      </c>
      <c r="C642" s="60" t="s">
        <v>2167</v>
      </c>
      <c r="D642" s="60" t="s">
        <v>2168</v>
      </c>
      <c r="E642" s="60" t="s">
        <v>1446</v>
      </c>
      <c r="F642" s="61">
        <v>2170</v>
      </c>
      <c r="G642" s="61">
        <v>2399</v>
      </c>
      <c r="H642" s="61">
        <v>2628</v>
      </c>
      <c r="I642" s="61">
        <v>2857</v>
      </c>
      <c r="J642" s="61">
        <v>3086</v>
      </c>
      <c r="K642" s="62">
        <v>17985</v>
      </c>
      <c r="L642" s="60">
        <v>1</v>
      </c>
      <c r="M642" s="58"/>
      <c r="N642" s="66" t="str">
        <f t="shared" ref="N642:R642" si="1279">A642</f>
        <v>TELEPHONE OPERATOR I</v>
      </c>
      <c r="O642" s="67" t="str">
        <f t="shared" si="1279"/>
        <v>G</v>
      </c>
      <c r="P642" s="67" t="str">
        <f t="shared" si="1279"/>
        <v>G1C2</v>
      </c>
      <c r="Q642" s="67" t="str">
        <f t="shared" si="1279"/>
        <v>G1C2TX</v>
      </c>
      <c r="R642" s="67" t="str">
        <f t="shared" si="1279"/>
        <v>G04</v>
      </c>
      <c r="S642" s="68">
        <f t="shared" ref="S642:X642" si="1280">F642*(12/26)</f>
        <v>1001.5384615384615</v>
      </c>
      <c r="T642" s="68">
        <f t="shared" si="1280"/>
        <v>1107.2307692307693</v>
      </c>
      <c r="U642" s="68">
        <f t="shared" si="1280"/>
        <v>1212.9230769230769</v>
      </c>
      <c r="V642" s="68">
        <f t="shared" si="1280"/>
        <v>1318.6153846153848</v>
      </c>
      <c r="W642" s="68">
        <f t="shared" si="1280"/>
        <v>1424.3076923076924</v>
      </c>
      <c r="X642" s="68">
        <f t="shared" si="1280"/>
        <v>8300.7692307692305</v>
      </c>
      <c r="Y642" s="67">
        <f t="shared" si="2"/>
        <v>1</v>
      </c>
      <c r="Z642" s="58"/>
    </row>
    <row r="643" spans="1:26" ht="12.75" customHeight="1" x14ac:dyDescent="0.25">
      <c r="A643" s="59" t="s">
        <v>2169</v>
      </c>
      <c r="B643" s="60" t="s">
        <v>103</v>
      </c>
      <c r="C643" s="60" t="s">
        <v>2170</v>
      </c>
      <c r="D643" s="60" t="s">
        <v>2171</v>
      </c>
      <c r="E643" s="60" t="s">
        <v>1884</v>
      </c>
      <c r="F643" s="61">
        <v>2331</v>
      </c>
      <c r="G643" s="61">
        <v>2577</v>
      </c>
      <c r="H643" s="61">
        <v>2823</v>
      </c>
      <c r="I643" s="61">
        <v>3069</v>
      </c>
      <c r="J643" s="61">
        <v>3315</v>
      </c>
      <c r="K643" s="62">
        <v>17985</v>
      </c>
      <c r="L643" s="60">
        <v>1</v>
      </c>
      <c r="M643" s="58"/>
      <c r="N643" s="66" t="str">
        <f t="shared" ref="N643:R643" si="1281">A643</f>
        <v>TELEPHONE OPERATOR II</v>
      </c>
      <c r="O643" s="67" t="str">
        <f t="shared" si="1281"/>
        <v>G</v>
      </c>
      <c r="P643" s="67" t="str">
        <f t="shared" si="1281"/>
        <v>G1C3</v>
      </c>
      <c r="Q643" s="67" t="str">
        <f t="shared" si="1281"/>
        <v>G1C3XX</v>
      </c>
      <c r="R643" s="67" t="str">
        <f t="shared" si="1281"/>
        <v>G05</v>
      </c>
      <c r="S643" s="68">
        <f t="shared" ref="S643:X643" si="1282">F643*(12/26)</f>
        <v>1075.8461538461538</v>
      </c>
      <c r="T643" s="68">
        <f t="shared" si="1282"/>
        <v>1189.3846153846155</v>
      </c>
      <c r="U643" s="68">
        <f t="shared" si="1282"/>
        <v>1302.9230769230769</v>
      </c>
      <c r="V643" s="68">
        <f t="shared" si="1282"/>
        <v>1416.4615384615386</v>
      </c>
      <c r="W643" s="68">
        <f t="shared" si="1282"/>
        <v>1530</v>
      </c>
      <c r="X643" s="68">
        <f t="shared" si="1282"/>
        <v>8300.7692307692305</v>
      </c>
      <c r="Y643" s="67">
        <f t="shared" si="2"/>
        <v>1</v>
      </c>
      <c r="Z643" s="58"/>
    </row>
    <row r="644" spans="1:26" ht="12.75" customHeight="1" x14ac:dyDescent="0.25">
      <c r="A644" s="59" t="s">
        <v>2172</v>
      </c>
      <c r="B644" s="60" t="s">
        <v>103</v>
      </c>
      <c r="C644" s="60" t="s">
        <v>2173</v>
      </c>
      <c r="D644" s="60" t="s">
        <v>2174</v>
      </c>
      <c r="E644" s="60" t="s">
        <v>118</v>
      </c>
      <c r="F644" s="61">
        <v>2080</v>
      </c>
      <c r="G644" s="61">
        <v>2160</v>
      </c>
      <c r="H644" s="61">
        <v>2357</v>
      </c>
      <c r="I644" s="61">
        <v>2555</v>
      </c>
      <c r="J644" s="61">
        <v>2752</v>
      </c>
      <c r="K644" s="62">
        <v>17985</v>
      </c>
      <c r="L644" s="60">
        <v>1</v>
      </c>
      <c r="M644" s="58"/>
      <c r="N644" s="66" t="str">
        <f t="shared" ref="N644:R644" si="1283">A644</f>
        <v>TELEPHONE OPERATOR INTERN</v>
      </c>
      <c r="O644" s="67" t="str">
        <f t="shared" si="1283"/>
        <v>G</v>
      </c>
      <c r="P644" s="67" t="str">
        <f t="shared" si="1283"/>
        <v>G1C1</v>
      </c>
      <c r="Q644" s="67" t="str">
        <f t="shared" si="1283"/>
        <v>G1C1IX</v>
      </c>
      <c r="R644" s="67" t="str">
        <f t="shared" si="1283"/>
        <v>G02</v>
      </c>
      <c r="S644" s="68">
        <f t="shared" ref="S644:X644" si="1284">F644*(12/26)</f>
        <v>960</v>
      </c>
      <c r="T644" s="68">
        <f t="shared" si="1284"/>
        <v>996.92307692307702</v>
      </c>
      <c r="U644" s="68">
        <f t="shared" si="1284"/>
        <v>1087.8461538461538</v>
      </c>
      <c r="V644" s="68">
        <f t="shared" si="1284"/>
        <v>1179.2307692307693</v>
      </c>
      <c r="W644" s="68">
        <f t="shared" si="1284"/>
        <v>1270.1538461538462</v>
      </c>
      <c r="X644" s="68">
        <f t="shared" si="1284"/>
        <v>8300.7692307692305</v>
      </c>
      <c r="Y644" s="67">
        <f t="shared" si="2"/>
        <v>1</v>
      </c>
      <c r="Z644" s="58"/>
    </row>
    <row r="645" spans="1:26" ht="12.75" customHeight="1" x14ac:dyDescent="0.25">
      <c r="A645" s="59" t="s">
        <v>2175</v>
      </c>
      <c r="B645" s="60" t="s">
        <v>2176</v>
      </c>
      <c r="C645" s="60" t="s">
        <v>2177</v>
      </c>
      <c r="D645" s="60" t="s">
        <v>2178</v>
      </c>
      <c r="E645" s="60" t="s">
        <v>2179</v>
      </c>
      <c r="F645" s="61">
        <v>2080</v>
      </c>
      <c r="G645" s="61">
        <v>5426</v>
      </c>
      <c r="H645" s="61">
        <v>8929</v>
      </c>
      <c r="I645" s="61">
        <v>12431</v>
      </c>
      <c r="J645" s="61">
        <v>15933</v>
      </c>
      <c r="K645" s="62">
        <v>17985</v>
      </c>
      <c r="L645" s="60">
        <v>0</v>
      </c>
      <c r="M645" s="58"/>
      <c r="N645" s="66" t="str">
        <f t="shared" ref="N645:R645" si="1285">A645</f>
        <v>TEMPORARY AIDE</v>
      </c>
      <c r="O645" s="67" t="str">
        <f t="shared" si="1285"/>
        <v>P</v>
      </c>
      <c r="P645" s="67" t="str">
        <f t="shared" si="1285"/>
        <v>P1A1</v>
      </c>
      <c r="Q645" s="67" t="str">
        <f t="shared" si="1285"/>
        <v>P1A1XX</v>
      </c>
      <c r="R645" s="67" t="str">
        <f t="shared" si="1285"/>
        <v>P10</v>
      </c>
      <c r="S645" s="68">
        <f t="shared" ref="S645:X645" si="1286">F645*(12/26)</f>
        <v>960</v>
      </c>
      <c r="T645" s="68">
        <f t="shared" si="1286"/>
        <v>2504.3076923076924</v>
      </c>
      <c r="U645" s="68">
        <f t="shared" si="1286"/>
        <v>4121.0769230769229</v>
      </c>
      <c r="V645" s="68">
        <f t="shared" si="1286"/>
        <v>5737.3846153846162</v>
      </c>
      <c r="W645" s="68">
        <f t="shared" si="1286"/>
        <v>7353.6923076923085</v>
      </c>
      <c r="X645" s="68">
        <f t="shared" si="1286"/>
        <v>8300.7692307692305</v>
      </c>
      <c r="Y645" s="67">
        <f t="shared" si="2"/>
        <v>0</v>
      </c>
      <c r="Z645" s="58"/>
    </row>
    <row r="646" spans="1:26" ht="12.75" customHeight="1" x14ac:dyDescent="0.25">
      <c r="A646" s="59" t="s">
        <v>2180</v>
      </c>
      <c r="B646" s="60" t="s">
        <v>205</v>
      </c>
      <c r="C646" s="60" t="s">
        <v>2181</v>
      </c>
      <c r="D646" s="60" t="s">
        <v>2182</v>
      </c>
      <c r="E646" s="60" t="s">
        <v>363</v>
      </c>
      <c r="F646" s="61">
        <v>3943</v>
      </c>
      <c r="G646" s="61">
        <v>4400</v>
      </c>
      <c r="H646" s="61">
        <v>4856</v>
      </c>
      <c r="I646" s="61">
        <v>5313</v>
      </c>
      <c r="J646" s="61">
        <v>5769</v>
      </c>
      <c r="K646" s="62">
        <v>17985</v>
      </c>
      <c r="L646" s="60">
        <v>1</v>
      </c>
      <c r="M646" s="58"/>
      <c r="N646" s="66" t="str">
        <f t="shared" ref="N646:R646" si="1287">A646</f>
        <v>THERAPIST I</v>
      </c>
      <c r="O646" s="67" t="str">
        <f t="shared" si="1287"/>
        <v>C</v>
      </c>
      <c r="P646" s="67" t="str">
        <f t="shared" si="1287"/>
        <v>C5K1</v>
      </c>
      <c r="Q646" s="67" t="str">
        <f t="shared" si="1287"/>
        <v>C5K1IX</v>
      </c>
      <c r="R646" s="67" t="str">
        <f t="shared" si="1287"/>
        <v>C15</v>
      </c>
      <c r="S646" s="68">
        <f t="shared" ref="S646:X646" si="1288">F646*(12/26)</f>
        <v>1819.846153846154</v>
      </c>
      <c r="T646" s="68">
        <f t="shared" si="1288"/>
        <v>2030.7692307692309</v>
      </c>
      <c r="U646" s="68">
        <f t="shared" si="1288"/>
        <v>2241.2307692307695</v>
      </c>
      <c r="V646" s="68">
        <f t="shared" si="1288"/>
        <v>2452.1538461538462</v>
      </c>
      <c r="W646" s="68">
        <f t="shared" si="1288"/>
        <v>2662.6153846153848</v>
      </c>
      <c r="X646" s="68">
        <f t="shared" si="1288"/>
        <v>8300.7692307692305</v>
      </c>
      <c r="Y646" s="67">
        <f t="shared" si="2"/>
        <v>1</v>
      </c>
      <c r="Z646" s="58"/>
    </row>
    <row r="647" spans="1:26" ht="12.75" customHeight="1" x14ac:dyDescent="0.25">
      <c r="A647" s="59" t="s">
        <v>2183</v>
      </c>
      <c r="B647" s="60" t="s">
        <v>205</v>
      </c>
      <c r="C647" s="60" t="s">
        <v>2184</v>
      </c>
      <c r="D647" s="60" t="s">
        <v>2185</v>
      </c>
      <c r="E647" s="60" t="s">
        <v>370</v>
      </c>
      <c r="F647" s="61">
        <v>5266</v>
      </c>
      <c r="G647" s="61">
        <v>5876</v>
      </c>
      <c r="H647" s="61">
        <v>6486</v>
      </c>
      <c r="I647" s="61">
        <v>7096</v>
      </c>
      <c r="J647" s="61">
        <v>7706</v>
      </c>
      <c r="K647" s="62">
        <v>17985</v>
      </c>
      <c r="L647" s="60">
        <v>1</v>
      </c>
      <c r="M647" s="58"/>
      <c r="N647" s="66" t="str">
        <f t="shared" ref="N647:R647" si="1289">A647</f>
        <v>THERAPIST II</v>
      </c>
      <c r="O647" s="67" t="str">
        <f t="shared" si="1289"/>
        <v>C</v>
      </c>
      <c r="P647" s="67" t="str">
        <f t="shared" si="1289"/>
        <v>C5K2</v>
      </c>
      <c r="Q647" s="67" t="str">
        <f t="shared" si="1289"/>
        <v>C5K2TX</v>
      </c>
      <c r="R647" s="67" t="str">
        <f t="shared" si="1289"/>
        <v>C20</v>
      </c>
      <c r="S647" s="68">
        <f t="shared" ref="S647:X647" si="1290">F647*(12/26)</f>
        <v>2430.4615384615386</v>
      </c>
      <c r="T647" s="68">
        <f t="shared" si="1290"/>
        <v>2712</v>
      </c>
      <c r="U647" s="68">
        <f t="shared" si="1290"/>
        <v>2993.5384615384619</v>
      </c>
      <c r="V647" s="68">
        <f t="shared" si="1290"/>
        <v>3275.0769230769233</v>
      </c>
      <c r="W647" s="68">
        <f t="shared" si="1290"/>
        <v>3556.6153846153848</v>
      </c>
      <c r="X647" s="68">
        <f t="shared" si="1290"/>
        <v>8300.7692307692305</v>
      </c>
      <c r="Y647" s="67">
        <f t="shared" si="2"/>
        <v>1</v>
      </c>
      <c r="Z647" s="58"/>
    </row>
    <row r="648" spans="1:26" ht="12.75" customHeight="1" x14ac:dyDescent="0.25">
      <c r="A648" s="59" t="s">
        <v>2186</v>
      </c>
      <c r="B648" s="60" t="s">
        <v>205</v>
      </c>
      <c r="C648" s="60" t="s">
        <v>2187</v>
      </c>
      <c r="D648" s="60" t="s">
        <v>2188</v>
      </c>
      <c r="E648" s="60" t="s">
        <v>736</v>
      </c>
      <c r="F648" s="61">
        <v>5596</v>
      </c>
      <c r="G648" s="61">
        <v>6318</v>
      </c>
      <c r="H648" s="61">
        <v>7039</v>
      </c>
      <c r="I648" s="61">
        <v>7761</v>
      </c>
      <c r="J648" s="61">
        <v>8482</v>
      </c>
      <c r="K648" s="62">
        <v>17985</v>
      </c>
      <c r="L648" s="60">
        <v>0</v>
      </c>
      <c r="M648" s="58"/>
      <c r="N648" s="66" t="str">
        <f t="shared" ref="N648:R648" si="1291">A648</f>
        <v>THERAPIST III</v>
      </c>
      <c r="O648" s="67" t="str">
        <f t="shared" si="1291"/>
        <v>C</v>
      </c>
      <c r="P648" s="67" t="str">
        <f t="shared" si="1291"/>
        <v>C5K3</v>
      </c>
      <c r="Q648" s="67" t="str">
        <f t="shared" si="1291"/>
        <v>C5K3XX</v>
      </c>
      <c r="R648" s="67" t="str">
        <f t="shared" si="1291"/>
        <v>C22</v>
      </c>
      <c r="S648" s="68">
        <f t="shared" ref="S648:X648" si="1292">F648*(12/26)</f>
        <v>2582.7692307692309</v>
      </c>
      <c r="T648" s="68">
        <f t="shared" si="1292"/>
        <v>2916</v>
      </c>
      <c r="U648" s="68">
        <f t="shared" si="1292"/>
        <v>3248.7692307692309</v>
      </c>
      <c r="V648" s="68">
        <f t="shared" si="1292"/>
        <v>3582</v>
      </c>
      <c r="W648" s="68">
        <f t="shared" si="1292"/>
        <v>3914.7692307692309</v>
      </c>
      <c r="X648" s="68">
        <f t="shared" si="1292"/>
        <v>8300.7692307692305</v>
      </c>
      <c r="Y648" s="67">
        <f t="shared" si="2"/>
        <v>0</v>
      </c>
      <c r="Z648" s="58"/>
    </row>
    <row r="649" spans="1:26" ht="12.75" customHeight="1" x14ac:dyDescent="0.25">
      <c r="A649" s="59" t="s">
        <v>2189</v>
      </c>
      <c r="B649" s="60" t="s">
        <v>205</v>
      </c>
      <c r="C649" s="60" t="s">
        <v>2190</v>
      </c>
      <c r="D649" s="60" t="s">
        <v>2191</v>
      </c>
      <c r="E649" s="60" t="s">
        <v>740</v>
      </c>
      <c r="F649" s="61">
        <v>6071</v>
      </c>
      <c r="G649" s="61">
        <v>6854</v>
      </c>
      <c r="H649" s="61">
        <v>7637</v>
      </c>
      <c r="I649" s="61">
        <v>8419</v>
      </c>
      <c r="J649" s="61">
        <v>9202</v>
      </c>
      <c r="K649" s="62">
        <v>17985</v>
      </c>
      <c r="L649" s="60">
        <v>0</v>
      </c>
      <c r="M649" s="58"/>
      <c r="N649" s="66" t="str">
        <f t="shared" ref="N649:R649" si="1293">A649</f>
        <v>THERAPIST IV</v>
      </c>
      <c r="O649" s="67" t="str">
        <f t="shared" si="1293"/>
        <v>C</v>
      </c>
      <c r="P649" s="67" t="str">
        <f t="shared" si="1293"/>
        <v>C5K4</v>
      </c>
      <c r="Q649" s="67" t="str">
        <f t="shared" si="1293"/>
        <v>C5K4XX</v>
      </c>
      <c r="R649" s="67" t="str">
        <f t="shared" si="1293"/>
        <v>C23</v>
      </c>
      <c r="S649" s="68">
        <f t="shared" ref="S649:X649" si="1294">F649*(12/26)</f>
        <v>2802</v>
      </c>
      <c r="T649" s="68">
        <f t="shared" si="1294"/>
        <v>3163.3846153846157</v>
      </c>
      <c r="U649" s="68">
        <f t="shared" si="1294"/>
        <v>3524.7692307692309</v>
      </c>
      <c r="V649" s="68">
        <f t="shared" si="1294"/>
        <v>3885.6923076923081</v>
      </c>
      <c r="W649" s="68">
        <f t="shared" si="1294"/>
        <v>4247.0769230769229</v>
      </c>
      <c r="X649" s="68">
        <f t="shared" si="1294"/>
        <v>8300.7692307692305</v>
      </c>
      <c r="Y649" s="67">
        <f t="shared" si="2"/>
        <v>0</v>
      </c>
      <c r="Z649" s="58"/>
    </row>
    <row r="650" spans="1:26" ht="12.75" customHeight="1" x14ac:dyDescent="0.25">
      <c r="A650" s="59" t="s">
        <v>2192</v>
      </c>
      <c r="B650" s="60" t="s">
        <v>205</v>
      </c>
      <c r="C650" s="60" t="s">
        <v>2193</v>
      </c>
      <c r="D650" s="60" t="s">
        <v>2194</v>
      </c>
      <c r="E650" s="60" t="s">
        <v>1087</v>
      </c>
      <c r="F650" s="61">
        <v>2952</v>
      </c>
      <c r="G650" s="61">
        <v>3294</v>
      </c>
      <c r="H650" s="61">
        <v>3637</v>
      </c>
      <c r="I650" s="61">
        <v>3979</v>
      </c>
      <c r="J650" s="61">
        <v>4321</v>
      </c>
      <c r="K650" s="62">
        <v>17985</v>
      </c>
      <c r="L650" s="60">
        <v>1</v>
      </c>
      <c r="M650" s="58"/>
      <c r="N650" s="66" t="str">
        <f t="shared" ref="N650:R650" si="1295">A650</f>
        <v>THERAPY ASSISTANT I</v>
      </c>
      <c r="O650" s="67" t="str">
        <f t="shared" si="1295"/>
        <v>C</v>
      </c>
      <c r="P650" s="67" t="str">
        <f t="shared" si="1295"/>
        <v>C5L1</v>
      </c>
      <c r="Q650" s="67" t="str">
        <f t="shared" si="1295"/>
        <v>C5L1XX</v>
      </c>
      <c r="R650" s="67" t="str">
        <f t="shared" si="1295"/>
        <v>C07</v>
      </c>
      <c r="S650" s="68">
        <f t="shared" ref="S650:X650" si="1296">F650*(12/26)</f>
        <v>1362.4615384615386</v>
      </c>
      <c r="T650" s="68">
        <f t="shared" si="1296"/>
        <v>1520.3076923076924</v>
      </c>
      <c r="U650" s="68">
        <f t="shared" si="1296"/>
        <v>1678.6153846153848</v>
      </c>
      <c r="V650" s="68">
        <f t="shared" si="1296"/>
        <v>1836.4615384615386</v>
      </c>
      <c r="W650" s="68">
        <f t="shared" si="1296"/>
        <v>1994.3076923076924</v>
      </c>
      <c r="X650" s="68">
        <f t="shared" si="1296"/>
        <v>8300.7692307692305</v>
      </c>
      <c r="Y650" s="67">
        <f t="shared" si="2"/>
        <v>1</v>
      </c>
      <c r="Z650" s="58"/>
    </row>
    <row r="651" spans="1:26" ht="12.75" customHeight="1" x14ac:dyDescent="0.25">
      <c r="A651" s="59" t="s">
        <v>2195</v>
      </c>
      <c r="B651" s="60" t="s">
        <v>205</v>
      </c>
      <c r="C651" s="60" t="s">
        <v>2196</v>
      </c>
      <c r="D651" s="60" t="s">
        <v>2197</v>
      </c>
      <c r="E651" s="60" t="s">
        <v>1417</v>
      </c>
      <c r="F651" s="61">
        <v>3413</v>
      </c>
      <c r="G651" s="61">
        <v>3808</v>
      </c>
      <c r="H651" s="61">
        <v>4203</v>
      </c>
      <c r="I651" s="61">
        <v>4598</v>
      </c>
      <c r="J651" s="61">
        <v>4993</v>
      </c>
      <c r="K651" s="62">
        <v>17985</v>
      </c>
      <c r="L651" s="60">
        <v>1</v>
      </c>
      <c r="M651" s="58"/>
      <c r="N651" s="66" t="str">
        <f t="shared" ref="N651:R651" si="1297">A651</f>
        <v>THERAPY ASSISTANT II</v>
      </c>
      <c r="O651" s="67" t="str">
        <f t="shared" si="1297"/>
        <v>C</v>
      </c>
      <c r="P651" s="67" t="str">
        <f t="shared" si="1297"/>
        <v>C5L2</v>
      </c>
      <c r="Q651" s="67" t="str">
        <f t="shared" si="1297"/>
        <v>C5L2XX</v>
      </c>
      <c r="R651" s="67" t="str">
        <f t="shared" si="1297"/>
        <v>C11</v>
      </c>
      <c r="S651" s="68">
        <f t="shared" ref="S651:X651" si="1298">F651*(12/26)</f>
        <v>1575.2307692307693</v>
      </c>
      <c r="T651" s="68">
        <f t="shared" si="1298"/>
        <v>1757.5384615384617</v>
      </c>
      <c r="U651" s="68">
        <f t="shared" si="1298"/>
        <v>1939.846153846154</v>
      </c>
      <c r="V651" s="68">
        <f t="shared" si="1298"/>
        <v>2122.1538461538462</v>
      </c>
      <c r="W651" s="68">
        <f t="shared" si="1298"/>
        <v>2304.4615384615386</v>
      </c>
      <c r="X651" s="68">
        <f t="shared" si="1298"/>
        <v>8300.7692307692305</v>
      </c>
      <c r="Y651" s="67">
        <f t="shared" si="2"/>
        <v>1</v>
      </c>
      <c r="Z651" s="58"/>
    </row>
    <row r="652" spans="1:26" ht="12.75" customHeight="1" x14ac:dyDescent="0.25">
      <c r="A652" s="59" t="s">
        <v>2198</v>
      </c>
      <c r="B652" s="60" t="s">
        <v>205</v>
      </c>
      <c r="C652" s="60" t="s">
        <v>2199</v>
      </c>
      <c r="D652" s="60" t="s">
        <v>2200</v>
      </c>
      <c r="E652" s="60" t="s">
        <v>359</v>
      </c>
      <c r="F652" s="61">
        <v>3668</v>
      </c>
      <c r="G652" s="61">
        <v>4093</v>
      </c>
      <c r="H652" s="61">
        <v>4518</v>
      </c>
      <c r="I652" s="61">
        <v>4942</v>
      </c>
      <c r="J652" s="61">
        <v>5367</v>
      </c>
      <c r="K652" s="62">
        <v>17985</v>
      </c>
      <c r="L652" s="60">
        <v>1</v>
      </c>
      <c r="M652" s="58"/>
      <c r="N652" s="66" t="str">
        <f t="shared" ref="N652:R652" si="1299">A652</f>
        <v>THERAPY ASSISTANT III</v>
      </c>
      <c r="O652" s="67" t="str">
        <f t="shared" si="1299"/>
        <v>C</v>
      </c>
      <c r="P652" s="67" t="str">
        <f t="shared" si="1299"/>
        <v>C5L3</v>
      </c>
      <c r="Q652" s="67" t="str">
        <f t="shared" si="1299"/>
        <v>C5L3XX</v>
      </c>
      <c r="R652" s="67" t="str">
        <f t="shared" si="1299"/>
        <v>C13</v>
      </c>
      <c r="S652" s="68">
        <f t="shared" ref="S652:X652" si="1300">F652*(12/26)</f>
        <v>1692.9230769230769</v>
      </c>
      <c r="T652" s="68">
        <f t="shared" si="1300"/>
        <v>1889.0769230769231</v>
      </c>
      <c r="U652" s="68">
        <f t="shared" si="1300"/>
        <v>2085.2307692307695</v>
      </c>
      <c r="V652" s="68">
        <f t="shared" si="1300"/>
        <v>2280.9230769230771</v>
      </c>
      <c r="W652" s="68">
        <f t="shared" si="1300"/>
        <v>2477.0769230769233</v>
      </c>
      <c r="X652" s="68">
        <f t="shared" si="1300"/>
        <v>8300.7692307692305</v>
      </c>
      <c r="Y652" s="67">
        <f t="shared" si="2"/>
        <v>1</v>
      </c>
      <c r="Z652" s="58"/>
    </row>
    <row r="653" spans="1:26" ht="12.75" customHeight="1" x14ac:dyDescent="0.25">
      <c r="A653" s="59" t="s">
        <v>2201</v>
      </c>
      <c r="B653" s="60" t="s">
        <v>205</v>
      </c>
      <c r="C653" s="60" t="s">
        <v>2202</v>
      </c>
      <c r="D653" s="60" t="s">
        <v>2203</v>
      </c>
      <c r="E653" s="60" t="s">
        <v>363</v>
      </c>
      <c r="F653" s="61">
        <v>3943</v>
      </c>
      <c r="G653" s="61">
        <v>4400</v>
      </c>
      <c r="H653" s="61">
        <v>4856</v>
      </c>
      <c r="I653" s="61">
        <v>5313</v>
      </c>
      <c r="J653" s="61">
        <v>5769</v>
      </c>
      <c r="K653" s="62">
        <v>17985</v>
      </c>
      <c r="L653" s="60">
        <v>1</v>
      </c>
      <c r="M653" s="58"/>
      <c r="N653" s="66" t="str">
        <f t="shared" ref="N653:R653" si="1301">A653</f>
        <v>THERAPY ASSISTANT IV</v>
      </c>
      <c r="O653" s="67" t="str">
        <f t="shared" si="1301"/>
        <v>C</v>
      </c>
      <c r="P653" s="67" t="str">
        <f t="shared" si="1301"/>
        <v>C5L4</v>
      </c>
      <c r="Q653" s="67" t="str">
        <f t="shared" si="1301"/>
        <v>C5L4XX</v>
      </c>
      <c r="R653" s="67" t="str">
        <f t="shared" si="1301"/>
        <v>C15</v>
      </c>
      <c r="S653" s="68">
        <f t="shared" ref="S653:X653" si="1302">F653*(12/26)</f>
        <v>1819.846153846154</v>
      </c>
      <c r="T653" s="68">
        <f t="shared" si="1302"/>
        <v>2030.7692307692309</v>
      </c>
      <c r="U653" s="68">
        <f t="shared" si="1302"/>
        <v>2241.2307692307695</v>
      </c>
      <c r="V653" s="68">
        <f t="shared" si="1302"/>
        <v>2452.1538461538462</v>
      </c>
      <c r="W653" s="68">
        <f t="shared" si="1302"/>
        <v>2662.6153846153848</v>
      </c>
      <c r="X653" s="68">
        <f t="shared" si="1302"/>
        <v>8300.7692307692305</v>
      </c>
      <c r="Y653" s="67">
        <f t="shared" si="2"/>
        <v>1</v>
      </c>
      <c r="Z653" s="58"/>
    </row>
    <row r="654" spans="1:26" ht="12.75" customHeight="1" x14ac:dyDescent="0.25">
      <c r="A654" s="59" t="s">
        <v>2204</v>
      </c>
      <c r="B654" s="60" t="s">
        <v>53</v>
      </c>
      <c r="C654" s="60" t="s">
        <v>2205</v>
      </c>
      <c r="D654" s="60" t="s">
        <v>2206</v>
      </c>
      <c r="E654" s="60" t="s">
        <v>134</v>
      </c>
      <c r="F654" s="61">
        <v>3450</v>
      </c>
      <c r="G654" s="61">
        <v>3850</v>
      </c>
      <c r="H654" s="61">
        <v>4249</v>
      </c>
      <c r="I654" s="61">
        <v>4649</v>
      </c>
      <c r="J654" s="61">
        <v>5048</v>
      </c>
      <c r="K654" s="62">
        <v>17985</v>
      </c>
      <c r="L654" s="60">
        <v>0</v>
      </c>
      <c r="M654" s="58"/>
      <c r="N654" s="66" t="str">
        <f t="shared" ref="N654:R654" si="1303">A654</f>
        <v>TRAINING SPECIALIST I</v>
      </c>
      <c r="O654" s="67" t="str">
        <f t="shared" si="1303"/>
        <v>H</v>
      </c>
      <c r="P654" s="67" t="str">
        <f t="shared" si="1303"/>
        <v>H4I1</v>
      </c>
      <c r="Q654" s="67" t="str">
        <f t="shared" si="1303"/>
        <v>H4I1XX</v>
      </c>
      <c r="R654" s="67" t="str">
        <f t="shared" si="1303"/>
        <v>H12</v>
      </c>
      <c r="S654" s="68">
        <f t="shared" ref="S654:X654" si="1304">F654*(12/26)</f>
        <v>1592.3076923076924</v>
      </c>
      <c r="T654" s="68">
        <f t="shared" si="1304"/>
        <v>1776.9230769230771</v>
      </c>
      <c r="U654" s="68">
        <f t="shared" si="1304"/>
        <v>1961.0769230769231</v>
      </c>
      <c r="V654" s="68">
        <f t="shared" si="1304"/>
        <v>2145.6923076923076</v>
      </c>
      <c r="W654" s="68">
        <f t="shared" si="1304"/>
        <v>2329.8461538461538</v>
      </c>
      <c r="X654" s="68">
        <f t="shared" si="1304"/>
        <v>8300.7692307692305</v>
      </c>
      <c r="Y654" s="67">
        <f t="shared" si="2"/>
        <v>0</v>
      </c>
      <c r="Z654" s="58"/>
    </row>
    <row r="655" spans="1:26" ht="12.75" customHeight="1" x14ac:dyDescent="0.25">
      <c r="A655" s="59" t="s">
        <v>2207</v>
      </c>
      <c r="B655" s="60" t="s">
        <v>53</v>
      </c>
      <c r="C655" s="60" t="s">
        <v>2208</v>
      </c>
      <c r="D655" s="60" t="s">
        <v>2209</v>
      </c>
      <c r="E655" s="60" t="s">
        <v>56</v>
      </c>
      <c r="F655" s="61">
        <v>3708</v>
      </c>
      <c r="G655" s="61">
        <v>4137</v>
      </c>
      <c r="H655" s="61">
        <v>4567</v>
      </c>
      <c r="I655" s="61">
        <v>4996</v>
      </c>
      <c r="J655" s="61">
        <v>5425</v>
      </c>
      <c r="K655" s="62">
        <v>17985</v>
      </c>
      <c r="L655" s="60">
        <v>0</v>
      </c>
      <c r="M655" s="58"/>
      <c r="N655" s="66" t="str">
        <f t="shared" ref="N655:R655" si="1305">A655</f>
        <v>TRAINING SPECIALIST II</v>
      </c>
      <c r="O655" s="67" t="str">
        <f t="shared" si="1305"/>
        <v>H</v>
      </c>
      <c r="P655" s="67" t="str">
        <f t="shared" si="1305"/>
        <v>H4I2</v>
      </c>
      <c r="Q655" s="67" t="str">
        <f t="shared" si="1305"/>
        <v>H4I2XX</v>
      </c>
      <c r="R655" s="67" t="str">
        <f t="shared" si="1305"/>
        <v>H14</v>
      </c>
      <c r="S655" s="68">
        <f t="shared" ref="S655:X655" si="1306">F655*(12/26)</f>
        <v>1711.3846153846155</v>
      </c>
      <c r="T655" s="68">
        <f t="shared" si="1306"/>
        <v>1909.3846153846155</v>
      </c>
      <c r="U655" s="68">
        <f t="shared" si="1306"/>
        <v>2107.8461538461538</v>
      </c>
      <c r="V655" s="68">
        <f t="shared" si="1306"/>
        <v>2305.8461538461538</v>
      </c>
      <c r="W655" s="68">
        <f t="shared" si="1306"/>
        <v>2503.8461538461538</v>
      </c>
      <c r="X655" s="68">
        <f t="shared" si="1306"/>
        <v>8300.7692307692305</v>
      </c>
      <c r="Y655" s="67">
        <f t="shared" si="2"/>
        <v>0</v>
      </c>
      <c r="Z655" s="58"/>
    </row>
    <row r="656" spans="1:26" ht="12.75" customHeight="1" x14ac:dyDescent="0.25">
      <c r="A656" s="59" t="s">
        <v>2210</v>
      </c>
      <c r="B656" s="60" t="s">
        <v>53</v>
      </c>
      <c r="C656" s="60" t="s">
        <v>2211</v>
      </c>
      <c r="D656" s="60" t="s">
        <v>2212</v>
      </c>
      <c r="E656" s="60" t="s">
        <v>60</v>
      </c>
      <c r="F656" s="61">
        <v>4284</v>
      </c>
      <c r="G656" s="61">
        <v>4781</v>
      </c>
      <c r="H656" s="61">
        <v>5277</v>
      </c>
      <c r="I656" s="61">
        <v>5774</v>
      </c>
      <c r="J656" s="61">
        <v>6270</v>
      </c>
      <c r="K656" s="62">
        <v>17985</v>
      </c>
      <c r="L656" s="60">
        <v>0</v>
      </c>
      <c r="M656" s="58"/>
      <c r="N656" s="66" t="str">
        <f t="shared" ref="N656:R656" si="1307">A656</f>
        <v>TRAINING SPECIALIST III</v>
      </c>
      <c r="O656" s="67" t="str">
        <f t="shared" si="1307"/>
        <v>H</v>
      </c>
      <c r="P656" s="67" t="str">
        <f t="shared" si="1307"/>
        <v>H4i3</v>
      </c>
      <c r="Q656" s="67" t="str">
        <f t="shared" si="1307"/>
        <v>H4I3XX</v>
      </c>
      <c r="R656" s="67" t="str">
        <f t="shared" si="1307"/>
        <v>H19</v>
      </c>
      <c r="S656" s="68">
        <f t="shared" ref="S656:X656" si="1308">F656*(12/26)</f>
        <v>1977.2307692307693</v>
      </c>
      <c r="T656" s="68">
        <f t="shared" si="1308"/>
        <v>2206.6153846153848</v>
      </c>
      <c r="U656" s="68">
        <f t="shared" si="1308"/>
        <v>2435.5384615384619</v>
      </c>
      <c r="V656" s="68">
        <f t="shared" si="1308"/>
        <v>2664.9230769230771</v>
      </c>
      <c r="W656" s="68">
        <f t="shared" si="1308"/>
        <v>2893.8461538461538</v>
      </c>
      <c r="X656" s="68">
        <f t="shared" si="1308"/>
        <v>8300.7692307692305</v>
      </c>
      <c r="Y656" s="67">
        <f t="shared" si="2"/>
        <v>0</v>
      </c>
      <c r="Z656" s="58"/>
    </row>
    <row r="657" spans="1:26" ht="12.75" customHeight="1" x14ac:dyDescent="0.25">
      <c r="A657" s="59" t="s">
        <v>2213</v>
      </c>
      <c r="B657" s="60" t="s">
        <v>53</v>
      </c>
      <c r="C657" s="60" t="s">
        <v>2214</v>
      </c>
      <c r="D657" s="60" t="s">
        <v>2215</v>
      </c>
      <c r="E657" s="60" t="s">
        <v>144</v>
      </c>
      <c r="F657" s="61">
        <v>5322</v>
      </c>
      <c r="G657" s="61">
        <v>5939</v>
      </c>
      <c r="H657" s="61">
        <v>6556</v>
      </c>
      <c r="I657" s="61">
        <v>7173</v>
      </c>
      <c r="J657" s="61">
        <v>7790</v>
      </c>
      <c r="K657" s="62">
        <v>17985</v>
      </c>
      <c r="L657" s="60">
        <v>0</v>
      </c>
      <c r="M657" s="58"/>
      <c r="N657" s="66" t="str">
        <f t="shared" ref="N657:R657" si="1309">A657</f>
        <v>TRAINING SPECIALIST IV</v>
      </c>
      <c r="O657" s="67" t="str">
        <f t="shared" si="1309"/>
        <v>H</v>
      </c>
      <c r="P657" s="67" t="str">
        <f t="shared" si="1309"/>
        <v>H4I4</v>
      </c>
      <c r="Q657" s="67" t="str">
        <f t="shared" si="1309"/>
        <v>H4I4XX</v>
      </c>
      <c r="R657" s="67" t="str">
        <f t="shared" si="1309"/>
        <v>H28</v>
      </c>
      <c r="S657" s="68">
        <f t="shared" ref="S657:X657" si="1310">F657*(12/26)</f>
        <v>2456.3076923076924</v>
      </c>
      <c r="T657" s="68">
        <f t="shared" si="1310"/>
        <v>2741.0769230769233</v>
      </c>
      <c r="U657" s="68">
        <f t="shared" si="1310"/>
        <v>3025.8461538461538</v>
      </c>
      <c r="V657" s="68">
        <f t="shared" si="1310"/>
        <v>3310.6153846153848</v>
      </c>
      <c r="W657" s="68">
        <f t="shared" si="1310"/>
        <v>3595.3846153846157</v>
      </c>
      <c r="X657" s="68">
        <f t="shared" si="1310"/>
        <v>8300.7692307692305</v>
      </c>
      <c r="Y657" s="67">
        <f t="shared" si="2"/>
        <v>0</v>
      </c>
      <c r="Z657" s="58"/>
    </row>
    <row r="658" spans="1:26" ht="12.75" customHeight="1" x14ac:dyDescent="0.25">
      <c r="A658" s="59" t="s">
        <v>2216</v>
      </c>
      <c r="B658" s="60" t="s">
        <v>53</v>
      </c>
      <c r="C658" s="60" t="s">
        <v>2217</v>
      </c>
      <c r="D658" s="60" t="s">
        <v>2218</v>
      </c>
      <c r="E658" s="60" t="s">
        <v>122</v>
      </c>
      <c r="F658" s="61">
        <v>6659</v>
      </c>
      <c r="G658" s="61">
        <v>7518</v>
      </c>
      <c r="H658" s="61">
        <v>8377</v>
      </c>
      <c r="I658" s="61">
        <v>9235</v>
      </c>
      <c r="J658" s="61">
        <v>10094</v>
      </c>
      <c r="K658" s="62">
        <v>17985</v>
      </c>
      <c r="L658" s="60">
        <v>0</v>
      </c>
      <c r="M658" s="58"/>
      <c r="N658" s="66" t="str">
        <f t="shared" ref="N658:R658" si="1311">A658</f>
        <v>TRAINING SPECIALIST V</v>
      </c>
      <c r="O658" s="67" t="str">
        <f t="shared" si="1311"/>
        <v>H</v>
      </c>
      <c r="P658" s="67" t="str">
        <f t="shared" si="1311"/>
        <v>H4I5</v>
      </c>
      <c r="Q658" s="67" t="str">
        <f t="shared" si="1311"/>
        <v>H4I5XX</v>
      </c>
      <c r="R658" s="67" t="str">
        <f t="shared" si="1311"/>
        <v>H33</v>
      </c>
      <c r="S658" s="68">
        <f t="shared" ref="S658:X658" si="1312">F658*(12/26)</f>
        <v>3073.3846153846157</v>
      </c>
      <c r="T658" s="68">
        <f t="shared" si="1312"/>
        <v>3469.8461538461543</v>
      </c>
      <c r="U658" s="68">
        <f t="shared" si="1312"/>
        <v>3866.3076923076924</v>
      </c>
      <c r="V658" s="68">
        <f t="shared" si="1312"/>
        <v>4262.3076923076924</v>
      </c>
      <c r="W658" s="68">
        <f t="shared" si="1312"/>
        <v>4658.7692307692314</v>
      </c>
      <c r="X658" s="68">
        <f t="shared" si="1312"/>
        <v>8300.7692307692305</v>
      </c>
      <c r="Y658" s="67">
        <f t="shared" si="2"/>
        <v>0</v>
      </c>
      <c r="Z658" s="58"/>
    </row>
    <row r="659" spans="1:26" ht="12.75" customHeight="1" x14ac:dyDescent="0.25">
      <c r="A659" s="59" t="s">
        <v>2219</v>
      </c>
      <c r="B659" s="60" t="s">
        <v>609</v>
      </c>
      <c r="C659" s="60" t="s">
        <v>2220</v>
      </c>
      <c r="D659" s="60" t="s">
        <v>2221</v>
      </c>
      <c r="E659" s="60" t="s">
        <v>1353</v>
      </c>
      <c r="F659" s="61">
        <v>2980</v>
      </c>
      <c r="G659" s="61">
        <v>3294</v>
      </c>
      <c r="H659" s="61">
        <v>3609</v>
      </c>
      <c r="I659" s="61">
        <v>3923</v>
      </c>
      <c r="J659" s="61">
        <v>4237</v>
      </c>
      <c r="K659" s="62">
        <v>17985</v>
      </c>
      <c r="L659" s="60">
        <v>1</v>
      </c>
      <c r="M659" s="58"/>
      <c r="N659" s="66" t="str">
        <f t="shared" ref="N659:R659" si="1313">A659</f>
        <v>TRANSPORTATION MTC I</v>
      </c>
      <c r="O659" s="67" t="str">
        <f t="shared" si="1313"/>
        <v>D</v>
      </c>
      <c r="P659" s="67" t="str">
        <f t="shared" si="1313"/>
        <v>D7D1</v>
      </c>
      <c r="Q659" s="67" t="str">
        <f t="shared" si="1313"/>
        <v>D7D1XX</v>
      </c>
      <c r="R659" s="67" t="str">
        <f t="shared" si="1313"/>
        <v>D09</v>
      </c>
      <c r="S659" s="68">
        <f t="shared" ref="S659:X659" si="1314">F659*(12/26)</f>
        <v>1375.3846153846155</v>
      </c>
      <c r="T659" s="68">
        <f t="shared" si="1314"/>
        <v>1520.3076923076924</v>
      </c>
      <c r="U659" s="68">
        <f t="shared" si="1314"/>
        <v>1665.6923076923078</v>
      </c>
      <c r="V659" s="68">
        <f t="shared" si="1314"/>
        <v>1810.6153846153848</v>
      </c>
      <c r="W659" s="68">
        <f t="shared" si="1314"/>
        <v>1955.5384615384617</v>
      </c>
      <c r="X659" s="68">
        <f t="shared" si="1314"/>
        <v>8300.7692307692305</v>
      </c>
      <c r="Y659" s="67">
        <f t="shared" si="2"/>
        <v>1</v>
      </c>
      <c r="Z659" s="58"/>
    </row>
    <row r="660" spans="1:26" ht="12.75" customHeight="1" x14ac:dyDescent="0.25">
      <c r="A660" s="59" t="s">
        <v>2222</v>
      </c>
      <c r="B660" s="60" t="s">
        <v>609</v>
      </c>
      <c r="C660" s="60" t="s">
        <v>2223</v>
      </c>
      <c r="D660" s="60" t="s">
        <v>2224</v>
      </c>
      <c r="E660" s="60" t="s">
        <v>1159</v>
      </c>
      <c r="F660" s="61">
        <v>3978</v>
      </c>
      <c r="G660" s="61">
        <v>4398</v>
      </c>
      <c r="H660" s="61">
        <v>4817</v>
      </c>
      <c r="I660" s="61">
        <v>5237</v>
      </c>
      <c r="J660" s="61">
        <v>5656</v>
      </c>
      <c r="K660" s="62">
        <v>17985</v>
      </c>
      <c r="L660" s="60">
        <v>1</v>
      </c>
      <c r="M660" s="58"/>
      <c r="N660" s="66" t="str">
        <f t="shared" ref="N660:R660" si="1315">A660</f>
        <v>TRANSPORTATION MTC II</v>
      </c>
      <c r="O660" s="67" t="str">
        <f t="shared" si="1315"/>
        <v>D</v>
      </c>
      <c r="P660" s="67" t="str">
        <f t="shared" si="1315"/>
        <v>D7D2</v>
      </c>
      <c r="Q660" s="67" t="str">
        <f t="shared" si="1315"/>
        <v>D7D2XX</v>
      </c>
      <c r="R660" s="67" t="str">
        <f t="shared" si="1315"/>
        <v>D14</v>
      </c>
      <c r="S660" s="68">
        <f t="shared" ref="S660:X660" si="1316">F660*(12/26)</f>
        <v>1836</v>
      </c>
      <c r="T660" s="68">
        <f t="shared" si="1316"/>
        <v>2029.846153846154</v>
      </c>
      <c r="U660" s="68">
        <f t="shared" si="1316"/>
        <v>2223.2307692307695</v>
      </c>
      <c r="V660" s="68">
        <f t="shared" si="1316"/>
        <v>2417.0769230769233</v>
      </c>
      <c r="W660" s="68">
        <f t="shared" si="1316"/>
        <v>2610.4615384615386</v>
      </c>
      <c r="X660" s="68">
        <f t="shared" si="1316"/>
        <v>8300.7692307692305</v>
      </c>
      <c r="Y660" s="67">
        <f t="shared" si="2"/>
        <v>1</v>
      </c>
      <c r="Z660" s="58"/>
    </row>
    <row r="661" spans="1:26" ht="12.75" customHeight="1" x14ac:dyDescent="0.25">
      <c r="A661" s="59" t="s">
        <v>2225</v>
      </c>
      <c r="B661" s="60" t="s">
        <v>609</v>
      </c>
      <c r="C661" s="60" t="s">
        <v>2226</v>
      </c>
      <c r="D661" s="60" t="s">
        <v>2227</v>
      </c>
      <c r="E661" s="60" t="s">
        <v>616</v>
      </c>
      <c r="F661" s="61">
        <v>4277</v>
      </c>
      <c r="G661" s="61">
        <v>4728</v>
      </c>
      <c r="H661" s="61">
        <v>5179</v>
      </c>
      <c r="I661" s="61">
        <v>5629</v>
      </c>
      <c r="J661" s="61">
        <v>6080</v>
      </c>
      <c r="K661" s="62">
        <v>17985</v>
      </c>
      <c r="L661" s="60">
        <v>0</v>
      </c>
      <c r="M661" s="58"/>
      <c r="N661" s="66" t="str">
        <f t="shared" ref="N661:R661" si="1317">A661</f>
        <v>TRANSPORTATION MTC III</v>
      </c>
      <c r="O661" s="67" t="str">
        <f t="shared" si="1317"/>
        <v>D</v>
      </c>
      <c r="P661" s="67" t="str">
        <f t="shared" si="1317"/>
        <v>D7D3</v>
      </c>
      <c r="Q661" s="67" t="str">
        <f t="shared" si="1317"/>
        <v>D7D3XX</v>
      </c>
      <c r="R661" s="67" t="str">
        <f t="shared" si="1317"/>
        <v>D15</v>
      </c>
      <c r="S661" s="68">
        <f t="shared" ref="S661:X661" si="1318">F661*(12/26)</f>
        <v>1974</v>
      </c>
      <c r="T661" s="68">
        <f t="shared" si="1318"/>
        <v>2182.1538461538462</v>
      </c>
      <c r="U661" s="68">
        <f t="shared" si="1318"/>
        <v>2390.3076923076924</v>
      </c>
      <c r="V661" s="68">
        <f t="shared" si="1318"/>
        <v>2598</v>
      </c>
      <c r="W661" s="68">
        <f t="shared" si="1318"/>
        <v>2806.1538461538462</v>
      </c>
      <c r="X661" s="68">
        <f t="shared" si="1318"/>
        <v>8300.7692307692305</v>
      </c>
      <c r="Y661" s="67">
        <f t="shared" si="2"/>
        <v>0</v>
      </c>
      <c r="Z661" s="58"/>
    </row>
    <row r="662" spans="1:26" ht="12.75" customHeight="1" x14ac:dyDescent="0.25">
      <c r="A662" s="59" t="s">
        <v>2228</v>
      </c>
      <c r="B662" s="60" t="s">
        <v>103</v>
      </c>
      <c r="C662" s="60" t="s">
        <v>2229</v>
      </c>
      <c r="D662" s="60" t="s">
        <v>2230</v>
      </c>
      <c r="E662" s="60" t="s">
        <v>378</v>
      </c>
      <c r="F662" s="61">
        <v>3165</v>
      </c>
      <c r="G662" s="61">
        <v>3491</v>
      </c>
      <c r="H662" s="61">
        <v>3817</v>
      </c>
      <c r="I662" s="61">
        <v>4143</v>
      </c>
      <c r="J662" s="61">
        <v>4469</v>
      </c>
      <c r="K662" s="62">
        <v>17985</v>
      </c>
      <c r="L662" s="60">
        <v>1</v>
      </c>
      <c r="M662" s="58"/>
      <c r="N662" s="66" t="str">
        <f t="shared" ref="N662:R662" si="1319">A662</f>
        <v>UNEMP INSURANCE TECH</v>
      </c>
      <c r="O662" s="67" t="str">
        <f t="shared" si="1319"/>
        <v>G</v>
      </c>
      <c r="P662" s="67" t="str">
        <f t="shared" si="1319"/>
        <v>G3H2</v>
      </c>
      <c r="Q662" s="67" t="str">
        <f t="shared" si="1319"/>
        <v>G3H2TX</v>
      </c>
      <c r="R662" s="67" t="str">
        <f t="shared" si="1319"/>
        <v>G13</v>
      </c>
      <c r="S662" s="68">
        <f t="shared" ref="S662:X662" si="1320">F662*(12/26)</f>
        <v>1460.7692307692309</v>
      </c>
      <c r="T662" s="68">
        <f t="shared" si="1320"/>
        <v>1611.2307692307693</v>
      </c>
      <c r="U662" s="68">
        <f t="shared" si="1320"/>
        <v>1761.6923076923078</v>
      </c>
      <c r="V662" s="68">
        <f t="shared" si="1320"/>
        <v>1912.1538461538462</v>
      </c>
      <c r="W662" s="68">
        <f t="shared" si="1320"/>
        <v>2062.6153846153848</v>
      </c>
      <c r="X662" s="68">
        <f t="shared" si="1320"/>
        <v>8300.7692307692305</v>
      </c>
      <c r="Y662" s="67">
        <f t="shared" si="2"/>
        <v>1</v>
      </c>
      <c r="Z662" s="58"/>
    </row>
    <row r="663" spans="1:26" ht="12.75" customHeight="1" x14ac:dyDescent="0.25">
      <c r="A663" s="59" t="s">
        <v>2231</v>
      </c>
      <c r="B663" s="60" t="s">
        <v>103</v>
      </c>
      <c r="C663" s="60" t="s">
        <v>2232</v>
      </c>
      <c r="D663" s="60" t="s">
        <v>2233</v>
      </c>
      <c r="E663" s="60" t="s">
        <v>776</v>
      </c>
      <c r="F663" s="61">
        <v>2945</v>
      </c>
      <c r="G663" s="61">
        <v>3248</v>
      </c>
      <c r="H663" s="61">
        <v>3551</v>
      </c>
      <c r="I663" s="61">
        <v>3854</v>
      </c>
      <c r="J663" s="61">
        <v>4157</v>
      </c>
      <c r="K663" s="62">
        <v>17985</v>
      </c>
      <c r="L663" s="60">
        <v>1</v>
      </c>
      <c r="M663" s="58"/>
      <c r="N663" s="66" t="str">
        <f t="shared" ref="N663:R663" si="1321">A663</f>
        <v>UNEMP INSURANCE TECH INT</v>
      </c>
      <c r="O663" s="67" t="str">
        <f t="shared" si="1321"/>
        <v>G</v>
      </c>
      <c r="P663" s="67" t="str">
        <f t="shared" si="1321"/>
        <v>G3H1</v>
      </c>
      <c r="Q663" s="67" t="str">
        <f t="shared" si="1321"/>
        <v>G3H1IX</v>
      </c>
      <c r="R663" s="67" t="str">
        <f t="shared" si="1321"/>
        <v>G11</v>
      </c>
      <c r="S663" s="68">
        <f t="shared" ref="S663:X663" si="1322">F663*(12/26)</f>
        <v>1359.2307692307693</v>
      </c>
      <c r="T663" s="68">
        <f t="shared" si="1322"/>
        <v>1499.0769230769231</v>
      </c>
      <c r="U663" s="68">
        <f t="shared" si="1322"/>
        <v>1638.9230769230769</v>
      </c>
      <c r="V663" s="68">
        <f t="shared" si="1322"/>
        <v>1778.7692307692309</v>
      </c>
      <c r="W663" s="68">
        <f t="shared" si="1322"/>
        <v>1918.6153846153848</v>
      </c>
      <c r="X663" s="68">
        <f t="shared" si="1322"/>
        <v>8300.7692307692305</v>
      </c>
      <c r="Y663" s="67">
        <f t="shared" si="2"/>
        <v>1</v>
      </c>
      <c r="Z663" s="58"/>
    </row>
    <row r="664" spans="1:26" ht="12.75" customHeight="1" x14ac:dyDescent="0.25">
      <c r="A664" s="59" t="s">
        <v>2234</v>
      </c>
      <c r="B664" s="60" t="s">
        <v>609</v>
      </c>
      <c r="C664" s="60" t="s">
        <v>2235</v>
      </c>
      <c r="D664" s="60" t="s">
        <v>2236</v>
      </c>
      <c r="E664" s="60" t="s">
        <v>616</v>
      </c>
      <c r="F664" s="61">
        <v>4277</v>
      </c>
      <c r="G664" s="61">
        <v>4728</v>
      </c>
      <c r="H664" s="61">
        <v>5179</v>
      </c>
      <c r="I664" s="61">
        <v>5629</v>
      </c>
      <c r="J664" s="61">
        <v>6080</v>
      </c>
      <c r="K664" s="62">
        <v>17985</v>
      </c>
      <c r="L664" s="60">
        <v>1</v>
      </c>
      <c r="M664" s="58"/>
      <c r="N664" s="66" t="str">
        <f t="shared" ref="N664:R664" si="1323">A664</f>
        <v>UTILITY PLANT OPER I</v>
      </c>
      <c r="O664" s="67" t="str">
        <f t="shared" si="1323"/>
        <v>D</v>
      </c>
      <c r="P664" s="67" t="str">
        <f t="shared" si="1323"/>
        <v>D6E1</v>
      </c>
      <c r="Q664" s="67" t="str">
        <f t="shared" si="1323"/>
        <v>D6E1XX</v>
      </c>
      <c r="R664" s="67" t="str">
        <f t="shared" si="1323"/>
        <v>D15</v>
      </c>
      <c r="S664" s="68">
        <f t="shared" ref="S664:X664" si="1324">F664*(12/26)</f>
        <v>1974</v>
      </c>
      <c r="T664" s="68">
        <f t="shared" si="1324"/>
        <v>2182.1538461538462</v>
      </c>
      <c r="U664" s="68">
        <f t="shared" si="1324"/>
        <v>2390.3076923076924</v>
      </c>
      <c r="V664" s="68">
        <f t="shared" si="1324"/>
        <v>2598</v>
      </c>
      <c r="W664" s="68">
        <f t="shared" si="1324"/>
        <v>2806.1538461538462</v>
      </c>
      <c r="X664" s="68">
        <f t="shared" si="1324"/>
        <v>8300.7692307692305</v>
      </c>
      <c r="Y664" s="67">
        <f t="shared" si="2"/>
        <v>1</v>
      </c>
      <c r="Z664" s="58"/>
    </row>
    <row r="665" spans="1:26" ht="12.75" customHeight="1" x14ac:dyDescent="0.25">
      <c r="A665" s="59" t="s">
        <v>2237</v>
      </c>
      <c r="B665" s="60" t="s">
        <v>609</v>
      </c>
      <c r="C665" s="60" t="s">
        <v>2238</v>
      </c>
      <c r="D665" s="60" t="s">
        <v>2239</v>
      </c>
      <c r="E665" s="60" t="s">
        <v>1166</v>
      </c>
      <c r="F665" s="61">
        <v>4941</v>
      </c>
      <c r="G665" s="61">
        <v>5463</v>
      </c>
      <c r="H665" s="61">
        <v>5985</v>
      </c>
      <c r="I665" s="61">
        <v>6506</v>
      </c>
      <c r="J665" s="61">
        <v>7028</v>
      </c>
      <c r="K665" s="62">
        <v>17985</v>
      </c>
      <c r="L665" s="60">
        <v>1</v>
      </c>
      <c r="M665" s="58"/>
      <c r="N665" s="66" t="str">
        <f t="shared" ref="N665:R665" si="1325">A665</f>
        <v>UTILITY PLANT OPER II</v>
      </c>
      <c r="O665" s="67" t="str">
        <f t="shared" si="1325"/>
        <v>D</v>
      </c>
      <c r="P665" s="67" t="str">
        <f t="shared" si="1325"/>
        <v>D6E2</v>
      </c>
      <c r="Q665" s="67" t="str">
        <f t="shared" si="1325"/>
        <v>D6E2XX</v>
      </c>
      <c r="R665" s="67" t="str">
        <f t="shared" si="1325"/>
        <v>D17</v>
      </c>
      <c r="S665" s="68">
        <f t="shared" ref="S665:X665" si="1326">F665*(12/26)</f>
        <v>2280.4615384615386</v>
      </c>
      <c r="T665" s="68">
        <f t="shared" si="1326"/>
        <v>2521.3846153846157</v>
      </c>
      <c r="U665" s="68">
        <f t="shared" si="1326"/>
        <v>2762.3076923076924</v>
      </c>
      <c r="V665" s="68">
        <f t="shared" si="1326"/>
        <v>3002.7692307692309</v>
      </c>
      <c r="W665" s="68">
        <f t="shared" si="1326"/>
        <v>3243.6923076923081</v>
      </c>
      <c r="X665" s="68">
        <f t="shared" si="1326"/>
        <v>8300.7692307692305</v>
      </c>
      <c r="Y665" s="67">
        <f t="shared" si="2"/>
        <v>1</v>
      </c>
      <c r="Z665" s="58"/>
    </row>
    <row r="666" spans="1:26" ht="12.75" customHeight="1" x14ac:dyDescent="0.25">
      <c r="A666" s="59" t="s">
        <v>2240</v>
      </c>
      <c r="B666" s="60" t="s">
        <v>205</v>
      </c>
      <c r="C666" s="60" t="s">
        <v>2241</v>
      </c>
      <c r="D666" s="60" t="s">
        <v>2242</v>
      </c>
      <c r="E666" s="60" t="s">
        <v>1424</v>
      </c>
      <c r="F666" s="61">
        <v>6586</v>
      </c>
      <c r="G666" s="61">
        <v>7436</v>
      </c>
      <c r="H666" s="61">
        <v>8286</v>
      </c>
      <c r="I666" s="61">
        <v>9136</v>
      </c>
      <c r="J666" s="61">
        <v>9986</v>
      </c>
      <c r="K666" s="62">
        <v>17985</v>
      </c>
      <c r="L666" s="60">
        <v>0</v>
      </c>
      <c r="M666" s="58"/>
      <c r="N666" s="66" t="str">
        <f t="shared" ref="N666:R666" si="1327">A666</f>
        <v>VETERINARIAN I</v>
      </c>
      <c r="O666" s="67" t="str">
        <f t="shared" si="1327"/>
        <v>C</v>
      </c>
      <c r="P666" s="67" t="str">
        <f t="shared" si="1327"/>
        <v>C9B1</v>
      </c>
      <c r="Q666" s="67" t="str">
        <f t="shared" si="1327"/>
        <v>C9B1XX</v>
      </c>
      <c r="R666" s="67" t="str">
        <f t="shared" si="1327"/>
        <v>C24</v>
      </c>
      <c r="S666" s="68">
        <f t="shared" ref="S666:X666" si="1328">F666*(12/26)</f>
        <v>3039.6923076923081</v>
      </c>
      <c r="T666" s="68">
        <f t="shared" si="1328"/>
        <v>3432</v>
      </c>
      <c r="U666" s="68">
        <f t="shared" si="1328"/>
        <v>3824.3076923076924</v>
      </c>
      <c r="V666" s="68">
        <f t="shared" si="1328"/>
        <v>4216.6153846153848</v>
      </c>
      <c r="W666" s="68">
        <f t="shared" si="1328"/>
        <v>4608.9230769230771</v>
      </c>
      <c r="X666" s="68">
        <f t="shared" si="1328"/>
        <v>8300.7692307692305</v>
      </c>
      <c r="Y666" s="67">
        <f t="shared" si="2"/>
        <v>0</v>
      </c>
      <c r="Z666" s="58"/>
    </row>
    <row r="667" spans="1:26" ht="12.75" customHeight="1" x14ac:dyDescent="0.25">
      <c r="A667" s="59" t="s">
        <v>2243</v>
      </c>
      <c r="B667" s="60" t="s">
        <v>205</v>
      </c>
      <c r="C667" s="60" t="s">
        <v>2244</v>
      </c>
      <c r="D667" s="60" t="s">
        <v>2245</v>
      </c>
      <c r="E667" s="60" t="s">
        <v>1497</v>
      </c>
      <c r="F667" s="61">
        <v>7755</v>
      </c>
      <c r="G667" s="61">
        <v>8755</v>
      </c>
      <c r="H667" s="61">
        <v>9756</v>
      </c>
      <c r="I667" s="61">
        <v>10756</v>
      </c>
      <c r="J667" s="61">
        <v>11756</v>
      </c>
      <c r="K667" s="62">
        <v>17985</v>
      </c>
      <c r="L667" s="60">
        <v>0</v>
      </c>
      <c r="M667" s="58"/>
      <c r="N667" s="66" t="str">
        <f t="shared" ref="N667:R667" si="1329">A667</f>
        <v>VETERINARIAN II</v>
      </c>
      <c r="O667" s="67" t="str">
        <f t="shared" si="1329"/>
        <v>C</v>
      </c>
      <c r="P667" s="67" t="str">
        <f t="shared" si="1329"/>
        <v>C9B2</v>
      </c>
      <c r="Q667" s="67" t="str">
        <f t="shared" si="1329"/>
        <v>C9B2XX</v>
      </c>
      <c r="R667" s="67" t="str">
        <f t="shared" si="1329"/>
        <v>C27</v>
      </c>
      <c r="S667" s="68">
        <f t="shared" ref="S667:X667" si="1330">F667*(12/26)</f>
        <v>3579.2307692307695</v>
      </c>
      <c r="T667" s="68">
        <f t="shared" si="1330"/>
        <v>4040.7692307692309</v>
      </c>
      <c r="U667" s="68">
        <f t="shared" si="1330"/>
        <v>4502.7692307692314</v>
      </c>
      <c r="V667" s="68">
        <f t="shared" si="1330"/>
        <v>4964.3076923076924</v>
      </c>
      <c r="W667" s="68">
        <f t="shared" si="1330"/>
        <v>5425.8461538461543</v>
      </c>
      <c r="X667" s="68">
        <f t="shared" si="1330"/>
        <v>8300.7692307692305</v>
      </c>
      <c r="Y667" s="67">
        <f t="shared" si="2"/>
        <v>0</v>
      </c>
      <c r="Z667" s="58"/>
    </row>
    <row r="668" spans="1:26" ht="12.75" customHeight="1" x14ac:dyDescent="0.25">
      <c r="A668" s="59" t="s">
        <v>2246</v>
      </c>
      <c r="B668" s="60" t="s">
        <v>205</v>
      </c>
      <c r="C668" s="60" t="s">
        <v>2247</v>
      </c>
      <c r="D668" s="60" t="s">
        <v>2248</v>
      </c>
      <c r="E668" s="60" t="s">
        <v>1122</v>
      </c>
      <c r="F668" s="61">
        <v>7560</v>
      </c>
      <c r="G668" s="61">
        <v>8733</v>
      </c>
      <c r="H668" s="61">
        <v>9907</v>
      </c>
      <c r="I668" s="61">
        <v>11080</v>
      </c>
      <c r="J668" s="61">
        <v>12253</v>
      </c>
      <c r="K668" s="62">
        <v>17985</v>
      </c>
      <c r="L668" s="60">
        <v>0</v>
      </c>
      <c r="M668" s="58"/>
      <c r="N668" s="66" t="str">
        <f t="shared" ref="N668:R668" si="1331">A668</f>
        <v>VETERINARIAN III</v>
      </c>
      <c r="O668" s="67" t="str">
        <f t="shared" si="1331"/>
        <v>C</v>
      </c>
      <c r="P668" s="67" t="str">
        <f t="shared" si="1331"/>
        <v>C9B3</v>
      </c>
      <c r="Q668" s="67" t="str">
        <f t="shared" si="1331"/>
        <v>C9B3XX</v>
      </c>
      <c r="R668" s="67" t="str">
        <f t="shared" si="1331"/>
        <v>C26</v>
      </c>
      <c r="S668" s="68">
        <f t="shared" ref="S668:X668" si="1332">F668*(12/26)</f>
        <v>3489.2307692307695</v>
      </c>
      <c r="T668" s="68">
        <f t="shared" si="1332"/>
        <v>4030.6153846153848</v>
      </c>
      <c r="U668" s="68">
        <f t="shared" si="1332"/>
        <v>4572.461538461539</v>
      </c>
      <c r="V668" s="68">
        <f t="shared" si="1332"/>
        <v>5113.8461538461543</v>
      </c>
      <c r="W668" s="68">
        <f t="shared" si="1332"/>
        <v>5655.2307692307695</v>
      </c>
      <c r="X668" s="68">
        <f t="shared" si="1332"/>
        <v>8300.7692307692305</v>
      </c>
      <c r="Y668" s="67">
        <f t="shared" si="2"/>
        <v>0</v>
      </c>
      <c r="Z668" s="58"/>
    </row>
    <row r="669" spans="1:26" ht="12.75" customHeight="1" x14ac:dyDescent="0.25">
      <c r="A669" s="59" t="s">
        <v>2249</v>
      </c>
      <c r="B669" s="60" t="s">
        <v>205</v>
      </c>
      <c r="C669" s="60" t="s">
        <v>2250</v>
      </c>
      <c r="D669" s="60" t="s">
        <v>2251</v>
      </c>
      <c r="E669" s="60" t="s">
        <v>1087</v>
      </c>
      <c r="F669" s="61">
        <v>2952</v>
      </c>
      <c r="G669" s="61">
        <v>3294</v>
      </c>
      <c r="H669" s="61">
        <v>3637</v>
      </c>
      <c r="I669" s="61">
        <v>3979</v>
      </c>
      <c r="J669" s="61">
        <v>4321</v>
      </c>
      <c r="K669" s="62">
        <v>17985</v>
      </c>
      <c r="L669" s="60">
        <v>1</v>
      </c>
      <c r="M669" s="58"/>
      <c r="N669" s="66" t="str">
        <f t="shared" ref="N669:R669" si="1333">A669</f>
        <v>VETERINARY TECHNOLOGY I</v>
      </c>
      <c r="O669" s="67" t="str">
        <f t="shared" si="1333"/>
        <v>C</v>
      </c>
      <c r="P669" s="67" t="str">
        <f t="shared" si="1333"/>
        <v>C9C1</v>
      </c>
      <c r="Q669" s="67" t="str">
        <f t="shared" si="1333"/>
        <v>C9C1XX</v>
      </c>
      <c r="R669" s="67" t="str">
        <f t="shared" si="1333"/>
        <v>C07</v>
      </c>
      <c r="S669" s="68">
        <f t="shared" ref="S669:X669" si="1334">F669*(12/26)</f>
        <v>1362.4615384615386</v>
      </c>
      <c r="T669" s="68">
        <f t="shared" si="1334"/>
        <v>1520.3076923076924</v>
      </c>
      <c r="U669" s="68">
        <f t="shared" si="1334"/>
        <v>1678.6153846153848</v>
      </c>
      <c r="V669" s="68">
        <f t="shared" si="1334"/>
        <v>1836.4615384615386</v>
      </c>
      <c r="W669" s="68">
        <f t="shared" si="1334"/>
        <v>1994.3076923076924</v>
      </c>
      <c r="X669" s="68">
        <f t="shared" si="1334"/>
        <v>8300.7692307692305</v>
      </c>
      <c r="Y669" s="67">
        <f t="shared" si="2"/>
        <v>1</v>
      </c>
      <c r="Z669" s="58"/>
    </row>
    <row r="670" spans="1:26" ht="12.75" customHeight="1" x14ac:dyDescent="0.25">
      <c r="A670" s="59" t="s">
        <v>2252</v>
      </c>
      <c r="B670" s="60" t="s">
        <v>205</v>
      </c>
      <c r="C670" s="60" t="s">
        <v>2253</v>
      </c>
      <c r="D670" s="60" t="s">
        <v>2254</v>
      </c>
      <c r="E670" s="60" t="s">
        <v>1417</v>
      </c>
      <c r="F670" s="61">
        <v>3413</v>
      </c>
      <c r="G670" s="61">
        <v>3808</v>
      </c>
      <c r="H670" s="61">
        <v>4203</v>
      </c>
      <c r="I670" s="61">
        <v>4598</v>
      </c>
      <c r="J670" s="61">
        <v>4993</v>
      </c>
      <c r="K670" s="62">
        <v>17985</v>
      </c>
      <c r="L670" s="60">
        <v>1</v>
      </c>
      <c r="M670" s="58"/>
      <c r="N670" s="66" t="str">
        <f t="shared" ref="N670:R670" si="1335">A670</f>
        <v>VETERINARY TECHNOLOGY II</v>
      </c>
      <c r="O670" s="67" t="str">
        <f t="shared" si="1335"/>
        <v>C</v>
      </c>
      <c r="P670" s="67" t="str">
        <f t="shared" si="1335"/>
        <v>C9C2</v>
      </c>
      <c r="Q670" s="67" t="str">
        <f t="shared" si="1335"/>
        <v>C9C2XX</v>
      </c>
      <c r="R670" s="67" t="str">
        <f t="shared" si="1335"/>
        <v>C11</v>
      </c>
      <c r="S670" s="68">
        <f t="shared" ref="S670:X670" si="1336">F670*(12/26)</f>
        <v>1575.2307692307693</v>
      </c>
      <c r="T670" s="68">
        <f t="shared" si="1336"/>
        <v>1757.5384615384617</v>
      </c>
      <c r="U670" s="68">
        <f t="shared" si="1336"/>
        <v>1939.846153846154</v>
      </c>
      <c r="V670" s="68">
        <f t="shared" si="1336"/>
        <v>2122.1538461538462</v>
      </c>
      <c r="W670" s="68">
        <f t="shared" si="1336"/>
        <v>2304.4615384615386</v>
      </c>
      <c r="X670" s="68">
        <f t="shared" si="1336"/>
        <v>8300.7692307692305</v>
      </c>
      <c r="Y670" s="67">
        <f t="shared" si="2"/>
        <v>1</v>
      </c>
      <c r="Z670" s="58"/>
    </row>
    <row r="671" spans="1:26" ht="12.75" customHeight="1" x14ac:dyDescent="0.25">
      <c r="A671" s="59" t="s">
        <v>2255</v>
      </c>
      <c r="B671" s="60" t="s">
        <v>205</v>
      </c>
      <c r="C671" s="60" t="s">
        <v>2256</v>
      </c>
      <c r="D671" s="60" t="s">
        <v>2257</v>
      </c>
      <c r="E671" s="60" t="s">
        <v>359</v>
      </c>
      <c r="F671" s="61">
        <v>3668</v>
      </c>
      <c r="G671" s="61">
        <v>4093</v>
      </c>
      <c r="H671" s="61">
        <v>4518</v>
      </c>
      <c r="I671" s="61">
        <v>4942</v>
      </c>
      <c r="J671" s="61">
        <v>5367</v>
      </c>
      <c r="K671" s="62">
        <v>17985</v>
      </c>
      <c r="L671" s="60">
        <v>1</v>
      </c>
      <c r="M671" s="58"/>
      <c r="N671" s="58"/>
      <c r="O671" s="77"/>
      <c r="P671" s="77"/>
      <c r="Q671" s="77"/>
      <c r="R671" s="77"/>
      <c r="S671" s="58"/>
      <c r="T671" s="58"/>
      <c r="U671" s="58"/>
      <c r="V671" s="58"/>
      <c r="W671" s="58"/>
      <c r="X671" s="58"/>
      <c r="Y671" s="77"/>
      <c r="Z671" s="58"/>
    </row>
    <row r="672" spans="1:26" ht="12.75" customHeight="1" x14ac:dyDescent="0.25">
      <c r="A672" s="59" t="s">
        <v>2258</v>
      </c>
      <c r="B672" s="60" t="s">
        <v>205</v>
      </c>
      <c r="C672" s="60" t="s">
        <v>2259</v>
      </c>
      <c r="D672" s="60" t="s">
        <v>2260</v>
      </c>
      <c r="E672" s="60" t="s">
        <v>363</v>
      </c>
      <c r="F672" s="61">
        <v>3943</v>
      </c>
      <c r="G672" s="61">
        <v>4400</v>
      </c>
      <c r="H672" s="61">
        <v>4856</v>
      </c>
      <c r="I672" s="61">
        <v>5313</v>
      </c>
      <c r="J672" s="61">
        <v>5769</v>
      </c>
      <c r="K672" s="62">
        <v>17985</v>
      </c>
      <c r="L672" s="60">
        <v>1</v>
      </c>
      <c r="M672" s="58"/>
      <c r="N672" s="58"/>
      <c r="O672" s="77"/>
      <c r="P672" s="77"/>
      <c r="Q672" s="77"/>
      <c r="R672" s="77"/>
      <c r="S672" s="58"/>
      <c r="T672" s="58"/>
      <c r="U672" s="58"/>
      <c r="V672" s="58"/>
      <c r="W672" s="58"/>
      <c r="X672" s="58"/>
      <c r="Y672" s="77"/>
      <c r="Z672" s="58"/>
    </row>
    <row r="673" spans="1:26" ht="12.75" customHeight="1" x14ac:dyDescent="0.25">
      <c r="A673" s="59" t="s">
        <v>2261</v>
      </c>
      <c r="B673" s="60" t="s">
        <v>53</v>
      </c>
      <c r="C673" s="60" t="s">
        <v>2262</v>
      </c>
      <c r="D673" s="60" t="s">
        <v>2263</v>
      </c>
      <c r="E673" s="60" t="s">
        <v>134</v>
      </c>
      <c r="F673" s="61">
        <v>3450</v>
      </c>
      <c r="G673" s="61">
        <v>3850</v>
      </c>
      <c r="H673" s="61">
        <v>4249</v>
      </c>
      <c r="I673" s="61">
        <v>4649</v>
      </c>
      <c r="J673" s="61">
        <v>5048</v>
      </c>
      <c r="K673" s="62">
        <v>17985</v>
      </c>
      <c r="L673" s="60">
        <v>0</v>
      </c>
      <c r="M673" s="58"/>
      <c r="N673" s="58"/>
      <c r="O673" s="77"/>
      <c r="P673" s="77"/>
      <c r="Q673" s="77"/>
      <c r="R673" s="77"/>
      <c r="S673" s="58"/>
      <c r="T673" s="58"/>
      <c r="U673" s="58"/>
      <c r="V673" s="58"/>
      <c r="W673" s="58"/>
      <c r="X673" s="58"/>
      <c r="Y673" s="77"/>
      <c r="Z673" s="58"/>
    </row>
    <row r="674" spans="1:26" ht="12.75" customHeight="1" x14ac:dyDescent="0.25">
      <c r="A674" s="59" t="s">
        <v>2264</v>
      </c>
      <c r="B674" s="60" t="s">
        <v>53</v>
      </c>
      <c r="C674" s="60" t="s">
        <v>2265</v>
      </c>
      <c r="D674" s="60" t="s">
        <v>2266</v>
      </c>
      <c r="E674" s="60" t="s">
        <v>249</v>
      </c>
      <c r="F674" s="61">
        <v>3984</v>
      </c>
      <c r="G674" s="61">
        <v>4447</v>
      </c>
      <c r="H674" s="61">
        <v>4909</v>
      </c>
      <c r="I674" s="61">
        <v>5372</v>
      </c>
      <c r="J674" s="61">
        <v>5834</v>
      </c>
      <c r="K674" s="62">
        <v>17985</v>
      </c>
      <c r="L674" s="60">
        <v>0</v>
      </c>
      <c r="M674" s="58"/>
      <c r="N674" s="58"/>
      <c r="O674" s="77"/>
      <c r="P674" s="77"/>
      <c r="Q674" s="77"/>
      <c r="R674" s="77"/>
      <c r="S674" s="58"/>
      <c r="T674" s="58"/>
      <c r="U674" s="58"/>
      <c r="V674" s="58"/>
      <c r="W674" s="58"/>
      <c r="X674" s="58"/>
      <c r="Y674" s="77"/>
      <c r="Z674" s="58"/>
    </row>
    <row r="675" spans="1:26" ht="12.75" customHeight="1" x14ac:dyDescent="0.25">
      <c r="A675" s="59" t="s">
        <v>2267</v>
      </c>
      <c r="B675" s="60" t="s">
        <v>53</v>
      </c>
      <c r="C675" s="60" t="s">
        <v>2268</v>
      </c>
      <c r="D675" s="60" t="s">
        <v>2269</v>
      </c>
      <c r="E675" s="60" t="s">
        <v>273</v>
      </c>
      <c r="F675" s="61">
        <v>4605</v>
      </c>
      <c r="G675" s="61">
        <v>5139</v>
      </c>
      <c r="H675" s="61">
        <v>5672</v>
      </c>
      <c r="I675" s="61">
        <v>6206</v>
      </c>
      <c r="J675" s="61">
        <v>6739</v>
      </c>
      <c r="K675" s="62">
        <v>17985</v>
      </c>
      <c r="L675" s="60">
        <v>0</v>
      </c>
      <c r="M675" s="58"/>
      <c r="N675" s="58"/>
      <c r="O675" s="77"/>
      <c r="P675" s="77"/>
      <c r="Q675" s="77"/>
      <c r="R675" s="77"/>
      <c r="S675" s="58"/>
      <c r="T675" s="58"/>
      <c r="U675" s="58"/>
      <c r="V675" s="58"/>
      <c r="W675" s="58"/>
      <c r="X675" s="58"/>
      <c r="Y675" s="77"/>
      <c r="Z675" s="58"/>
    </row>
    <row r="676" spans="1:26" ht="12.75" customHeight="1" x14ac:dyDescent="0.25">
      <c r="A676" s="59" t="s">
        <v>2270</v>
      </c>
      <c r="B676" s="60" t="s">
        <v>53</v>
      </c>
      <c r="C676" s="60" t="s">
        <v>2271</v>
      </c>
      <c r="D676" s="60" t="s">
        <v>2272</v>
      </c>
      <c r="E676" s="60" t="s">
        <v>159</v>
      </c>
      <c r="F676" s="61">
        <v>5656</v>
      </c>
      <c r="G676" s="61">
        <v>6385</v>
      </c>
      <c r="H676" s="61">
        <v>7115</v>
      </c>
      <c r="I676" s="61">
        <v>7844</v>
      </c>
      <c r="J676" s="61">
        <v>8573</v>
      </c>
      <c r="K676" s="62">
        <v>17985</v>
      </c>
      <c r="L676" s="60">
        <v>0</v>
      </c>
      <c r="M676" s="58"/>
      <c r="N676" s="58"/>
      <c r="O676" s="77"/>
      <c r="P676" s="77"/>
      <c r="Q676" s="77"/>
      <c r="R676" s="77"/>
      <c r="S676" s="58"/>
      <c r="T676" s="58"/>
      <c r="U676" s="58"/>
      <c r="V676" s="58"/>
      <c r="W676" s="58"/>
      <c r="X676" s="58"/>
      <c r="Y676" s="77"/>
      <c r="Z676" s="58"/>
    </row>
    <row r="677" spans="1:26" ht="12.75" customHeight="1" x14ac:dyDescent="0.25">
      <c r="A677" s="59" t="s">
        <v>2273</v>
      </c>
      <c r="B677" s="60" t="s">
        <v>53</v>
      </c>
      <c r="C677" s="60" t="s">
        <v>2274</v>
      </c>
      <c r="D677" s="60" t="s">
        <v>2275</v>
      </c>
      <c r="E677" s="60" t="s">
        <v>64</v>
      </c>
      <c r="F677" s="61">
        <v>6136</v>
      </c>
      <c r="G677" s="61">
        <v>6928</v>
      </c>
      <c r="H677" s="61">
        <v>7719</v>
      </c>
      <c r="I677" s="61">
        <v>8511</v>
      </c>
      <c r="J677" s="61">
        <v>9302</v>
      </c>
      <c r="K677" s="62">
        <v>17985</v>
      </c>
      <c r="L677" s="60">
        <v>0</v>
      </c>
      <c r="M677" s="58"/>
      <c r="N677" s="58"/>
      <c r="O677" s="77"/>
      <c r="P677" s="77"/>
      <c r="Q677" s="77"/>
      <c r="R677" s="77"/>
      <c r="S677" s="58"/>
      <c r="T677" s="58"/>
      <c r="U677" s="58"/>
      <c r="V677" s="58"/>
      <c r="W677" s="58"/>
      <c r="X677" s="58"/>
      <c r="Y677" s="77"/>
      <c r="Z677" s="58"/>
    </row>
    <row r="678" spans="1:26" ht="12.75" customHeight="1" x14ac:dyDescent="0.25">
      <c r="A678" s="59" t="s">
        <v>2276</v>
      </c>
      <c r="B678" s="60" t="s">
        <v>53</v>
      </c>
      <c r="C678" s="60" t="s">
        <v>2277</v>
      </c>
      <c r="D678" s="60" t="s">
        <v>2278</v>
      </c>
      <c r="E678" s="60" t="s">
        <v>68</v>
      </c>
      <c r="F678" s="61">
        <v>6765</v>
      </c>
      <c r="G678" s="61">
        <v>7814</v>
      </c>
      <c r="H678" s="61">
        <v>8862</v>
      </c>
      <c r="I678" s="61">
        <v>9911</v>
      </c>
      <c r="J678" s="61">
        <v>10959</v>
      </c>
      <c r="K678" s="62">
        <v>17985</v>
      </c>
      <c r="L678" s="60">
        <v>0</v>
      </c>
      <c r="M678" s="58"/>
      <c r="N678" s="58"/>
      <c r="O678" s="77"/>
      <c r="P678" s="77"/>
      <c r="Q678" s="77"/>
      <c r="R678" s="77"/>
      <c r="S678" s="58"/>
      <c r="T678" s="58"/>
      <c r="U678" s="58"/>
      <c r="V678" s="58"/>
      <c r="W678" s="58"/>
      <c r="X678" s="58"/>
      <c r="Y678" s="77"/>
      <c r="Z678" s="58"/>
    </row>
    <row r="679" spans="1:26" ht="12.75" customHeight="1" x14ac:dyDescent="0.25">
      <c r="A679" s="59" t="s">
        <v>2279</v>
      </c>
      <c r="B679" s="60" t="s">
        <v>53</v>
      </c>
      <c r="C679" s="60" t="s">
        <v>2280</v>
      </c>
      <c r="D679" s="60" t="s">
        <v>2281</v>
      </c>
      <c r="E679" s="60" t="s">
        <v>68</v>
      </c>
      <c r="F679" s="61">
        <v>6765</v>
      </c>
      <c r="G679" s="61">
        <v>7814</v>
      </c>
      <c r="H679" s="61">
        <v>8862</v>
      </c>
      <c r="I679" s="61">
        <v>9911</v>
      </c>
      <c r="J679" s="61">
        <v>10959</v>
      </c>
      <c r="K679" s="62">
        <v>17985</v>
      </c>
      <c r="L679" s="60">
        <v>0</v>
      </c>
      <c r="M679" s="58"/>
      <c r="N679" s="58"/>
      <c r="O679" s="77"/>
      <c r="P679" s="77"/>
      <c r="Q679" s="77"/>
      <c r="R679" s="77"/>
      <c r="S679" s="58"/>
      <c r="T679" s="58"/>
      <c r="U679" s="58"/>
      <c r="V679" s="58"/>
      <c r="W679" s="58"/>
      <c r="X679" s="58"/>
      <c r="Y679" s="77"/>
      <c r="Z679" s="58"/>
    </row>
    <row r="680" spans="1:26" ht="12.75" customHeight="1" x14ac:dyDescent="0.25">
      <c r="A680" s="59" t="s">
        <v>2282</v>
      </c>
      <c r="B680" s="60" t="s">
        <v>53</v>
      </c>
      <c r="C680" s="60" t="s">
        <v>2283</v>
      </c>
      <c r="D680" s="60" t="s">
        <v>2284</v>
      </c>
      <c r="E680" s="60" t="s">
        <v>60</v>
      </c>
      <c r="F680" s="61">
        <v>4284</v>
      </c>
      <c r="G680" s="61">
        <v>4781</v>
      </c>
      <c r="H680" s="61">
        <v>5277</v>
      </c>
      <c r="I680" s="61">
        <v>5774</v>
      </c>
      <c r="J680" s="61">
        <v>6270</v>
      </c>
      <c r="K680" s="62">
        <v>17985</v>
      </c>
      <c r="L680" s="60">
        <v>1</v>
      </c>
      <c r="M680" s="58"/>
      <c r="N680" s="58"/>
      <c r="O680" s="77"/>
      <c r="P680" s="77"/>
      <c r="Q680" s="77"/>
      <c r="R680" s="77"/>
      <c r="S680" s="58"/>
      <c r="T680" s="58"/>
      <c r="U680" s="58"/>
      <c r="V680" s="58"/>
      <c r="W680" s="58"/>
      <c r="X680" s="58"/>
      <c r="Y680" s="77"/>
      <c r="Z680" s="58"/>
    </row>
    <row r="681" spans="1:26" ht="12.75" customHeight="1" x14ac:dyDescent="0.25">
      <c r="A681" s="59" t="s">
        <v>2285</v>
      </c>
      <c r="B681" s="60" t="s">
        <v>53</v>
      </c>
      <c r="C681" s="60" t="s">
        <v>2286</v>
      </c>
      <c r="D681" s="60" t="s">
        <v>2287</v>
      </c>
      <c r="E681" s="60" t="s">
        <v>256</v>
      </c>
      <c r="F681" s="61">
        <v>4950</v>
      </c>
      <c r="G681" s="61">
        <v>5524</v>
      </c>
      <c r="H681" s="61">
        <v>6098</v>
      </c>
      <c r="I681" s="61">
        <v>6672</v>
      </c>
      <c r="J681" s="61">
        <v>7246</v>
      </c>
      <c r="K681" s="62">
        <v>17985</v>
      </c>
      <c r="L681" s="60">
        <v>1</v>
      </c>
      <c r="M681" s="58"/>
      <c r="N681" s="58"/>
      <c r="O681" s="77"/>
      <c r="P681" s="77"/>
      <c r="Q681" s="77"/>
      <c r="R681" s="77"/>
      <c r="S681" s="58"/>
      <c r="T681" s="58"/>
      <c r="U681" s="58"/>
      <c r="V681" s="58"/>
      <c r="W681" s="58"/>
      <c r="X681" s="58"/>
      <c r="Y681" s="77"/>
      <c r="Z681" s="58"/>
    </row>
    <row r="682" spans="1:26" ht="12.75" customHeight="1" x14ac:dyDescent="0.25">
      <c r="A682" s="59" t="s">
        <v>2288</v>
      </c>
      <c r="B682" s="60" t="s">
        <v>53</v>
      </c>
      <c r="C682" s="60" t="s">
        <v>2289</v>
      </c>
      <c r="D682" s="60" t="s">
        <v>2290</v>
      </c>
      <c r="E682" s="60" t="s">
        <v>159</v>
      </c>
      <c r="F682" s="61">
        <v>5656</v>
      </c>
      <c r="G682" s="61">
        <v>6385</v>
      </c>
      <c r="H682" s="61">
        <v>7115</v>
      </c>
      <c r="I682" s="61">
        <v>7844</v>
      </c>
      <c r="J682" s="61">
        <v>8573</v>
      </c>
      <c r="K682" s="62">
        <v>17985</v>
      </c>
      <c r="L682" s="60">
        <v>0</v>
      </c>
      <c r="M682" s="58"/>
      <c r="N682" s="58"/>
      <c r="O682" s="77"/>
      <c r="P682" s="77"/>
      <c r="Q682" s="77"/>
      <c r="R682" s="77"/>
      <c r="S682" s="58"/>
      <c r="T682" s="58"/>
      <c r="U682" s="58"/>
      <c r="V682" s="58"/>
      <c r="W682" s="58"/>
      <c r="X682" s="58"/>
      <c r="Y682" s="77"/>
      <c r="Z682" s="58"/>
    </row>
    <row r="683" spans="1:26" ht="12.75" customHeight="1" x14ac:dyDescent="0.25">
      <c r="A683" s="78"/>
      <c r="B683" s="78"/>
      <c r="C683" s="78"/>
      <c r="D683" s="78"/>
      <c r="E683" s="78"/>
      <c r="F683" s="79"/>
      <c r="G683" s="79"/>
      <c r="H683" s="79"/>
      <c r="I683" s="79"/>
      <c r="J683" s="79"/>
      <c r="K683" s="79"/>
      <c r="L683" s="78"/>
      <c r="M683" s="58"/>
      <c r="N683" s="58"/>
      <c r="O683" s="77"/>
      <c r="P683" s="77"/>
      <c r="Q683" s="77"/>
      <c r="R683" s="77"/>
      <c r="S683" s="58"/>
      <c r="T683" s="58"/>
      <c r="U683" s="58"/>
      <c r="V683" s="58"/>
      <c r="W683" s="58"/>
      <c r="X683" s="58"/>
      <c r="Y683" s="77"/>
      <c r="Z683" s="58"/>
    </row>
    <row r="684" spans="1:26" ht="12.75" customHeight="1" x14ac:dyDescent="0.25">
      <c r="A684" s="78"/>
      <c r="B684" s="78"/>
      <c r="C684" s="78"/>
      <c r="D684" s="78"/>
      <c r="E684" s="80"/>
      <c r="F684" s="79"/>
      <c r="G684" s="79"/>
      <c r="H684" s="79"/>
      <c r="I684" s="79"/>
      <c r="J684" s="79"/>
      <c r="K684" s="79"/>
      <c r="L684" s="78"/>
      <c r="M684" s="58"/>
      <c r="N684" s="58"/>
      <c r="O684" s="77"/>
      <c r="P684" s="77"/>
      <c r="Q684" s="77"/>
      <c r="R684" s="77"/>
      <c r="S684" s="58"/>
      <c r="T684" s="58"/>
      <c r="U684" s="58"/>
      <c r="V684" s="58"/>
      <c r="W684" s="58"/>
      <c r="X684" s="58"/>
      <c r="Y684" s="77"/>
      <c r="Z684" s="58"/>
    </row>
    <row r="685" spans="1:26" ht="12.75" customHeight="1" x14ac:dyDescent="0.25">
      <c r="A685" s="78"/>
      <c r="B685" s="78"/>
      <c r="C685" s="78"/>
      <c r="D685" s="80"/>
      <c r="E685" s="81" t="s">
        <v>2291</v>
      </c>
      <c r="F685" s="79" t="s">
        <v>2291</v>
      </c>
      <c r="G685" s="79"/>
      <c r="H685" s="79"/>
      <c r="I685" s="79"/>
      <c r="J685" s="79"/>
      <c r="K685" s="79"/>
      <c r="L685" s="78"/>
      <c r="M685" s="58"/>
      <c r="N685" s="58"/>
      <c r="O685" s="77"/>
      <c r="P685" s="77"/>
      <c r="Q685" s="77"/>
      <c r="R685" s="77"/>
      <c r="S685" s="58"/>
      <c r="T685" s="58"/>
      <c r="U685" s="58"/>
      <c r="V685" s="58"/>
      <c r="W685" s="58"/>
      <c r="X685" s="58"/>
      <c r="Y685" s="77"/>
      <c r="Z685" s="58"/>
    </row>
    <row r="686" spans="1:26" ht="12.75" customHeight="1" x14ac:dyDescent="0.25">
      <c r="A686" s="78"/>
      <c r="B686" s="78"/>
      <c r="C686" s="78"/>
      <c r="D686" s="78"/>
      <c r="E686" s="78"/>
      <c r="F686" s="79"/>
      <c r="G686" s="79"/>
      <c r="H686" s="79"/>
      <c r="I686" s="79"/>
      <c r="J686" s="79"/>
      <c r="K686" s="79"/>
      <c r="L686" s="78"/>
      <c r="M686" s="58"/>
      <c r="N686" s="58"/>
      <c r="O686" s="77"/>
      <c r="P686" s="77"/>
      <c r="Q686" s="77"/>
      <c r="R686" s="77"/>
      <c r="S686" s="58"/>
      <c r="T686" s="58"/>
      <c r="U686" s="58"/>
      <c r="V686" s="58"/>
      <c r="W686" s="58"/>
      <c r="X686" s="58"/>
      <c r="Y686" s="77"/>
      <c r="Z686" s="58"/>
    </row>
    <row r="687" spans="1:26" ht="12.75" customHeight="1" x14ac:dyDescent="0.25">
      <c r="A687" s="78"/>
      <c r="B687" s="78"/>
      <c r="C687" s="78"/>
      <c r="D687" s="78"/>
      <c r="E687" s="78"/>
      <c r="F687" s="79"/>
      <c r="G687" s="79"/>
      <c r="H687" s="79"/>
      <c r="I687" s="79"/>
      <c r="J687" s="79"/>
      <c r="K687" s="79"/>
      <c r="L687" s="78"/>
      <c r="M687" s="58"/>
      <c r="N687" s="58"/>
      <c r="O687" s="77"/>
      <c r="P687" s="77"/>
      <c r="Q687" s="77"/>
      <c r="R687" s="77"/>
      <c r="S687" s="58"/>
      <c r="T687" s="58"/>
      <c r="U687" s="58"/>
      <c r="V687" s="58"/>
      <c r="W687" s="58"/>
      <c r="X687" s="58"/>
      <c r="Y687" s="77"/>
      <c r="Z687" s="58"/>
    </row>
    <row r="688" spans="1:26" ht="12.75" customHeight="1" x14ac:dyDescent="0.25">
      <c r="A688" s="78"/>
      <c r="B688" s="78"/>
      <c r="C688" s="78"/>
      <c r="D688" s="78"/>
      <c r="E688" s="78"/>
      <c r="F688" s="79"/>
      <c r="G688" s="79"/>
      <c r="H688" s="79"/>
      <c r="I688" s="79"/>
      <c r="J688" s="79"/>
      <c r="K688" s="79"/>
      <c r="L688" s="78"/>
      <c r="M688" s="58"/>
      <c r="N688" s="58"/>
      <c r="O688" s="77"/>
      <c r="P688" s="77"/>
      <c r="Q688" s="77"/>
      <c r="R688" s="77"/>
      <c r="S688" s="58"/>
      <c r="T688" s="58"/>
      <c r="U688" s="58"/>
      <c r="V688" s="58"/>
      <c r="W688" s="58"/>
      <c r="X688" s="58"/>
      <c r="Y688" s="77"/>
      <c r="Z688" s="58"/>
    </row>
    <row r="689" spans="1:26" ht="12.75" customHeight="1" x14ac:dyDescent="0.25">
      <c r="A689" s="78"/>
      <c r="B689" s="78"/>
      <c r="C689" s="78"/>
      <c r="D689" s="78"/>
      <c r="E689" s="78"/>
      <c r="F689" s="79"/>
      <c r="G689" s="79"/>
      <c r="H689" s="79"/>
      <c r="I689" s="79"/>
      <c r="J689" s="79"/>
      <c r="K689" s="79"/>
      <c r="L689" s="78"/>
      <c r="M689" s="58"/>
      <c r="N689" s="58"/>
      <c r="O689" s="77"/>
      <c r="P689" s="77"/>
      <c r="Q689" s="77"/>
      <c r="R689" s="77"/>
      <c r="S689" s="58"/>
      <c r="T689" s="58"/>
      <c r="U689" s="58"/>
      <c r="V689" s="58"/>
      <c r="W689" s="58"/>
      <c r="X689" s="58"/>
      <c r="Y689" s="77"/>
      <c r="Z689" s="58"/>
    </row>
    <row r="690" spans="1:26" ht="12.75" customHeight="1" x14ac:dyDescent="0.25">
      <c r="A690" s="78"/>
      <c r="B690" s="78"/>
      <c r="C690" s="78"/>
      <c r="D690" s="78"/>
      <c r="E690" s="78"/>
      <c r="F690" s="79"/>
      <c r="G690" s="79"/>
      <c r="H690" s="79"/>
      <c r="I690" s="79"/>
      <c r="J690" s="79"/>
      <c r="K690" s="79"/>
      <c r="L690" s="78"/>
      <c r="M690" s="58"/>
      <c r="N690" s="58"/>
      <c r="O690" s="77"/>
      <c r="P690" s="77"/>
      <c r="Q690" s="77"/>
      <c r="R690" s="77"/>
      <c r="S690" s="58"/>
      <c r="T690" s="58"/>
      <c r="U690" s="58"/>
      <c r="V690" s="58"/>
      <c r="W690" s="58"/>
      <c r="X690" s="58"/>
      <c r="Y690" s="77"/>
      <c r="Z690" s="58"/>
    </row>
    <row r="691" spans="1:26" ht="12.75" customHeight="1" x14ac:dyDescent="0.25">
      <c r="A691" s="78"/>
      <c r="B691" s="78"/>
      <c r="C691" s="78"/>
      <c r="D691" s="78"/>
      <c r="E691" s="78"/>
      <c r="F691" s="79"/>
      <c r="G691" s="79"/>
      <c r="H691" s="79"/>
      <c r="I691" s="79"/>
      <c r="J691" s="79"/>
      <c r="K691" s="79"/>
      <c r="L691" s="78"/>
      <c r="M691" s="58"/>
      <c r="N691" s="58"/>
      <c r="O691" s="77"/>
      <c r="P691" s="77"/>
      <c r="Q691" s="77"/>
      <c r="R691" s="77"/>
      <c r="S691" s="58"/>
      <c r="T691" s="58"/>
      <c r="U691" s="58"/>
      <c r="V691" s="58"/>
      <c r="W691" s="58"/>
      <c r="X691" s="58"/>
      <c r="Y691" s="77"/>
      <c r="Z691" s="58"/>
    </row>
    <row r="692" spans="1:26" ht="12.75" customHeight="1" x14ac:dyDescent="0.25">
      <c r="A692" s="78"/>
      <c r="B692" s="78"/>
      <c r="C692" s="78"/>
      <c r="D692" s="78"/>
      <c r="E692" s="78"/>
      <c r="F692" s="79"/>
      <c r="G692" s="79"/>
      <c r="H692" s="79"/>
      <c r="I692" s="79"/>
      <c r="J692" s="79"/>
      <c r="K692" s="79"/>
      <c r="L692" s="78"/>
      <c r="M692" s="58"/>
      <c r="N692" s="58"/>
      <c r="O692" s="77"/>
      <c r="P692" s="77"/>
      <c r="Q692" s="77"/>
      <c r="R692" s="77"/>
      <c r="S692" s="58"/>
      <c r="T692" s="58"/>
      <c r="U692" s="58"/>
      <c r="V692" s="58"/>
      <c r="W692" s="58"/>
      <c r="X692" s="58"/>
      <c r="Y692" s="77"/>
      <c r="Z692" s="58"/>
    </row>
    <row r="693" spans="1:26" ht="12.75" customHeight="1" x14ac:dyDescent="0.25">
      <c r="A693" s="78"/>
      <c r="B693" s="78"/>
      <c r="C693" s="78"/>
      <c r="D693" s="78"/>
      <c r="E693" s="78"/>
      <c r="F693" s="79"/>
      <c r="G693" s="79"/>
      <c r="H693" s="79"/>
      <c r="I693" s="79"/>
      <c r="J693" s="79"/>
      <c r="K693" s="79"/>
      <c r="L693" s="78"/>
      <c r="M693" s="58"/>
      <c r="N693" s="58"/>
      <c r="O693" s="77"/>
      <c r="P693" s="77"/>
      <c r="Q693" s="77"/>
      <c r="R693" s="77"/>
      <c r="S693" s="58"/>
      <c r="T693" s="58"/>
      <c r="U693" s="58"/>
      <c r="V693" s="58"/>
      <c r="W693" s="58"/>
      <c r="X693" s="58"/>
      <c r="Y693" s="77"/>
      <c r="Z693" s="58"/>
    </row>
    <row r="694" spans="1:26" ht="12.75" customHeight="1" x14ac:dyDescent="0.25">
      <c r="A694" s="78"/>
      <c r="B694" s="78"/>
      <c r="C694" s="78"/>
      <c r="D694" s="78"/>
      <c r="E694" s="78"/>
      <c r="F694" s="79"/>
      <c r="G694" s="79"/>
      <c r="H694" s="79"/>
      <c r="I694" s="79"/>
      <c r="J694" s="79"/>
      <c r="K694" s="79"/>
      <c r="L694" s="78"/>
      <c r="M694" s="58"/>
      <c r="N694" s="58"/>
      <c r="O694" s="77"/>
      <c r="P694" s="77"/>
      <c r="Q694" s="77"/>
      <c r="R694" s="77"/>
      <c r="S694" s="58"/>
      <c r="T694" s="58"/>
      <c r="U694" s="58"/>
      <c r="V694" s="58"/>
      <c r="W694" s="58"/>
      <c r="X694" s="58"/>
      <c r="Y694" s="77"/>
      <c r="Z694" s="58"/>
    </row>
    <row r="695" spans="1:26" ht="12.75" customHeight="1" x14ac:dyDescent="0.25">
      <c r="A695" s="78"/>
      <c r="B695" s="78"/>
      <c r="C695" s="78"/>
      <c r="D695" s="78"/>
      <c r="E695" s="78"/>
      <c r="F695" s="79"/>
      <c r="G695" s="79"/>
      <c r="H695" s="79"/>
      <c r="I695" s="79"/>
      <c r="J695" s="79"/>
      <c r="K695" s="79"/>
      <c r="L695" s="78"/>
      <c r="M695" s="58"/>
      <c r="N695" s="58"/>
      <c r="O695" s="77"/>
      <c r="P695" s="77"/>
      <c r="Q695" s="77"/>
      <c r="R695" s="77"/>
      <c r="S695" s="58"/>
      <c r="T695" s="58"/>
      <c r="U695" s="58"/>
      <c r="V695" s="58"/>
      <c r="W695" s="58"/>
      <c r="X695" s="58"/>
      <c r="Y695" s="77"/>
      <c r="Z695" s="58"/>
    </row>
    <row r="696" spans="1:26" ht="12.75" customHeight="1" x14ac:dyDescent="0.25">
      <c r="A696" s="78"/>
      <c r="B696" s="78"/>
      <c r="C696" s="78"/>
      <c r="D696" s="78"/>
      <c r="E696" s="78"/>
      <c r="F696" s="79"/>
      <c r="G696" s="79"/>
      <c r="H696" s="79"/>
      <c r="I696" s="79"/>
      <c r="J696" s="79"/>
      <c r="K696" s="79"/>
      <c r="L696" s="78"/>
      <c r="M696" s="58"/>
      <c r="N696" s="58"/>
      <c r="O696" s="77"/>
      <c r="P696" s="77"/>
      <c r="Q696" s="77"/>
      <c r="R696" s="77"/>
      <c r="S696" s="58"/>
      <c r="T696" s="58"/>
      <c r="U696" s="58"/>
      <c r="V696" s="58"/>
      <c r="W696" s="58"/>
      <c r="X696" s="58"/>
      <c r="Y696" s="77"/>
      <c r="Z696" s="58"/>
    </row>
    <row r="697" spans="1:26" ht="12.75" customHeight="1" x14ac:dyDescent="0.25">
      <c r="A697" s="78"/>
      <c r="B697" s="78"/>
      <c r="C697" s="78"/>
      <c r="D697" s="78"/>
      <c r="E697" s="78"/>
      <c r="F697" s="79"/>
      <c r="G697" s="79"/>
      <c r="H697" s="79"/>
      <c r="I697" s="79"/>
      <c r="J697" s="79"/>
      <c r="K697" s="79"/>
      <c r="L697" s="78"/>
      <c r="M697" s="58"/>
      <c r="N697" s="58"/>
      <c r="O697" s="77"/>
      <c r="P697" s="77"/>
      <c r="Q697" s="77"/>
      <c r="R697" s="77"/>
      <c r="S697" s="58"/>
      <c r="T697" s="58"/>
      <c r="U697" s="58"/>
      <c r="V697" s="58"/>
      <c r="W697" s="58"/>
      <c r="X697" s="58"/>
      <c r="Y697" s="77"/>
      <c r="Z697" s="58"/>
    </row>
    <row r="698" spans="1:26" ht="12.75" customHeight="1" x14ac:dyDescent="0.25">
      <c r="A698" s="78"/>
      <c r="B698" s="78"/>
      <c r="C698" s="78"/>
      <c r="D698" s="78"/>
      <c r="E698" s="78"/>
      <c r="F698" s="79"/>
      <c r="G698" s="79"/>
      <c r="H698" s="79"/>
      <c r="I698" s="79"/>
      <c r="J698" s="79"/>
      <c r="K698" s="79"/>
      <c r="L698" s="78"/>
      <c r="M698" s="58"/>
      <c r="N698" s="58"/>
      <c r="O698" s="77"/>
      <c r="P698" s="77"/>
      <c r="Q698" s="77"/>
      <c r="R698" s="77"/>
      <c r="S698" s="58"/>
      <c r="T698" s="58"/>
      <c r="U698" s="58"/>
      <c r="V698" s="58"/>
      <c r="W698" s="58"/>
      <c r="X698" s="58"/>
      <c r="Y698" s="77"/>
      <c r="Z698" s="58"/>
    </row>
    <row r="699" spans="1:26" ht="12.75" customHeight="1" x14ac:dyDescent="0.25">
      <c r="A699" s="78"/>
      <c r="B699" s="78"/>
      <c r="C699" s="78"/>
      <c r="D699" s="78"/>
      <c r="E699" s="78"/>
      <c r="F699" s="79"/>
      <c r="G699" s="79"/>
      <c r="H699" s="79"/>
      <c r="I699" s="79"/>
      <c r="J699" s="79"/>
      <c r="K699" s="79"/>
      <c r="L699" s="78"/>
      <c r="M699" s="58"/>
      <c r="N699" s="58"/>
      <c r="O699" s="77"/>
      <c r="P699" s="77"/>
      <c r="Q699" s="77"/>
      <c r="R699" s="77"/>
      <c r="S699" s="58"/>
      <c r="T699" s="58"/>
      <c r="U699" s="58"/>
      <c r="V699" s="58"/>
      <c r="W699" s="58"/>
      <c r="X699" s="58"/>
      <c r="Y699" s="77"/>
      <c r="Z699" s="58"/>
    </row>
    <row r="700" spans="1:26" ht="12.75" customHeight="1" x14ac:dyDescent="0.25">
      <c r="A700" s="78"/>
      <c r="B700" s="78"/>
      <c r="C700" s="78"/>
      <c r="D700" s="78"/>
      <c r="E700" s="78"/>
      <c r="F700" s="79"/>
      <c r="G700" s="79"/>
      <c r="H700" s="79"/>
      <c r="I700" s="79"/>
      <c r="J700" s="79"/>
      <c r="K700" s="79"/>
      <c r="L700" s="78"/>
      <c r="M700" s="58"/>
      <c r="N700" s="58"/>
      <c r="O700" s="77"/>
      <c r="P700" s="77"/>
      <c r="Q700" s="77"/>
      <c r="R700" s="77"/>
      <c r="S700" s="58"/>
      <c r="T700" s="58"/>
      <c r="U700" s="58"/>
      <c r="V700" s="58"/>
      <c r="W700" s="58"/>
      <c r="X700" s="58"/>
      <c r="Y700" s="77"/>
      <c r="Z700" s="58"/>
    </row>
    <row r="701" spans="1:26" ht="12.75" customHeight="1" x14ac:dyDescent="0.25">
      <c r="A701" s="78"/>
      <c r="B701" s="78"/>
      <c r="C701" s="78"/>
      <c r="D701" s="78"/>
      <c r="E701" s="78"/>
      <c r="F701" s="79"/>
      <c r="G701" s="79"/>
      <c r="H701" s="79"/>
      <c r="I701" s="79"/>
      <c r="J701" s="79"/>
      <c r="K701" s="79"/>
      <c r="L701" s="78"/>
      <c r="M701" s="58"/>
      <c r="N701" s="58"/>
      <c r="O701" s="77"/>
      <c r="P701" s="77"/>
      <c r="Q701" s="77"/>
      <c r="R701" s="77"/>
      <c r="S701" s="58"/>
      <c r="T701" s="58"/>
      <c r="U701" s="58"/>
      <c r="V701" s="58"/>
      <c r="W701" s="58"/>
      <c r="X701" s="58"/>
      <c r="Y701" s="77"/>
      <c r="Z701" s="58"/>
    </row>
    <row r="702" spans="1:26" ht="12.75" customHeight="1" x14ac:dyDescent="0.25">
      <c r="A702" s="78"/>
      <c r="B702" s="78"/>
      <c r="C702" s="78"/>
      <c r="D702" s="78"/>
      <c r="E702" s="78"/>
      <c r="F702" s="79"/>
      <c r="G702" s="79"/>
      <c r="H702" s="79"/>
      <c r="I702" s="79"/>
      <c r="J702" s="79"/>
      <c r="K702" s="79"/>
      <c r="L702" s="78"/>
      <c r="M702" s="58"/>
      <c r="N702" s="58"/>
      <c r="O702" s="77"/>
      <c r="P702" s="77"/>
      <c r="Q702" s="77"/>
      <c r="R702" s="77"/>
      <c r="S702" s="58"/>
      <c r="T702" s="58"/>
      <c r="U702" s="58"/>
      <c r="V702" s="58"/>
      <c r="W702" s="58"/>
      <c r="X702" s="58"/>
      <c r="Y702" s="77"/>
      <c r="Z702" s="58"/>
    </row>
    <row r="703" spans="1:26" ht="12.75" customHeight="1" x14ac:dyDescent="0.25">
      <c r="A703" s="78"/>
      <c r="B703" s="78"/>
      <c r="C703" s="78"/>
      <c r="D703" s="78"/>
      <c r="E703" s="78"/>
      <c r="F703" s="79"/>
      <c r="G703" s="79"/>
      <c r="H703" s="79"/>
      <c r="I703" s="79"/>
      <c r="J703" s="79"/>
      <c r="K703" s="79"/>
      <c r="L703" s="78"/>
      <c r="M703" s="58"/>
      <c r="N703" s="58"/>
      <c r="O703" s="77"/>
      <c r="P703" s="77"/>
      <c r="Q703" s="77"/>
      <c r="R703" s="77"/>
      <c r="S703" s="58"/>
      <c r="T703" s="58"/>
      <c r="U703" s="58"/>
      <c r="V703" s="58"/>
      <c r="W703" s="58"/>
      <c r="X703" s="58"/>
      <c r="Y703" s="77"/>
      <c r="Z703" s="58"/>
    </row>
    <row r="704" spans="1:26" ht="12.75" customHeight="1" x14ac:dyDescent="0.25">
      <c r="A704" s="78"/>
      <c r="B704" s="78"/>
      <c r="C704" s="78"/>
      <c r="D704" s="78"/>
      <c r="E704" s="78"/>
      <c r="F704" s="79"/>
      <c r="G704" s="79"/>
      <c r="H704" s="79"/>
      <c r="I704" s="79"/>
      <c r="J704" s="79"/>
      <c r="K704" s="79"/>
      <c r="L704" s="78"/>
      <c r="M704" s="58"/>
      <c r="N704" s="58"/>
      <c r="O704" s="77"/>
      <c r="P704" s="77"/>
      <c r="Q704" s="77"/>
      <c r="R704" s="77"/>
      <c r="S704" s="58"/>
      <c r="T704" s="58"/>
      <c r="U704" s="58"/>
      <c r="V704" s="58"/>
      <c r="W704" s="58"/>
      <c r="X704" s="58"/>
      <c r="Y704" s="77"/>
      <c r="Z704" s="58"/>
    </row>
    <row r="705" spans="1:26" ht="12.75" customHeight="1" x14ac:dyDescent="0.25">
      <c r="A705" s="78"/>
      <c r="B705" s="78"/>
      <c r="C705" s="78"/>
      <c r="D705" s="78"/>
      <c r="E705" s="78"/>
      <c r="F705" s="79"/>
      <c r="G705" s="79"/>
      <c r="H705" s="79"/>
      <c r="I705" s="79"/>
      <c r="J705" s="79"/>
      <c r="K705" s="79"/>
      <c r="L705" s="78"/>
      <c r="M705" s="58"/>
      <c r="N705" s="58"/>
      <c r="O705" s="77"/>
      <c r="P705" s="77"/>
      <c r="Q705" s="77"/>
      <c r="R705" s="77"/>
      <c r="S705" s="58"/>
      <c r="T705" s="58"/>
      <c r="U705" s="58"/>
      <c r="V705" s="58"/>
      <c r="W705" s="58"/>
      <c r="X705" s="58"/>
      <c r="Y705" s="77"/>
      <c r="Z705" s="58"/>
    </row>
    <row r="706" spans="1:26" ht="12.75" customHeight="1" x14ac:dyDescent="0.25">
      <c r="A706" s="78"/>
      <c r="B706" s="78"/>
      <c r="C706" s="78"/>
      <c r="D706" s="78"/>
      <c r="E706" s="78"/>
      <c r="F706" s="79"/>
      <c r="G706" s="79"/>
      <c r="H706" s="79"/>
      <c r="I706" s="79"/>
      <c r="J706" s="79"/>
      <c r="K706" s="79"/>
      <c r="L706" s="78"/>
      <c r="M706" s="58"/>
      <c r="N706" s="58"/>
      <c r="O706" s="77"/>
      <c r="P706" s="77"/>
      <c r="Q706" s="77"/>
      <c r="R706" s="77"/>
      <c r="S706" s="58"/>
      <c r="T706" s="58"/>
      <c r="U706" s="58"/>
      <c r="V706" s="58"/>
      <c r="W706" s="58"/>
      <c r="X706" s="58"/>
      <c r="Y706" s="77"/>
      <c r="Z706" s="58"/>
    </row>
    <row r="707" spans="1:26" ht="12.75" customHeight="1" x14ac:dyDescent="0.25">
      <c r="A707" s="78"/>
      <c r="B707" s="78"/>
      <c r="C707" s="78"/>
      <c r="D707" s="78"/>
      <c r="E707" s="78"/>
      <c r="F707" s="79"/>
      <c r="G707" s="79"/>
      <c r="H707" s="79"/>
      <c r="I707" s="79"/>
      <c r="J707" s="79"/>
      <c r="K707" s="79"/>
      <c r="L707" s="78"/>
      <c r="M707" s="58"/>
      <c r="N707" s="58"/>
      <c r="O707" s="77"/>
      <c r="P707" s="77"/>
      <c r="Q707" s="77"/>
      <c r="R707" s="77"/>
      <c r="S707" s="58"/>
      <c r="T707" s="58"/>
      <c r="U707" s="58"/>
      <c r="V707" s="58"/>
      <c r="W707" s="58"/>
      <c r="X707" s="58"/>
      <c r="Y707" s="77"/>
      <c r="Z707" s="58"/>
    </row>
    <row r="708" spans="1:26" ht="12.75" customHeight="1" x14ac:dyDescent="0.25">
      <c r="A708" s="78"/>
      <c r="B708" s="78"/>
      <c r="C708" s="78"/>
      <c r="D708" s="78"/>
      <c r="E708" s="78"/>
      <c r="F708" s="79"/>
      <c r="G708" s="79"/>
      <c r="H708" s="79"/>
      <c r="I708" s="79"/>
      <c r="J708" s="79"/>
      <c r="K708" s="79"/>
      <c r="L708" s="78"/>
      <c r="M708" s="58"/>
      <c r="N708" s="58"/>
      <c r="O708" s="77"/>
      <c r="P708" s="77"/>
      <c r="Q708" s="77"/>
      <c r="R708" s="77"/>
      <c r="S708" s="58"/>
      <c r="T708" s="58"/>
      <c r="U708" s="58"/>
      <c r="V708" s="58"/>
      <c r="W708" s="58"/>
      <c r="X708" s="58"/>
      <c r="Y708" s="77"/>
      <c r="Z708" s="58"/>
    </row>
    <row r="709" spans="1:26" ht="12.75" customHeight="1" x14ac:dyDescent="0.25">
      <c r="A709" s="78"/>
      <c r="B709" s="78"/>
      <c r="C709" s="78"/>
      <c r="D709" s="78"/>
      <c r="E709" s="78"/>
      <c r="F709" s="79"/>
      <c r="G709" s="79"/>
      <c r="H709" s="79"/>
      <c r="I709" s="79"/>
      <c r="J709" s="79"/>
      <c r="K709" s="79"/>
      <c r="L709" s="78"/>
      <c r="M709" s="58"/>
      <c r="N709" s="58"/>
      <c r="O709" s="77"/>
      <c r="P709" s="77"/>
      <c r="Q709" s="77"/>
      <c r="R709" s="77"/>
      <c r="S709" s="58"/>
      <c r="T709" s="58"/>
      <c r="U709" s="58"/>
      <c r="V709" s="58"/>
      <c r="W709" s="58"/>
      <c r="X709" s="58"/>
      <c r="Y709" s="77"/>
      <c r="Z709" s="58"/>
    </row>
    <row r="710" spans="1:26" ht="12.75" customHeight="1" x14ac:dyDescent="0.25">
      <c r="A710" s="78"/>
      <c r="B710" s="78"/>
      <c r="C710" s="78"/>
      <c r="D710" s="78"/>
      <c r="E710" s="78"/>
      <c r="F710" s="79"/>
      <c r="G710" s="79"/>
      <c r="H710" s="79"/>
      <c r="I710" s="79"/>
      <c r="J710" s="79"/>
      <c r="K710" s="79"/>
      <c r="L710" s="78"/>
      <c r="M710" s="58"/>
      <c r="N710" s="58"/>
      <c r="O710" s="77"/>
      <c r="P710" s="77"/>
      <c r="Q710" s="77"/>
      <c r="R710" s="77"/>
      <c r="S710" s="58"/>
      <c r="T710" s="58"/>
      <c r="U710" s="58"/>
      <c r="V710" s="58"/>
      <c r="W710" s="58"/>
      <c r="X710" s="58"/>
      <c r="Y710" s="77"/>
      <c r="Z710" s="58"/>
    </row>
    <row r="711" spans="1:26" ht="12.75" customHeight="1" x14ac:dyDescent="0.25">
      <c r="A711" s="78"/>
      <c r="B711" s="78"/>
      <c r="C711" s="78"/>
      <c r="D711" s="78"/>
      <c r="E711" s="78"/>
      <c r="F711" s="79"/>
      <c r="G711" s="79"/>
      <c r="H711" s="79"/>
      <c r="I711" s="79"/>
      <c r="J711" s="79"/>
      <c r="K711" s="79"/>
      <c r="L711" s="78"/>
      <c r="M711" s="58"/>
      <c r="N711" s="58"/>
      <c r="O711" s="77"/>
      <c r="P711" s="77"/>
      <c r="Q711" s="77"/>
      <c r="R711" s="77"/>
      <c r="S711" s="58"/>
      <c r="T711" s="58"/>
      <c r="U711" s="58"/>
      <c r="V711" s="58"/>
      <c r="W711" s="58"/>
      <c r="X711" s="58"/>
      <c r="Y711" s="77"/>
      <c r="Z711" s="58"/>
    </row>
    <row r="712" spans="1:26" ht="12.75" customHeight="1" x14ac:dyDescent="0.25">
      <c r="A712" s="78"/>
      <c r="B712" s="78"/>
      <c r="C712" s="78"/>
      <c r="D712" s="78"/>
      <c r="E712" s="78"/>
      <c r="F712" s="79"/>
      <c r="G712" s="79"/>
      <c r="H712" s="79"/>
      <c r="I712" s="79"/>
      <c r="J712" s="79"/>
      <c r="K712" s="79"/>
      <c r="L712" s="78"/>
      <c r="M712" s="58"/>
      <c r="N712" s="58"/>
      <c r="O712" s="77"/>
      <c r="P712" s="77"/>
      <c r="Q712" s="77"/>
      <c r="R712" s="77"/>
      <c r="S712" s="58"/>
      <c r="T712" s="58"/>
      <c r="U712" s="58"/>
      <c r="V712" s="58"/>
      <c r="W712" s="58"/>
      <c r="X712" s="58"/>
      <c r="Y712" s="77"/>
      <c r="Z712" s="58"/>
    </row>
    <row r="713" spans="1:26" ht="12.75" customHeight="1" x14ac:dyDescent="0.25">
      <c r="A713" s="78"/>
      <c r="B713" s="78"/>
      <c r="C713" s="78"/>
      <c r="D713" s="78"/>
      <c r="E713" s="78"/>
      <c r="F713" s="79"/>
      <c r="G713" s="79"/>
      <c r="H713" s="79"/>
      <c r="I713" s="79"/>
      <c r="J713" s="79"/>
      <c r="K713" s="79"/>
      <c r="L713" s="78"/>
      <c r="M713" s="58"/>
      <c r="N713" s="58"/>
      <c r="O713" s="77"/>
      <c r="P713" s="77"/>
      <c r="Q713" s="77"/>
      <c r="R713" s="77"/>
      <c r="S713" s="58"/>
      <c r="T713" s="58"/>
      <c r="U713" s="58"/>
      <c r="V713" s="58"/>
      <c r="W713" s="58"/>
      <c r="X713" s="58"/>
      <c r="Y713" s="77"/>
      <c r="Z713" s="58"/>
    </row>
    <row r="714" spans="1:26" ht="12.75" customHeight="1" x14ac:dyDescent="0.25">
      <c r="A714" s="78"/>
      <c r="B714" s="78"/>
      <c r="C714" s="78"/>
      <c r="D714" s="78"/>
      <c r="E714" s="78"/>
      <c r="F714" s="79"/>
      <c r="G714" s="79"/>
      <c r="H714" s="79"/>
      <c r="I714" s="79"/>
      <c r="J714" s="79"/>
      <c r="K714" s="79"/>
      <c r="L714" s="78"/>
      <c r="M714" s="58"/>
      <c r="N714" s="58"/>
      <c r="O714" s="77"/>
      <c r="P714" s="77"/>
      <c r="Q714" s="77"/>
      <c r="R714" s="77"/>
      <c r="S714" s="58"/>
      <c r="T714" s="58"/>
      <c r="U714" s="58"/>
      <c r="V714" s="58"/>
      <c r="W714" s="58"/>
      <c r="X714" s="58"/>
      <c r="Y714" s="77"/>
      <c r="Z714" s="58"/>
    </row>
    <row r="715" spans="1:26" ht="12.75" customHeight="1" x14ac:dyDescent="0.25">
      <c r="A715" s="78"/>
      <c r="B715" s="78"/>
      <c r="C715" s="78"/>
      <c r="D715" s="78"/>
      <c r="E715" s="78"/>
      <c r="F715" s="79"/>
      <c r="G715" s="79"/>
      <c r="H715" s="79"/>
      <c r="I715" s="79"/>
      <c r="J715" s="79"/>
      <c r="K715" s="79"/>
      <c r="L715" s="78"/>
      <c r="M715" s="58"/>
      <c r="N715" s="58"/>
      <c r="O715" s="77"/>
      <c r="P715" s="77"/>
      <c r="Q715" s="77"/>
      <c r="R715" s="77"/>
      <c r="S715" s="58"/>
      <c r="T715" s="58"/>
      <c r="U715" s="58"/>
      <c r="V715" s="58"/>
      <c r="W715" s="58"/>
      <c r="X715" s="58"/>
      <c r="Y715" s="77"/>
      <c r="Z715" s="58"/>
    </row>
    <row r="716" spans="1:26" ht="12.75" customHeight="1" x14ac:dyDescent="0.25">
      <c r="A716" s="78"/>
      <c r="B716" s="78"/>
      <c r="C716" s="78"/>
      <c r="D716" s="78"/>
      <c r="E716" s="78"/>
      <c r="F716" s="79"/>
      <c r="G716" s="79"/>
      <c r="H716" s="79"/>
      <c r="I716" s="79"/>
      <c r="J716" s="79"/>
      <c r="K716" s="79"/>
      <c r="L716" s="78"/>
      <c r="M716" s="58"/>
      <c r="N716" s="58"/>
      <c r="O716" s="77"/>
      <c r="P716" s="77"/>
      <c r="Q716" s="77"/>
      <c r="R716" s="77"/>
      <c r="S716" s="58"/>
      <c r="T716" s="58"/>
      <c r="U716" s="58"/>
      <c r="V716" s="58"/>
      <c r="W716" s="58"/>
      <c r="X716" s="58"/>
      <c r="Y716" s="77"/>
      <c r="Z716" s="58"/>
    </row>
    <row r="717" spans="1:26" ht="12.75" customHeight="1" x14ac:dyDescent="0.25">
      <c r="A717" s="78"/>
      <c r="B717" s="78"/>
      <c r="C717" s="78"/>
      <c r="D717" s="78"/>
      <c r="E717" s="78"/>
      <c r="F717" s="79"/>
      <c r="G717" s="79"/>
      <c r="H717" s="79"/>
      <c r="I717" s="79"/>
      <c r="J717" s="79"/>
      <c r="K717" s="79"/>
      <c r="L717" s="78"/>
      <c r="M717" s="58"/>
      <c r="N717" s="58"/>
      <c r="O717" s="77"/>
      <c r="P717" s="77"/>
      <c r="Q717" s="77"/>
      <c r="R717" s="77"/>
      <c r="S717" s="58"/>
      <c r="T717" s="58"/>
      <c r="U717" s="58"/>
      <c r="V717" s="58"/>
      <c r="W717" s="58"/>
      <c r="X717" s="58"/>
      <c r="Y717" s="77"/>
      <c r="Z717" s="58"/>
    </row>
    <row r="718" spans="1:26" ht="12.75" customHeight="1" x14ac:dyDescent="0.25">
      <c r="A718" s="78"/>
      <c r="B718" s="78"/>
      <c r="C718" s="78"/>
      <c r="D718" s="78"/>
      <c r="E718" s="78"/>
      <c r="F718" s="79"/>
      <c r="G718" s="79"/>
      <c r="H718" s="79"/>
      <c r="I718" s="79"/>
      <c r="J718" s="79"/>
      <c r="K718" s="79"/>
      <c r="L718" s="78"/>
      <c r="M718" s="58"/>
      <c r="N718" s="58"/>
      <c r="O718" s="77"/>
      <c r="P718" s="77"/>
      <c r="Q718" s="77"/>
      <c r="R718" s="77"/>
      <c r="S718" s="58"/>
      <c r="T718" s="58"/>
      <c r="U718" s="58"/>
      <c r="V718" s="58"/>
      <c r="W718" s="58"/>
      <c r="X718" s="58"/>
      <c r="Y718" s="77"/>
      <c r="Z718" s="58"/>
    </row>
    <row r="719" spans="1:26" ht="12.75" customHeight="1" x14ac:dyDescent="0.25">
      <c r="A719" s="78"/>
      <c r="B719" s="78"/>
      <c r="C719" s="78"/>
      <c r="D719" s="78"/>
      <c r="E719" s="78"/>
      <c r="F719" s="79"/>
      <c r="G719" s="79"/>
      <c r="H719" s="79"/>
      <c r="I719" s="79"/>
      <c r="J719" s="79"/>
      <c r="K719" s="79"/>
      <c r="L719" s="78"/>
      <c r="M719" s="58"/>
      <c r="N719" s="58"/>
      <c r="O719" s="77"/>
      <c r="P719" s="77"/>
      <c r="Q719" s="77"/>
      <c r="R719" s="77"/>
      <c r="S719" s="58"/>
      <c r="T719" s="58"/>
      <c r="U719" s="58"/>
      <c r="V719" s="58"/>
      <c r="W719" s="58"/>
      <c r="X719" s="58"/>
      <c r="Y719" s="77"/>
      <c r="Z719" s="58"/>
    </row>
    <row r="720" spans="1:26" ht="12.75" customHeight="1" x14ac:dyDescent="0.25">
      <c r="A720" s="78"/>
      <c r="B720" s="78"/>
      <c r="C720" s="78"/>
      <c r="D720" s="78"/>
      <c r="E720" s="78"/>
      <c r="F720" s="79"/>
      <c r="G720" s="79"/>
      <c r="H720" s="79"/>
      <c r="I720" s="79"/>
      <c r="J720" s="79"/>
      <c r="K720" s="79"/>
      <c r="L720" s="78"/>
      <c r="M720" s="58"/>
      <c r="N720" s="58"/>
      <c r="O720" s="77"/>
      <c r="P720" s="77"/>
      <c r="Q720" s="77"/>
      <c r="R720" s="77"/>
      <c r="S720" s="58"/>
      <c r="T720" s="58"/>
      <c r="U720" s="58"/>
      <c r="V720" s="58"/>
      <c r="W720" s="58"/>
      <c r="X720" s="58"/>
      <c r="Y720" s="77"/>
      <c r="Z720" s="58"/>
    </row>
    <row r="721" spans="1:26" ht="12.75" customHeight="1" x14ac:dyDescent="0.25">
      <c r="A721" s="78"/>
      <c r="B721" s="78"/>
      <c r="C721" s="78"/>
      <c r="D721" s="78"/>
      <c r="E721" s="78"/>
      <c r="F721" s="79"/>
      <c r="G721" s="79"/>
      <c r="H721" s="79"/>
      <c r="I721" s="79"/>
      <c r="J721" s="79"/>
      <c r="K721" s="79"/>
      <c r="L721" s="78"/>
      <c r="M721" s="58"/>
      <c r="N721" s="58"/>
      <c r="O721" s="77"/>
      <c r="P721" s="77"/>
      <c r="Q721" s="77"/>
      <c r="R721" s="77"/>
      <c r="S721" s="58"/>
      <c r="T721" s="58"/>
      <c r="U721" s="58"/>
      <c r="V721" s="58"/>
      <c r="W721" s="58"/>
      <c r="X721" s="58"/>
      <c r="Y721" s="77"/>
      <c r="Z721" s="58"/>
    </row>
    <row r="722" spans="1:26" ht="12.75" customHeight="1" x14ac:dyDescent="0.25">
      <c r="A722" s="78"/>
      <c r="B722" s="78"/>
      <c r="C722" s="78"/>
      <c r="D722" s="78"/>
      <c r="E722" s="78"/>
      <c r="F722" s="79"/>
      <c r="G722" s="79"/>
      <c r="H722" s="79"/>
      <c r="I722" s="79"/>
      <c r="J722" s="79"/>
      <c r="K722" s="79"/>
      <c r="L722" s="78"/>
      <c r="M722" s="58"/>
      <c r="N722" s="58"/>
      <c r="O722" s="77"/>
      <c r="P722" s="77"/>
      <c r="Q722" s="77"/>
      <c r="R722" s="77"/>
      <c r="S722" s="58"/>
      <c r="T722" s="58"/>
      <c r="U722" s="58"/>
      <c r="V722" s="58"/>
      <c r="W722" s="58"/>
      <c r="X722" s="58"/>
      <c r="Y722" s="77"/>
      <c r="Z722" s="58"/>
    </row>
    <row r="723" spans="1:26" ht="12.75" customHeight="1" x14ac:dyDescent="0.25">
      <c r="A723" s="78"/>
      <c r="B723" s="78"/>
      <c r="C723" s="78"/>
      <c r="D723" s="78"/>
      <c r="E723" s="78"/>
      <c r="F723" s="79"/>
      <c r="G723" s="79"/>
      <c r="H723" s="79"/>
      <c r="I723" s="79"/>
      <c r="J723" s="79"/>
      <c r="K723" s="79"/>
      <c r="L723" s="78"/>
      <c r="M723" s="58"/>
      <c r="N723" s="58"/>
      <c r="O723" s="77"/>
      <c r="P723" s="77"/>
      <c r="Q723" s="77"/>
      <c r="R723" s="77"/>
      <c r="S723" s="58"/>
      <c r="T723" s="58"/>
      <c r="U723" s="58"/>
      <c r="V723" s="58"/>
      <c r="W723" s="58"/>
      <c r="X723" s="58"/>
      <c r="Y723" s="77"/>
      <c r="Z723" s="58"/>
    </row>
    <row r="724" spans="1:26" ht="12.75" customHeight="1" x14ac:dyDescent="0.25">
      <c r="A724" s="78"/>
      <c r="B724" s="78"/>
      <c r="C724" s="78"/>
      <c r="D724" s="78"/>
      <c r="E724" s="78"/>
      <c r="F724" s="79"/>
      <c r="G724" s="79"/>
      <c r="H724" s="79"/>
      <c r="I724" s="79"/>
      <c r="J724" s="79"/>
      <c r="K724" s="79"/>
      <c r="L724" s="78"/>
      <c r="M724" s="58"/>
      <c r="N724" s="58"/>
      <c r="O724" s="77"/>
      <c r="P724" s="77"/>
      <c r="Q724" s="77"/>
      <c r="R724" s="77"/>
      <c r="S724" s="58"/>
      <c r="T724" s="58"/>
      <c r="U724" s="58"/>
      <c r="V724" s="58"/>
      <c r="W724" s="58"/>
      <c r="X724" s="58"/>
      <c r="Y724" s="77"/>
      <c r="Z724" s="58"/>
    </row>
    <row r="725" spans="1:26" ht="12.75" customHeight="1" x14ac:dyDescent="0.25">
      <c r="A725" s="78"/>
      <c r="B725" s="78"/>
      <c r="C725" s="78"/>
      <c r="D725" s="78"/>
      <c r="E725" s="78"/>
      <c r="F725" s="79"/>
      <c r="G725" s="79"/>
      <c r="H725" s="79"/>
      <c r="I725" s="79"/>
      <c r="J725" s="79"/>
      <c r="K725" s="79"/>
      <c r="L725" s="78"/>
      <c r="M725" s="58"/>
      <c r="N725" s="58"/>
      <c r="O725" s="77"/>
      <c r="P725" s="77"/>
      <c r="Q725" s="77"/>
      <c r="R725" s="77"/>
      <c r="S725" s="58"/>
      <c r="T725" s="58"/>
      <c r="U725" s="58"/>
      <c r="V725" s="58"/>
      <c r="W725" s="58"/>
      <c r="X725" s="58"/>
      <c r="Y725" s="77"/>
      <c r="Z725" s="58"/>
    </row>
    <row r="726" spans="1:26" ht="12.75" customHeight="1" x14ac:dyDescent="0.25">
      <c r="A726" s="78"/>
      <c r="B726" s="78"/>
      <c r="C726" s="78"/>
      <c r="D726" s="78"/>
      <c r="E726" s="78"/>
      <c r="F726" s="79"/>
      <c r="G726" s="79"/>
      <c r="H726" s="79"/>
      <c r="I726" s="79"/>
      <c r="J726" s="79"/>
      <c r="K726" s="79"/>
      <c r="L726" s="78"/>
      <c r="M726" s="58"/>
      <c r="N726" s="58"/>
      <c r="O726" s="77"/>
      <c r="P726" s="77"/>
      <c r="Q726" s="77"/>
      <c r="R726" s="77"/>
      <c r="S726" s="58"/>
      <c r="T726" s="58"/>
      <c r="U726" s="58"/>
      <c r="V726" s="58"/>
      <c r="W726" s="58"/>
      <c r="X726" s="58"/>
      <c r="Y726" s="77"/>
      <c r="Z726" s="58"/>
    </row>
    <row r="727" spans="1:26" ht="12.75" customHeight="1" x14ac:dyDescent="0.25">
      <c r="A727" s="78"/>
      <c r="B727" s="78"/>
      <c r="C727" s="78"/>
      <c r="D727" s="78"/>
      <c r="E727" s="78"/>
      <c r="F727" s="79"/>
      <c r="G727" s="79"/>
      <c r="H727" s="79"/>
      <c r="I727" s="79"/>
      <c r="J727" s="79"/>
      <c r="K727" s="79"/>
      <c r="L727" s="78"/>
      <c r="M727" s="58"/>
      <c r="N727" s="58"/>
      <c r="O727" s="77"/>
      <c r="P727" s="77"/>
      <c r="Q727" s="77"/>
      <c r="R727" s="77"/>
      <c r="S727" s="58"/>
      <c r="T727" s="58"/>
      <c r="U727" s="58"/>
      <c r="V727" s="58"/>
      <c r="W727" s="58"/>
      <c r="X727" s="58"/>
      <c r="Y727" s="77"/>
      <c r="Z727" s="58"/>
    </row>
    <row r="728" spans="1:26" ht="12.75" customHeight="1" x14ac:dyDescent="0.25">
      <c r="A728" s="78"/>
      <c r="B728" s="78"/>
      <c r="C728" s="78"/>
      <c r="D728" s="78"/>
      <c r="E728" s="78"/>
      <c r="F728" s="79"/>
      <c r="G728" s="79"/>
      <c r="H728" s="79"/>
      <c r="I728" s="79"/>
      <c r="J728" s="79"/>
      <c r="K728" s="79"/>
      <c r="L728" s="78"/>
      <c r="M728" s="58"/>
      <c r="N728" s="58"/>
      <c r="O728" s="77"/>
      <c r="P728" s="77"/>
      <c r="Q728" s="77"/>
      <c r="R728" s="77"/>
      <c r="S728" s="58"/>
      <c r="T728" s="58"/>
      <c r="U728" s="58"/>
      <c r="V728" s="58"/>
      <c r="W728" s="58"/>
      <c r="X728" s="58"/>
      <c r="Y728" s="77"/>
      <c r="Z728" s="58"/>
    </row>
    <row r="729" spans="1:26" ht="12.75" customHeight="1" x14ac:dyDescent="0.25">
      <c r="A729" s="78"/>
      <c r="B729" s="78"/>
      <c r="C729" s="78"/>
      <c r="D729" s="78"/>
      <c r="E729" s="78"/>
      <c r="F729" s="79"/>
      <c r="G729" s="79"/>
      <c r="H729" s="79"/>
      <c r="I729" s="79"/>
      <c r="J729" s="79"/>
      <c r="K729" s="79"/>
      <c r="L729" s="78"/>
      <c r="M729" s="58"/>
      <c r="N729" s="58"/>
      <c r="O729" s="77"/>
      <c r="P729" s="77"/>
      <c r="Q729" s="77"/>
      <c r="R729" s="77"/>
      <c r="S729" s="58"/>
      <c r="T729" s="58"/>
      <c r="U729" s="58"/>
      <c r="V729" s="58"/>
      <c r="W729" s="58"/>
      <c r="X729" s="58"/>
      <c r="Y729" s="77"/>
      <c r="Z729" s="58"/>
    </row>
    <row r="730" spans="1:26" ht="12.75" customHeight="1" x14ac:dyDescent="0.25">
      <c r="A730" s="78"/>
      <c r="B730" s="78"/>
      <c r="C730" s="78"/>
      <c r="D730" s="78"/>
      <c r="E730" s="78"/>
      <c r="F730" s="79"/>
      <c r="G730" s="79"/>
      <c r="H730" s="79"/>
      <c r="I730" s="79"/>
      <c r="J730" s="79"/>
      <c r="K730" s="79"/>
      <c r="L730" s="78"/>
      <c r="M730" s="58"/>
      <c r="N730" s="58"/>
      <c r="O730" s="77"/>
      <c r="P730" s="77"/>
      <c r="Q730" s="77"/>
      <c r="R730" s="77"/>
      <c r="S730" s="58"/>
      <c r="T730" s="58"/>
      <c r="U730" s="58"/>
      <c r="V730" s="58"/>
      <c r="W730" s="58"/>
      <c r="X730" s="58"/>
      <c r="Y730" s="77"/>
      <c r="Z730" s="58"/>
    </row>
    <row r="731" spans="1:26" ht="12.75" customHeight="1" x14ac:dyDescent="0.25">
      <c r="A731" s="78"/>
      <c r="B731" s="78"/>
      <c r="C731" s="78"/>
      <c r="D731" s="78"/>
      <c r="E731" s="78"/>
      <c r="F731" s="79"/>
      <c r="G731" s="79"/>
      <c r="H731" s="79"/>
      <c r="I731" s="79"/>
      <c r="J731" s="79"/>
      <c r="K731" s="79"/>
      <c r="L731" s="78"/>
      <c r="M731" s="58"/>
      <c r="N731" s="58"/>
      <c r="O731" s="77"/>
      <c r="P731" s="77"/>
      <c r="Q731" s="77"/>
      <c r="R731" s="77"/>
      <c r="S731" s="58"/>
      <c r="T731" s="58"/>
      <c r="U731" s="58"/>
      <c r="V731" s="58"/>
      <c r="W731" s="58"/>
      <c r="X731" s="58"/>
      <c r="Y731" s="77"/>
      <c r="Z731" s="58"/>
    </row>
    <row r="732" spans="1:26" ht="12.75" customHeight="1" x14ac:dyDescent="0.25">
      <c r="A732" s="78"/>
      <c r="B732" s="78"/>
      <c r="C732" s="78"/>
      <c r="D732" s="78"/>
      <c r="E732" s="78"/>
      <c r="F732" s="79"/>
      <c r="G732" s="79"/>
      <c r="H732" s="79"/>
      <c r="I732" s="79"/>
      <c r="J732" s="79"/>
      <c r="K732" s="79"/>
      <c r="L732" s="78"/>
      <c r="M732" s="58"/>
      <c r="N732" s="58"/>
      <c r="O732" s="77"/>
      <c r="P732" s="77"/>
      <c r="Q732" s="77"/>
      <c r="R732" s="77"/>
      <c r="S732" s="58"/>
      <c r="T732" s="58"/>
      <c r="U732" s="58"/>
      <c r="V732" s="58"/>
      <c r="W732" s="58"/>
      <c r="X732" s="58"/>
      <c r="Y732" s="77"/>
      <c r="Z732" s="58"/>
    </row>
    <row r="733" spans="1:26" ht="12.75" customHeight="1" x14ac:dyDescent="0.25">
      <c r="A733" s="78"/>
      <c r="B733" s="78"/>
      <c r="C733" s="78"/>
      <c r="D733" s="78"/>
      <c r="E733" s="78"/>
      <c r="F733" s="79"/>
      <c r="G733" s="79"/>
      <c r="H733" s="79"/>
      <c r="I733" s="79"/>
      <c r="J733" s="79"/>
      <c r="K733" s="79"/>
      <c r="L733" s="78"/>
      <c r="M733" s="58"/>
      <c r="N733" s="58"/>
      <c r="O733" s="77"/>
      <c r="P733" s="77"/>
      <c r="Q733" s="77"/>
      <c r="R733" s="77"/>
      <c r="S733" s="58"/>
      <c r="T733" s="58"/>
      <c r="U733" s="58"/>
      <c r="V733" s="58"/>
      <c r="W733" s="58"/>
      <c r="X733" s="58"/>
      <c r="Y733" s="77"/>
      <c r="Z733" s="58"/>
    </row>
    <row r="734" spans="1:26" ht="12.75" customHeight="1" x14ac:dyDescent="0.25">
      <c r="A734" s="78"/>
      <c r="B734" s="78"/>
      <c r="C734" s="78"/>
      <c r="D734" s="78"/>
      <c r="E734" s="78"/>
      <c r="F734" s="79"/>
      <c r="G734" s="79"/>
      <c r="H734" s="79"/>
      <c r="I734" s="79"/>
      <c r="J734" s="79"/>
      <c r="K734" s="79"/>
      <c r="L734" s="78"/>
      <c r="M734" s="58"/>
      <c r="N734" s="58"/>
      <c r="O734" s="77"/>
      <c r="P734" s="77"/>
      <c r="Q734" s="77"/>
      <c r="R734" s="77"/>
      <c r="S734" s="58"/>
      <c r="T734" s="58"/>
      <c r="U734" s="58"/>
      <c r="V734" s="58"/>
      <c r="W734" s="58"/>
      <c r="X734" s="58"/>
      <c r="Y734" s="77"/>
      <c r="Z734" s="58"/>
    </row>
    <row r="735" spans="1:26" ht="12.75" customHeight="1" x14ac:dyDescent="0.25">
      <c r="A735" s="78"/>
      <c r="B735" s="78"/>
      <c r="C735" s="78"/>
      <c r="D735" s="78"/>
      <c r="E735" s="78"/>
      <c r="F735" s="79"/>
      <c r="G735" s="79"/>
      <c r="H735" s="79"/>
      <c r="I735" s="79"/>
      <c r="J735" s="79"/>
      <c r="K735" s="79"/>
      <c r="L735" s="78"/>
      <c r="M735" s="58"/>
      <c r="N735" s="58"/>
      <c r="O735" s="77"/>
      <c r="P735" s="77"/>
      <c r="Q735" s="77"/>
      <c r="R735" s="77"/>
      <c r="S735" s="58"/>
      <c r="T735" s="58"/>
      <c r="U735" s="58"/>
      <c r="V735" s="58"/>
      <c r="W735" s="58"/>
      <c r="X735" s="58"/>
      <c r="Y735" s="77"/>
      <c r="Z735" s="58"/>
    </row>
    <row r="736" spans="1:26" ht="12.75" customHeight="1" x14ac:dyDescent="0.25">
      <c r="A736" s="78"/>
      <c r="B736" s="78"/>
      <c r="C736" s="78"/>
      <c r="D736" s="78"/>
      <c r="E736" s="78"/>
      <c r="F736" s="79"/>
      <c r="G736" s="79"/>
      <c r="H736" s="79"/>
      <c r="I736" s="79"/>
      <c r="J736" s="79"/>
      <c r="K736" s="79"/>
      <c r="L736" s="78"/>
      <c r="M736" s="58"/>
      <c r="N736" s="58"/>
      <c r="O736" s="77"/>
      <c r="P736" s="77"/>
      <c r="Q736" s="77"/>
      <c r="R736" s="77"/>
      <c r="S736" s="58"/>
      <c r="T736" s="58"/>
      <c r="U736" s="58"/>
      <c r="V736" s="58"/>
      <c r="W736" s="58"/>
      <c r="X736" s="58"/>
      <c r="Y736" s="77"/>
      <c r="Z736" s="58"/>
    </row>
    <row r="737" spans="1:26" ht="12.75" customHeight="1" x14ac:dyDescent="0.25">
      <c r="A737" s="78"/>
      <c r="B737" s="78"/>
      <c r="C737" s="78"/>
      <c r="D737" s="78"/>
      <c r="E737" s="78"/>
      <c r="F737" s="79"/>
      <c r="G737" s="79"/>
      <c r="H737" s="79"/>
      <c r="I737" s="79"/>
      <c r="J737" s="79"/>
      <c r="K737" s="79"/>
      <c r="L737" s="78"/>
      <c r="M737" s="58"/>
      <c r="N737" s="58"/>
      <c r="O737" s="77"/>
      <c r="P737" s="77"/>
      <c r="Q737" s="77"/>
      <c r="R737" s="77"/>
      <c r="S737" s="58"/>
      <c r="T737" s="58"/>
      <c r="U737" s="58"/>
      <c r="V737" s="58"/>
      <c r="W737" s="58"/>
      <c r="X737" s="58"/>
      <c r="Y737" s="77"/>
      <c r="Z737" s="58"/>
    </row>
    <row r="738" spans="1:26" ht="12.75" customHeight="1" x14ac:dyDescent="0.25">
      <c r="A738" s="78"/>
      <c r="B738" s="78"/>
      <c r="C738" s="78"/>
      <c r="D738" s="78"/>
      <c r="E738" s="78"/>
      <c r="F738" s="79"/>
      <c r="G738" s="79"/>
      <c r="H738" s="79"/>
      <c r="I738" s="79"/>
      <c r="J738" s="79"/>
      <c r="K738" s="79"/>
      <c r="L738" s="78"/>
      <c r="M738" s="58"/>
      <c r="N738" s="58"/>
      <c r="O738" s="77"/>
      <c r="P738" s="77"/>
      <c r="Q738" s="77"/>
      <c r="R738" s="77"/>
      <c r="S738" s="58"/>
      <c r="T738" s="58"/>
      <c r="U738" s="58"/>
      <c r="V738" s="58"/>
      <c r="W738" s="58"/>
      <c r="X738" s="58"/>
      <c r="Y738" s="77"/>
      <c r="Z738" s="58"/>
    </row>
    <row r="739" spans="1:26" ht="12.75" customHeight="1" x14ac:dyDescent="0.25">
      <c r="A739" s="78"/>
      <c r="B739" s="78"/>
      <c r="C739" s="78"/>
      <c r="D739" s="78"/>
      <c r="E739" s="78"/>
      <c r="F739" s="79"/>
      <c r="G739" s="79"/>
      <c r="H739" s="79"/>
      <c r="I739" s="79"/>
      <c r="J739" s="79"/>
      <c r="K739" s="79"/>
      <c r="L739" s="78"/>
      <c r="M739" s="58"/>
      <c r="N739" s="58"/>
      <c r="O739" s="77"/>
      <c r="P739" s="77"/>
      <c r="Q739" s="77"/>
      <c r="R739" s="77"/>
      <c r="S739" s="58"/>
      <c r="T739" s="58"/>
      <c r="U739" s="58"/>
      <c r="V739" s="58"/>
      <c r="W739" s="58"/>
      <c r="X739" s="58"/>
      <c r="Y739" s="77"/>
      <c r="Z739" s="58"/>
    </row>
    <row r="740" spans="1:26" ht="12.75" customHeight="1" x14ac:dyDescent="0.25">
      <c r="A740" s="78"/>
      <c r="B740" s="78"/>
      <c r="C740" s="78"/>
      <c r="D740" s="78"/>
      <c r="E740" s="78"/>
      <c r="F740" s="79"/>
      <c r="G740" s="79"/>
      <c r="H740" s="79"/>
      <c r="I740" s="79"/>
      <c r="J740" s="79"/>
      <c r="K740" s="79"/>
      <c r="L740" s="78"/>
      <c r="M740" s="58"/>
      <c r="N740" s="58"/>
      <c r="O740" s="77"/>
      <c r="P740" s="77"/>
      <c r="Q740" s="77"/>
      <c r="R740" s="77"/>
      <c r="S740" s="58"/>
      <c r="T740" s="58"/>
      <c r="U740" s="58"/>
      <c r="V740" s="58"/>
      <c r="W740" s="58"/>
      <c r="X740" s="58"/>
      <c r="Y740" s="77"/>
      <c r="Z740" s="58"/>
    </row>
    <row r="741" spans="1:26" ht="12.75" customHeight="1" x14ac:dyDescent="0.25">
      <c r="A741" s="78"/>
      <c r="B741" s="78"/>
      <c r="C741" s="78"/>
      <c r="D741" s="78"/>
      <c r="E741" s="78"/>
      <c r="F741" s="79"/>
      <c r="G741" s="79"/>
      <c r="H741" s="79"/>
      <c r="I741" s="79"/>
      <c r="J741" s="79"/>
      <c r="K741" s="79"/>
      <c r="L741" s="78"/>
      <c r="M741" s="58"/>
      <c r="N741" s="58"/>
      <c r="O741" s="77"/>
      <c r="P741" s="77"/>
      <c r="Q741" s="77"/>
      <c r="R741" s="77"/>
      <c r="S741" s="58"/>
      <c r="T741" s="58"/>
      <c r="U741" s="58"/>
      <c r="V741" s="58"/>
      <c r="W741" s="58"/>
      <c r="X741" s="58"/>
      <c r="Y741" s="77"/>
      <c r="Z741" s="58"/>
    </row>
    <row r="742" spans="1:26" ht="12.75" customHeight="1" x14ac:dyDescent="0.25">
      <c r="A742" s="78"/>
      <c r="B742" s="78"/>
      <c r="C742" s="78"/>
      <c r="D742" s="78"/>
      <c r="E742" s="78"/>
      <c r="F742" s="79"/>
      <c r="G742" s="79"/>
      <c r="H742" s="79"/>
      <c r="I742" s="79"/>
      <c r="J742" s="79"/>
      <c r="K742" s="79"/>
      <c r="L742" s="78"/>
      <c r="M742" s="58"/>
      <c r="N742" s="58"/>
      <c r="O742" s="77"/>
      <c r="P742" s="77"/>
      <c r="Q742" s="77"/>
      <c r="R742" s="77"/>
      <c r="S742" s="58"/>
      <c r="T742" s="58"/>
      <c r="U742" s="58"/>
      <c r="V742" s="58"/>
      <c r="W742" s="58"/>
      <c r="X742" s="58"/>
      <c r="Y742" s="77"/>
      <c r="Z742" s="58"/>
    </row>
    <row r="743" spans="1:26" ht="12.75" customHeight="1" x14ac:dyDescent="0.25">
      <c r="A743" s="78"/>
      <c r="B743" s="78"/>
      <c r="C743" s="78"/>
      <c r="D743" s="78"/>
      <c r="E743" s="78"/>
      <c r="F743" s="79"/>
      <c r="G743" s="79"/>
      <c r="H743" s="79"/>
      <c r="I743" s="79"/>
      <c r="J743" s="79"/>
      <c r="K743" s="79"/>
      <c r="L743" s="78"/>
      <c r="M743" s="58"/>
      <c r="N743" s="58"/>
      <c r="O743" s="77"/>
      <c r="P743" s="77"/>
      <c r="Q743" s="77"/>
      <c r="R743" s="77"/>
      <c r="S743" s="58"/>
      <c r="T743" s="58"/>
      <c r="U743" s="58"/>
      <c r="V743" s="58"/>
      <c r="W743" s="58"/>
      <c r="X743" s="58"/>
      <c r="Y743" s="77"/>
      <c r="Z743" s="58"/>
    </row>
    <row r="744" spans="1:26" ht="12.75" customHeight="1" x14ac:dyDescent="0.25">
      <c r="A744" s="78"/>
      <c r="B744" s="78"/>
      <c r="C744" s="78"/>
      <c r="D744" s="78"/>
      <c r="E744" s="78"/>
      <c r="F744" s="79"/>
      <c r="G744" s="79"/>
      <c r="H744" s="79"/>
      <c r="I744" s="79"/>
      <c r="J744" s="79"/>
      <c r="K744" s="79"/>
      <c r="L744" s="78"/>
      <c r="M744" s="58"/>
      <c r="N744" s="58"/>
      <c r="O744" s="77"/>
      <c r="P744" s="77"/>
      <c r="Q744" s="77"/>
      <c r="R744" s="77"/>
      <c r="S744" s="58"/>
      <c r="T744" s="58"/>
      <c r="U744" s="58"/>
      <c r="V744" s="58"/>
      <c r="W744" s="58"/>
      <c r="X744" s="58"/>
      <c r="Y744" s="77"/>
      <c r="Z744" s="58"/>
    </row>
    <row r="745" spans="1:26" ht="12.75" customHeight="1" x14ac:dyDescent="0.25">
      <c r="A745" s="78"/>
      <c r="B745" s="78"/>
      <c r="C745" s="78"/>
      <c r="D745" s="78"/>
      <c r="E745" s="78"/>
      <c r="F745" s="79"/>
      <c r="G745" s="79"/>
      <c r="H745" s="79"/>
      <c r="I745" s="79"/>
      <c r="J745" s="79"/>
      <c r="K745" s="79"/>
      <c r="L745" s="78"/>
      <c r="M745" s="58"/>
      <c r="N745" s="58"/>
      <c r="O745" s="77"/>
      <c r="P745" s="77"/>
      <c r="Q745" s="77"/>
      <c r="R745" s="77"/>
      <c r="S745" s="58"/>
      <c r="T745" s="58"/>
      <c r="U745" s="58"/>
      <c r="V745" s="58"/>
      <c r="W745" s="58"/>
      <c r="X745" s="58"/>
      <c r="Y745" s="77"/>
      <c r="Z745" s="58"/>
    </row>
    <row r="746" spans="1:26" ht="12.75" customHeight="1" x14ac:dyDescent="0.25">
      <c r="A746" s="78"/>
      <c r="B746" s="78"/>
      <c r="C746" s="78"/>
      <c r="D746" s="78"/>
      <c r="E746" s="78"/>
      <c r="F746" s="79"/>
      <c r="G746" s="79"/>
      <c r="H746" s="79"/>
      <c r="I746" s="79"/>
      <c r="J746" s="79"/>
      <c r="K746" s="79"/>
      <c r="L746" s="78"/>
      <c r="M746" s="58"/>
      <c r="N746" s="58"/>
      <c r="O746" s="77"/>
      <c r="P746" s="77"/>
      <c r="Q746" s="77"/>
      <c r="R746" s="77"/>
      <c r="S746" s="58"/>
      <c r="T746" s="58"/>
      <c r="U746" s="58"/>
      <c r="V746" s="58"/>
      <c r="W746" s="58"/>
      <c r="X746" s="58"/>
      <c r="Y746" s="77"/>
      <c r="Z746" s="58"/>
    </row>
    <row r="747" spans="1:26" ht="12.75" customHeight="1" x14ac:dyDescent="0.25">
      <c r="A747" s="78"/>
      <c r="B747" s="78"/>
      <c r="C747" s="78"/>
      <c r="D747" s="78"/>
      <c r="E747" s="78"/>
      <c r="F747" s="79"/>
      <c r="G747" s="79"/>
      <c r="H747" s="79"/>
      <c r="I747" s="79"/>
      <c r="J747" s="79"/>
      <c r="K747" s="79"/>
      <c r="L747" s="78"/>
      <c r="M747" s="58"/>
      <c r="N747" s="58"/>
      <c r="O747" s="77"/>
      <c r="P747" s="77"/>
      <c r="Q747" s="77"/>
      <c r="R747" s="77"/>
      <c r="S747" s="58"/>
      <c r="T747" s="58"/>
      <c r="U747" s="58"/>
      <c r="V747" s="58"/>
      <c r="W747" s="58"/>
      <c r="X747" s="58"/>
      <c r="Y747" s="77"/>
      <c r="Z747" s="58"/>
    </row>
    <row r="748" spans="1:26" ht="12.75" customHeight="1" x14ac:dyDescent="0.25">
      <c r="A748" s="78"/>
      <c r="B748" s="78"/>
      <c r="C748" s="78"/>
      <c r="D748" s="78"/>
      <c r="E748" s="78"/>
      <c r="F748" s="79"/>
      <c r="G748" s="79"/>
      <c r="H748" s="79"/>
      <c r="I748" s="79"/>
      <c r="J748" s="79"/>
      <c r="K748" s="79"/>
      <c r="L748" s="78"/>
      <c r="M748" s="58"/>
      <c r="N748" s="58"/>
      <c r="O748" s="77"/>
      <c r="P748" s="77"/>
      <c r="Q748" s="77"/>
      <c r="R748" s="77"/>
      <c r="S748" s="58"/>
      <c r="T748" s="58"/>
      <c r="U748" s="58"/>
      <c r="V748" s="58"/>
      <c r="W748" s="58"/>
      <c r="X748" s="58"/>
      <c r="Y748" s="77"/>
      <c r="Z748" s="58"/>
    </row>
    <row r="749" spans="1:26" ht="12.75" customHeight="1" x14ac:dyDescent="0.25">
      <c r="A749" s="78"/>
      <c r="B749" s="78"/>
      <c r="C749" s="78"/>
      <c r="D749" s="78"/>
      <c r="E749" s="78"/>
      <c r="F749" s="79"/>
      <c r="G749" s="79"/>
      <c r="H749" s="79"/>
      <c r="I749" s="79"/>
      <c r="J749" s="79"/>
      <c r="K749" s="79"/>
      <c r="L749" s="78"/>
      <c r="M749" s="58"/>
      <c r="N749" s="58"/>
      <c r="O749" s="77"/>
      <c r="P749" s="77"/>
      <c r="Q749" s="77"/>
      <c r="R749" s="77"/>
      <c r="S749" s="58"/>
      <c r="T749" s="58"/>
      <c r="U749" s="58"/>
      <c r="V749" s="58"/>
      <c r="W749" s="58"/>
      <c r="X749" s="58"/>
      <c r="Y749" s="77"/>
      <c r="Z749" s="58"/>
    </row>
    <row r="750" spans="1:26" ht="12.75" customHeight="1" x14ac:dyDescent="0.25">
      <c r="A750" s="78"/>
      <c r="B750" s="78"/>
      <c r="C750" s="78"/>
      <c r="D750" s="78"/>
      <c r="E750" s="78"/>
      <c r="F750" s="79"/>
      <c r="G750" s="79"/>
      <c r="H750" s="79"/>
      <c r="I750" s="79"/>
      <c r="J750" s="79"/>
      <c r="K750" s="79"/>
      <c r="L750" s="78"/>
      <c r="M750" s="58"/>
      <c r="N750" s="58"/>
      <c r="O750" s="77"/>
      <c r="P750" s="77"/>
      <c r="Q750" s="77"/>
      <c r="R750" s="77"/>
      <c r="S750" s="58"/>
      <c r="T750" s="58"/>
      <c r="U750" s="58"/>
      <c r="V750" s="58"/>
      <c r="W750" s="58"/>
      <c r="X750" s="58"/>
      <c r="Y750" s="77"/>
      <c r="Z750" s="58"/>
    </row>
    <row r="751" spans="1:26" ht="12.75" customHeight="1" x14ac:dyDescent="0.25">
      <c r="A751" s="78"/>
      <c r="B751" s="78"/>
      <c r="C751" s="78"/>
      <c r="D751" s="78"/>
      <c r="E751" s="78"/>
      <c r="F751" s="79"/>
      <c r="G751" s="79"/>
      <c r="H751" s="79"/>
      <c r="I751" s="79"/>
      <c r="J751" s="79"/>
      <c r="K751" s="79"/>
      <c r="L751" s="78"/>
      <c r="M751" s="58"/>
      <c r="N751" s="58"/>
      <c r="O751" s="77"/>
      <c r="P751" s="77"/>
      <c r="Q751" s="77"/>
      <c r="R751" s="77"/>
      <c r="S751" s="58"/>
      <c r="T751" s="58"/>
      <c r="U751" s="58"/>
      <c r="V751" s="58"/>
      <c r="W751" s="58"/>
      <c r="X751" s="58"/>
      <c r="Y751" s="77"/>
      <c r="Z751" s="58"/>
    </row>
    <row r="752" spans="1:26" ht="12.75" customHeight="1" x14ac:dyDescent="0.25">
      <c r="A752" s="78"/>
      <c r="B752" s="78"/>
      <c r="C752" s="78"/>
      <c r="D752" s="78"/>
      <c r="E752" s="78"/>
      <c r="F752" s="79"/>
      <c r="G752" s="79"/>
      <c r="H752" s="79"/>
      <c r="I752" s="79"/>
      <c r="J752" s="79"/>
      <c r="K752" s="79"/>
      <c r="L752" s="78"/>
      <c r="M752" s="58"/>
      <c r="N752" s="58"/>
      <c r="O752" s="77"/>
      <c r="P752" s="77"/>
      <c r="Q752" s="77"/>
      <c r="R752" s="77"/>
      <c r="S752" s="58"/>
      <c r="T752" s="58"/>
      <c r="U752" s="58"/>
      <c r="V752" s="58"/>
      <c r="W752" s="58"/>
      <c r="X752" s="58"/>
      <c r="Y752" s="77"/>
      <c r="Z752" s="58"/>
    </row>
    <row r="753" spans="1:26" ht="12.75" customHeight="1" x14ac:dyDescent="0.25">
      <c r="A753" s="78"/>
      <c r="B753" s="78"/>
      <c r="C753" s="78"/>
      <c r="D753" s="78"/>
      <c r="E753" s="78"/>
      <c r="F753" s="79"/>
      <c r="G753" s="79"/>
      <c r="H753" s="79"/>
      <c r="I753" s="79"/>
      <c r="J753" s="79"/>
      <c r="K753" s="79"/>
      <c r="L753" s="78"/>
      <c r="M753" s="58"/>
      <c r="N753" s="58"/>
      <c r="O753" s="77"/>
      <c r="P753" s="77"/>
      <c r="Q753" s="77"/>
      <c r="R753" s="77"/>
      <c r="S753" s="58"/>
      <c r="T753" s="58"/>
      <c r="U753" s="58"/>
      <c r="V753" s="58"/>
      <c r="W753" s="58"/>
      <c r="X753" s="58"/>
      <c r="Y753" s="77"/>
      <c r="Z753" s="58"/>
    </row>
    <row r="754" spans="1:26" ht="12.75" customHeight="1" x14ac:dyDescent="0.25">
      <c r="A754" s="78"/>
      <c r="B754" s="78"/>
      <c r="C754" s="78"/>
      <c r="D754" s="78"/>
      <c r="E754" s="78"/>
      <c r="F754" s="79"/>
      <c r="G754" s="79"/>
      <c r="H754" s="79"/>
      <c r="I754" s="79"/>
      <c r="J754" s="79"/>
      <c r="K754" s="79"/>
      <c r="L754" s="78"/>
      <c r="M754" s="58"/>
      <c r="N754" s="58"/>
      <c r="O754" s="77"/>
      <c r="P754" s="77"/>
      <c r="Q754" s="77"/>
      <c r="R754" s="77"/>
      <c r="S754" s="58"/>
      <c r="T754" s="58"/>
      <c r="U754" s="58"/>
      <c r="V754" s="58"/>
      <c r="W754" s="58"/>
      <c r="X754" s="58"/>
      <c r="Y754" s="77"/>
      <c r="Z754" s="58"/>
    </row>
    <row r="755" spans="1:26" ht="12.75" customHeight="1" x14ac:dyDescent="0.25">
      <c r="A755" s="78"/>
      <c r="B755" s="78"/>
      <c r="C755" s="78"/>
      <c r="D755" s="78"/>
      <c r="E755" s="78"/>
      <c r="F755" s="79"/>
      <c r="G755" s="79"/>
      <c r="H755" s="79"/>
      <c r="I755" s="79"/>
      <c r="J755" s="79"/>
      <c r="K755" s="79"/>
      <c r="L755" s="78"/>
      <c r="M755" s="58"/>
      <c r="N755" s="58"/>
      <c r="O755" s="77"/>
      <c r="P755" s="77"/>
      <c r="Q755" s="77"/>
      <c r="R755" s="77"/>
      <c r="S755" s="58"/>
      <c r="T755" s="58"/>
      <c r="U755" s="58"/>
      <c r="V755" s="58"/>
      <c r="W755" s="58"/>
      <c r="X755" s="58"/>
      <c r="Y755" s="77"/>
      <c r="Z755" s="58"/>
    </row>
    <row r="756" spans="1:26" ht="12.75" customHeight="1" x14ac:dyDescent="0.25">
      <c r="A756" s="78"/>
      <c r="B756" s="78"/>
      <c r="C756" s="78"/>
      <c r="D756" s="78"/>
      <c r="E756" s="78"/>
      <c r="F756" s="79"/>
      <c r="G756" s="79"/>
      <c r="H756" s="79"/>
      <c r="I756" s="79"/>
      <c r="J756" s="79"/>
      <c r="K756" s="79"/>
      <c r="L756" s="78"/>
      <c r="M756" s="58"/>
      <c r="N756" s="58"/>
      <c r="O756" s="77"/>
      <c r="P756" s="77"/>
      <c r="Q756" s="77"/>
      <c r="R756" s="77"/>
      <c r="S756" s="58"/>
      <c r="T756" s="58"/>
      <c r="U756" s="58"/>
      <c r="V756" s="58"/>
      <c r="W756" s="58"/>
      <c r="X756" s="58"/>
      <c r="Y756" s="77"/>
      <c r="Z756" s="58"/>
    </row>
    <row r="757" spans="1:26" ht="12.75" customHeight="1" x14ac:dyDescent="0.25">
      <c r="A757" s="78"/>
      <c r="B757" s="78"/>
      <c r="C757" s="78"/>
      <c r="D757" s="78"/>
      <c r="E757" s="78"/>
      <c r="F757" s="79"/>
      <c r="G757" s="79"/>
      <c r="H757" s="79"/>
      <c r="I757" s="79"/>
      <c r="J757" s="79"/>
      <c r="K757" s="79"/>
      <c r="L757" s="78"/>
      <c r="M757" s="58"/>
      <c r="N757" s="58"/>
      <c r="O757" s="77"/>
      <c r="P757" s="77"/>
      <c r="Q757" s="77"/>
      <c r="R757" s="77"/>
      <c r="S757" s="58"/>
      <c r="T757" s="58"/>
      <c r="U757" s="58"/>
      <c r="V757" s="58"/>
      <c r="W757" s="58"/>
      <c r="X757" s="58"/>
      <c r="Y757" s="77"/>
      <c r="Z757" s="58"/>
    </row>
    <row r="758" spans="1:26" ht="12.75" customHeight="1" x14ac:dyDescent="0.25">
      <c r="A758" s="78"/>
      <c r="B758" s="78"/>
      <c r="C758" s="78"/>
      <c r="D758" s="78"/>
      <c r="E758" s="78"/>
      <c r="F758" s="79"/>
      <c r="G758" s="79"/>
      <c r="H758" s="79"/>
      <c r="I758" s="79"/>
      <c r="J758" s="79"/>
      <c r="K758" s="79"/>
      <c r="L758" s="78"/>
      <c r="M758" s="58"/>
      <c r="N758" s="58"/>
      <c r="O758" s="77"/>
      <c r="P758" s="77"/>
      <c r="Q758" s="77"/>
      <c r="R758" s="77"/>
      <c r="S758" s="58"/>
      <c r="T758" s="58"/>
      <c r="U758" s="58"/>
      <c r="V758" s="58"/>
      <c r="W758" s="58"/>
      <c r="X758" s="58"/>
      <c r="Y758" s="77"/>
      <c r="Z758" s="58"/>
    </row>
    <row r="759" spans="1:26" ht="12.75" customHeight="1" x14ac:dyDescent="0.25">
      <c r="A759" s="78"/>
      <c r="B759" s="78"/>
      <c r="C759" s="78"/>
      <c r="D759" s="78"/>
      <c r="E759" s="78"/>
      <c r="F759" s="79"/>
      <c r="G759" s="79"/>
      <c r="H759" s="79"/>
      <c r="I759" s="79"/>
      <c r="J759" s="79"/>
      <c r="K759" s="79"/>
      <c r="L759" s="78"/>
      <c r="M759" s="58"/>
      <c r="N759" s="58"/>
      <c r="O759" s="77"/>
      <c r="P759" s="77"/>
      <c r="Q759" s="77"/>
      <c r="R759" s="77"/>
      <c r="S759" s="58"/>
      <c r="T759" s="58"/>
      <c r="U759" s="58"/>
      <c r="V759" s="58"/>
      <c r="W759" s="58"/>
      <c r="X759" s="58"/>
      <c r="Y759" s="77"/>
      <c r="Z759" s="58"/>
    </row>
    <row r="760" spans="1:26" ht="12.75" customHeight="1" x14ac:dyDescent="0.25">
      <c r="A760" s="78"/>
      <c r="B760" s="78"/>
      <c r="C760" s="78"/>
      <c r="D760" s="78"/>
      <c r="E760" s="78"/>
      <c r="F760" s="79"/>
      <c r="G760" s="79"/>
      <c r="H760" s="79"/>
      <c r="I760" s="79"/>
      <c r="J760" s="79"/>
      <c r="K760" s="79"/>
      <c r="L760" s="78"/>
      <c r="M760" s="58"/>
      <c r="N760" s="58"/>
      <c r="O760" s="77"/>
      <c r="P760" s="77"/>
      <c r="Q760" s="77"/>
      <c r="R760" s="77"/>
      <c r="S760" s="58"/>
      <c r="T760" s="58"/>
      <c r="U760" s="58"/>
      <c r="V760" s="58"/>
      <c r="W760" s="58"/>
      <c r="X760" s="58"/>
      <c r="Y760" s="77"/>
      <c r="Z760" s="58"/>
    </row>
    <row r="761" spans="1:26" ht="12.75" customHeight="1" x14ac:dyDescent="0.25">
      <c r="A761" s="78"/>
      <c r="B761" s="78"/>
      <c r="C761" s="78"/>
      <c r="D761" s="78"/>
      <c r="E761" s="78"/>
      <c r="F761" s="79"/>
      <c r="G761" s="79"/>
      <c r="H761" s="79"/>
      <c r="I761" s="79"/>
      <c r="J761" s="79"/>
      <c r="K761" s="79"/>
      <c r="L761" s="78"/>
      <c r="M761" s="58"/>
      <c r="N761" s="58"/>
      <c r="O761" s="77"/>
      <c r="P761" s="77"/>
      <c r="Q761" s="77"/>
      <c r="R761" s="77"/>
      <c r="S761" s="58"/>
      <c r="T761" s="58"/>
      <c r="U761" s="58"/>
      <c r="V761" s="58"/>
      <c r="W761" s="58"/>
      <c r="X761" s="58"/>
      <c r="Y761" s="77"/>
      <c r="Z761" s="58"/>
    </row>
    <row r="762" spans="1:26" ht="12.75" customHeight="1" x14ac:dyDescent="0.25">
      <c r="A762" s="78"/>
      <c r="B762" s="78"/>
      <c r="C762" s="78"/>
      <c r="D762" s="78"/>
      <c r="E762" s="78"/>
      <c r="F762" s="79"/>
      <c r="G762" s="79"/>
      <c r="H762" s="79"/>
      <c r="I762" s="79"/>
      <c r="J762" s="79"/>
      <c r="K762" s="79"/>
      <c r="L762" s="78"/>
      <c r="M762" s="58"/>
      <c r="N762" s="58"/>
      <c r="O762" s="77"/>
      <c r="P762" s="77"/>
      <c r="Q762" s="77"/>
      <c r="R762" s="77"/>
      <c r="S762" s="58"/>
      <c r="T762" s="58"/>
      <c r="U762" s="58"/>
      <c r="V762" s="58"/>
      <c r="W762" s="58"/>
      <c r="X762" s="58"/>
      <c r="Y762" s="77"/>
      <c r="Z762" s="58"/>
    </row>
    <row r="763" spans="1:26" ht="12.75" customHeight="1" x14ac:dyDescent="0.25">
      <c r="A763" s="78"/>
      <c r="B763" s="78"/>
      <c r="C763" s="78"/>
      <c r="D763" s="78"/>
      <c r="E763" s="78"/>
      <c r="F763" s="79"/>
      <c r="G763" s="79"/>
      <c r="H763" s="79"/>
      <c r="I763" s="79"/>
      <c r="J763" s="79"/>
      <c r="K763" s="79"/>
      <c r="L763" s="78"/>
      <c r="M763" s="58"/>
      <c r="N763" s="58"/>
      <c r="O763" s="77"/>
      <c r="P763" s="77"/>
      <c r="Q763" s="77"/>
      <c r="R763" s="77"/>
      <c r="S763" s="58"/>
      <c r="T763" s="58"/>
      <c r="U763" s="58"/>
      <c r="V763" s="58"/>
      <c r="W763" s="58"/>
      <c r="X763" s="58"/>
      <c r="Y763" s="77"/>
      <c r="Z763" s="58"/>
    </row>
    <row r="764" spans="1:26" ht="12.75" customHeight="1" x14ac:dyDescent="0.25">
      <c r="A764" s="78"/>
      <c r="B764" s="78"/>
      <c r="C764" s="78"/>
      <c r="D764" s="78"/>
      <c r="E764" s="78"/>
      <c r="F764" s="79"/>
      <c r="G764" s="79"/>
      <c r="H764" s="79"/>
      <c r="I764" s="79"/>
      <c r="J764" s="79"/>
      <c r="K764" s="79"/>
      <c r="L764" s="78"/>
      <c r="M764" s="58"/>
      <c r="N764" s="58"/>
      <c r="O764" s="77"/>
      <c r="P764" s="77"/>
      <c r="Q764" s="77"/>
      <c r="R764" s="77"/>
      <c r="S764" s="58"/>
      <c r="T764" s="58"/>
      <c r="U764" s="58"/>
      <c r="V764" s="58"/>
      <c r="W764" s="58"/>
      <c r="X764" s="58"/>
      <c r="Y764" s="77"/>
      <c r="Z764" s="58"/>
    </row>
    <row r="765" spans="1:26" ht="12.75" customHeight="1" x14ac:dyDescent="0.25">
      <c r="A765" s="78"/>
      <c r="B765" s="78"/>
      <c r="C765" s="78"/>
      <c r="D765" s="78"/>
      <c r="E765" s="78"/>
      <c r="F765" s="79"/>
      <c r="G765" s="79"/>
      <c r="H765" s="79"/>
      <c r="I765" s="79"/>
      <c r="J765" s="79"/>
      <c r="K765" s="79"/>
      <c r="L765" s="78"/>
      <c r="M765" s="58"/>
      <c r="N765" s="58"/>
      <c r="O765" s="77"/>
      <c r="P765" s="77"/>
      <c r="Q765" s="77"/>
      <c r="R765" s="77"/>
      <c r="S765" s="58"/>
      <c r="T765" s="58"/>
      <c r="U765" s="58"/>
      <c r="V765" s="58"/>
      <c r="W765" s="58"/>
      <c r="X765" s="58"/>
      <c r="Y765" s="77"/>
      <c r="Z765" s="58"/>
    </row>
    <row r="766" spans="1:26" ht="12.75" customHeight="1" x14ac:dyDescent="0.25">
      <c r="A766" s="78"/>
      <c r="B766" s="78"/>
      <c r="C766" s="78"/>
      <c r="D766" s="78"/>
      <c r="E766" s="78"/>
      <c r="F766" s="79"/>
      <c r="G766" s="79"/>
      <c r="H766" s="79"/>
      <c r="I766" s="79"/>
      <c r="J766" s="79"/>
      <c r="K766" s="79"/>
      <c r="L766" s="78"/>
      <c r="M766" s="58"/>
      <c r="N766" s="58"/>
      <c r="O766" s="77"/>
      <c r="P766" s="77"/>
      <c r="Q766" s="77"/>
      <c r="R766" s="77"/>
      <c r="S766" s="58"/>
      <c r="T766" s="58"/>
      <c r="U766" s="58"/>
      <c r="V766" s="58"/>
      <c r="W766" s="58"/>
      <c r="X766" s="58"/>
      <c r="Y766" s="77"/>
      <c r="Z766" s="58"/>
    </row>
    <row r="767" spans="1:26" ht="12.75" customHeight="1" x14ac:dyDescent="0.25">
      <c r="A767" s="78"/>
      <c r="B767" s="78"/>
      <c r="C767" s="78"/>
      <c r="D767" s="78"/>
      <c r="E767" s="78"/>
      <c r="F767" s="79"/>
      <c r="G767" s="79"/>
      <c r="H767" s="79"/>
      <c r="I767" s="79"/>
      <c r="J767" s="79"/>
      <c r="K767" s="79"/>
      <c r="L767" s="78"/>
      <c r="M767" s="58"/>
      <c r="N767" s="58"/>
      <c r="O767" s="77"/>
      <c r="P767" s="77"/>
      <c r="Q767" s="77"/>
      <c r="R767" s="77"/>
      <c r="S767" s="58"/>
      <c r="T767" s="58"/>
      <c r="U767" s="58"/>
      <c r="V767" s="58"/>
      <c r="W767" s="58"/>
      <c r="X767" s="58"/>
      <c r="Y767" s="77"/>
      <c r="Z767" s="58"/>
    </row>
    <row r="768" spans="1:26" ht="12.75" customHeight="1" x14ac:dyDescent="0.25">
      <c r="A768" s="78"/>
      <c r="B768" s="78"/>
      <c r="C768" s="78"/>
      <c r="D768" s="78"/>
      <c r="E768" s="78"/>
      <c r="F768" s="79"/>
      <c r="G768" s="79"/>
      <c r="H768" s="79"/>
      <c r="I768" s="79"/>
      <c r="J768" s="79"/>
      <c r="K768" s="79"/>
      <c r="L768" s="78"/>
      <c r="M768" s="58"/>
      <c r="N768" s="58"/>
      <c r="O768" s="77"/>
      <c r="P768" s="77"/>
      <c r="Q768" s="77"/>
      <c r="R768" s="77"/>
      <c r="S768" s="58"/>
      <c r="T768" s="58"/>
      <c r="U768" s="58"/>
      <c r="V768" s="58"/>
      <c r="W768" s="58"/>
      <c r="X768" s="58"/>
      <c r="Y768" s="77"/>
      <c r="Z768" s="58"/>
    </row>
    <row r="769" spans="1:26" ht="12.75" customHeight="1" x14ac:dyDescent="0.25">
      <c r="A769" s="78"/>
      <c r="B769" s="78"/>
      <c r="C769" s="78"/>
      <c r="D769" s="78"/>
      <c r="E769" s="78"/>
      <c r="F769" s="79"/>
      <c r="G769" s="79"/>
      <c r="H769" s="79"/>
      <c r="I769" s="79"/>
      <c r="J769" s="79"/>
      <c r="K769" s="79"/>
      <c r="L769" s="78"/>
      <c r="M769" s="58"/>
      <c r="N769" s="58"/>
      <c r="O769" s="77"/>
      <c r="P769" s="77"/>
      <c r="Q769" s="77"/>
      <c r="R769" s="77"/>
      <c r="S769" s="58"/>
      <c r="T769" s="58"/>
      <c r="U769" s="58"/>
      <c r="V769" s="58"/>
      <c r="W769" s="58"/>
      <c r="X769" s="58"/>
      <c r="Y769" s="77"/>
      <c r="Z769" s="58"/>
    </row>
    <row r="770" spans="1:26" ht="12.75" customHeight="1" x14ac:dyDescent="0.25">
      <c r="A770" s="78"/>
      <c r="B770" s="78"/>
      <c r="C770" s="78"/>
      <c r="D770" s="78"/>
      <c r="E770" s="78"/>
      <c r="F770" s="79"/>
      <c r="G770" s="79"/>
      <c r="H770" s="79"/>
      <c r="I770" s="79"/>
      <c r="J770" s="79"/>
      <c r="K770" s="79"/>
      <c r="L770" s="78"/>
      <c r="M770" s="58"/>
      <c r="N770" s="58"/>
      <c r="O770" s="77"/>
      <c r="P770" s="77"/>
      <c r="Q770" s="77"/>
      <c r="R770" s="77"/>
      <c r="S770" s="58"/>
      <c r="T770" s="58"/>
      <c r="U770" s="58"/>
      <c r="V770" s="58"/>
      <c r="W770" s="58"/>
      <c r="X770" s="58"/>
      <c r="Y770" s="77"/>
      <c r="Z770" s="58"/>
    </row>
    <row r="771" spans="1:26" ht="12.75" customHeight="1" x14ac:dyDescent="0.25">
      <c r="A771" s="78"/>
      <c r="B771" s="78"/>
      <c r="C771" s="78"/>
      <c r="D771" s="78"/>
      <c r="E771" s="78"/>
      <c r="F771" s="79"/>
      <c r="G771" s="79"/>
      <c r="H771" s="79"/>
      <c r="I771" s="79"/>
      <c r="J771" s="79"/>
      <c r="K771" s="79"/>
      <c r="L771" s="78"/>
      <c r="M771" s="58"/>
      <c r="N771" s="58"/>
      <c r="O771" s="77"/>
      <c r="P771" s="77"/>
      <c r="Q771" s="77"/>
      <c r="R771" s="77"/>
      <c r="S771" s="58"/>
      <c r="T771" s="58"/>
      <c r="U771" s="58"/>
      <c r="V771" s="58"/>
      <c r="W771" s="58"/>
      <c r="X771" s="58"/>
      <c r="Y771" s="77"/>
      <c r="Z771" s="58"/>
    </row>
    <row r="772" spans="1:26" ht="12.75" customHeight="1" x14ac:dyDescent="0.25">
      <c r="A772" s="78"/>
      <c r="B772" s="78"/>
      <c r="C772" s="78"/>
      <c r="D772" s="78"/>
      <c r="E772" s="78"/>
      <c r="F772" s="79"/>
      <c r="G772" s="79"/>
      <c r="H772" s="79"/>
      <c r="I772" s="79"/>
      <c r="J772" s="79"/>
      <c r="K772" s="79"/>
      <c r="L772" s="78"/>
      <c r="M772" s="58"/>
      <c r="N772" s="58"/>
      <c r="O772" s="77"/>
      <c r="P772" s="77"/>
      <c r="Q772" s="77"/>
      <c r="R772" s="77"/>
      <c r="S772" s="58"/>
      <c r="T772" s="58"/>
      <c r="U772" s="58"/>
      <c r="V772" s="58"/>
      <c r="W772" s="58"/>
      <c r="X772" s="58"/>
      <c r="Y772" s="77"/>
      <c r="Z772" s="58"/>
    </row>
    <row r="773" spans="1:26" ht="12.75" customHeight="1" x14ac:dyDescent="0.25">
      <c r="A773" s="78"/>
      <c r="B773" s="78"/>
      <c r="C773" s="78"/>
      <c r="D773" s="78"/>
      <c r="E773" s="78"/>
      <c r="F773" s="79"/>
      <c r="G773" s="79"/>
      <c r="H773" s="79"/>
      <c r="I773" s="79"/>
      <c r="J773" s="79"/>
      <c r="K773" s="79"/>
      <c r="L773" s="78"/>
      <c r="M773" s="58"/>
      <c r="N773" s="58"/>
      <c r="O773" s="77"/>
      <c r="P773" s="77"/>
      <c r="Q773" s="77"/>
      <c r="R773" s="77"/>
      <c r="S773" s="58"/>
      <c r="T773" s="58"/>
      <c r="U773" s="58"/>
      <c r="V773" s="58"/>
      <c r="W773" s="58"/>
      <c r="X773" s="58"/>
      <c r="Y773" s="77"/>
      <c r="Z773" s="58"/>
    </row>
    <row r="774" spans="1:26" ht="12.75" customHeight="1" x14ac:dyDescent="0.25">
      <c r="A774" s="78"/>
      <c r="B774" s="78"/>
      <c r="C774" s="78"/>
      <c r="D774" s="78"/>
      <c r="E774" s="78"/>
      <c r="F774" s="79"/>
      <c r="G774" s="79"/>
      <c r="H774" s="79"/>
      <c r="I774" s="79"/>
      <c r="J774" s="79"/>
      <c r="K774" s="79"/>
      <c r="L774" s="78"/>
      <c r="M774" s="58"/>
      <c r="N774" s="58"/>
      <c r="O774" s="77"/>
      <c r="P774" s="77"/>
      <c r="Q774" s="77"/>
      <c r="R774" s="77"/>
      <c r="S774" s="58"/>
      <c r="T774" s="58"/>
      <c r="U774" s="58"/>
      <c r="V774" s="58"/>
      <c r="W774" s="58"/>
      <c r="X774" s="58"/>
      <c r="Y774" s="77"/>
      <c r="Z774" s="58"/>
    </row>
    <row r="775" spans="1:26" ht="12.75" customHeight="1" x14ac:dyDescent="0.25">
      <c r="A775" s="78"/>
      <c r="B775" s="78"/>
      <c r="C775" s="78"/>
      <c r="D775" s="78"/>
      <c r="E775" s="78"/>
      <c r="F775" s="79"/>
      <c r="G775" s="79"/>
      <c r="H775" s="79"/>
      <c r="I775" s="79"/>
      <c r="J775" s="79"/>
      <c r="K775" s="79"/>
      <c r="L775" s="78"/>
      <c r="M775" s="58"/>
      <c r="N775" s="58"/>
      <c r="O775" s="77"/>
      <c r="P775" s="77"/>
      <c r="Q775" s="77"/>
      <c r="R775" s="77"/>
      <c r="S775" s="58"/>
      <c r="T775" s="58"/>
      <c r="U775" s="58"/>
      <c r="V775" s="58"/>
      <c r="W775" s="58"/>
      <c r="X775" s="58"/>
      <c r="Y775" s="77"/>
      <c r="Z775" s="58"/>
    </row>
    <row r="776" spans="1:26" ht="12.75" customHeight="1" x14ac:dyDescent="0.25">
      <c r="A776" s="78"/>
      <c r="B776" s="78"/>
      <c r="C776" s="78"/>
      <c r="D776" s="78"/>
      <c r="E776" s="78"/>
      <c r="F776" s="79"/>
      <c r="G776" s="79"/>
      <c r="H776" s="79"/>
      <c r="I776" s="79"/>
      <c r="J776" s="79"/>
      <c r="K776" s="79"/>
      <c r="L776" s="78"/>
      <c r="M776" s="58"/>
      <c r="N776" s="58"/>
      <c r="O776" s="77"/>
      <c r="P776" s="77"/>
      <c r="Q776" s="77"/>
      <c r="R776" s="77"/>
      <c r="S776" s="58"/>
      <c r="T776" s="58"/>
      <c r="U776" s="58"/>
      <c r="V776" s="58"/>
      <c r="W776" s="58"/>
      <c r="X776" s="58"/>
      <c r="Y776" s="77"/>
      <c r="Z776" s="58"/>
    </row>
    <row r="777" spans="1:26" ht="12.75" customHeight="1" x14ac:dyDescent="0.25">
      <c r="A777" s="78"/>
      <c r="B777" s="78"/>
      <c r="C777" s="78"/>
      <c r="D777" s="78"/>
      <c r="E777" s="78"/>
      <c r="F777" s="79"/>
      <c r="G777" s="79"/>
      <c r="H777" s="79"/>
      <c r="I777" s="79"/>
      <c r="J777" s="79"/>
      <c r="K777" s="79"/>
      <c r="L777" s="78"/>
      <c r="M777" s="58"/>
      <c r="N777" s="58"/>
      <c r="O777" s="77"/>
      <c r="P777" s="77"/>
      <c r="Q777" s="77"/>
      <c r="R777" s="77"/>
      <c r="S777" s="58"/>
      <c r="T777" s="58"/>
      <c r="U777" s="58"/>
      <c r="V777" s="58"/>
      <c r="W777" s="58"/>
      <c r="X777" s="58"/>
      <c r="Y777" s="77"/>
      <c r="Z777" s="58"/>
    </row>
    <row r="778" spans="1:26" ht="12.75" customHeight="1" x14ac:dyDescent="0.25">
      <c r="A778" s="78"/>
      <c r="B778" s="78"/>
      <c r="C778" s="78"/>
      <c r="D778" s="78"/>
      <c r="E778" s="78"/>
      <c r="F778" s="79"/>
      <c r="G778" s="79"/>
      <c r="H778" s="79"/>
      <c r="I778" s="79"/>
      <c r="J778" s="79"/>
      <c r="K778" s="79"/>
      <c r="L778" s="78"/>
      <c r="M778" s="58"/>
      <c r="N778" s="58"/>
      <c r="O778" s="77"/>
      <c r="P778" s="77"/>
      <c r="Q778" s="77"/>
      <c r="R778" s="77"/>
      <c r="S778" s="58"/>
      <c r="T778" s="58"/>
      <c r="U778" s="58"/>
      <c r="V778" s="58"/>
      <c r="W778" s="58"/>
      <c r="X778" s="58"/>
      <c r="Y778" s="77"/>
      <c r="Z778" s="58"/>
    </row>
    <row r="779" spans="1:26" ht="12.75" customHeight="1" x14ac:dyDescent="0.25">
      <c r="A779" s="78"/>
      <c r="B779" s="78"/>
      <c r="C779" s="78"/>
      <c r="D779" s="78"/>
      <c r="E779" s="78"/>
      <c r="F779" s="79"/>
      <c r="G779" s="79"/>
      <c r="H779" s="79"/>
      <c r="I779" s="79"/>
      <c r="J779" s="79"/>
      <c r="K779" s="79"/>
      <c r="L779" s="78"/>
      <c r="M779" s="58"/>
      <c r="N779" s="58"/>
      <c r="O779" s="77"/>
      <c r="P779" s="77"/>
      <c r="Q779" s="77"/>
      <c r="R779" s="77"/>
      <c r="S779" s="58"/>
      <c r="T779" s="58"/>
      <c r="U779" s="58"/>
      <c r="V779" s="58"/>
      <c r="W779" s="58"/>
      <c r="X779" s="58"/>
      <c r="Y779" s="77"/>
      <c r="Z779" s="58"/>
    </row>
    <row r="780" spans="1:26" ht="12.75" customHeight="1" x14ac:dyDescent="0.25">
      <c r="A780" s="78"/>
      <c r="B780" s="78"/>
      <c r="C780" s="78"/>
      <c r="D780" s="78"/>
      <c r="E780" s="78"/>
      <c r="F780" s="79"/>
      <c r="G780" s="79"/>
      <c r="H780" s="79"/>
      <c r="I780" s="79"/>
      <c r="J780" s="79"/>
      <c r="K780" s="79"/>
      <c r="L780" s="78"/>
      <c r="M780" s="58"/>
      <c r="N780" s="58"/>
      <c r="O780" s="77"/>
      <c r="P780" s="77"/>
      <c r="Q780" s="77"/>
      <c r="R780" s="77"/>
      <c r="S780" s="58"/>
      <c r="T780" s="58"/>
      <c r="U780" s="58"/>
      <c r="V780" s="58"/>
      <c r="W780" s="58"/>
      <c r="X780" s="58"/>
      <c r="Y780" s="77"/>
      <c r="Z780" s="58"/>
    </row>
    <row r="781" spans="1:26" ht="12.75" customHeight="1" x14ac:dyDescent="0.25">
      <c r="A781" s="78"/>
      <c r="B781" s="78"/>
      <c r="C781" s="78"/>
      <c r="D781" s="78"/>
      <c r="E781" s="78"/>
      <c r="F781" s="79"/>
      <c r="G781" s="79"/>
      <c r="H781" s="79"/>
      <c r="I781" s="79"/>
      <c r="J781" s="79"/>
      <c r="K781" s="79"/>
      <c r="L781" s="78"/>
      <c r="M781" s="58"/>
      <c r="N781" s="58"/>
      <c r="O781" s="77"/>
      <c r="P781" s="77"/>
      <c r="Q781" s="77"/>
      <c r="R781" s="77"/>
      <c r="S781" s="58"/>
      <c r="T781" s="58"/>
      <c r="U781" s="58"/>
      <c r="V781" s="58"/>
      <c r="W781" s="58"/>
      <c r="X781" s="58"/>
      <c r="Y781" s="77"/>
      <c r="Z781" s="58"/>
    </row>
    <row r="782" spans="1:26" ht="12.75" customHeight="1" x14ac:dyDescent="0.25">
      <c r="A782" s="78"/>
      <c r="B782" s="78"/>
      <c r="C782" s="78"/>
      <c r="D782" s="78"/>
      <c r="E782" s="78"/>
      <c r="F782" s="79"/>
      <c r="G782" s="79"/>
      <c r="H782" s="79"/>
      <c r="I782" s="79"/>
      <c r="J782" s="79"/>
      <c r="K782" s="79"/>
      <c r="L782" s="78"/>
      <c r="M782" s="58"/>
      <c r="N782" s="58"/>
      <c r="O782" s="77"/>
      <c r="P782" s="77"/>
      <c r="Q782" s="77"/>
      <c r="R782" s="77"/>
      <c r="S782" s="58"/>
      <c r="T782" s="58"/>
      <c r="U782" s="58"/>
      <c r="V782" s="58"/>
      <c r="W782" s="58"/>
      <c r="X782" s="58"/>
      <c r="Y782" s="77"/>
      <c r="Z782" s="58"/>
    </row>
    <row r="783" spans="1:26" ht="12.75" customHeight="1" x14ac:dyDescent="0.25">
      <c r="A783" s="78"/>
      <c r="B783" s="78"/>
      <c r="C783" s="78"/>
      <c r="D783" s="78"/>
      <c r="E783" s="78"/>
      <c r="F783" s="79"/>
      <c r="G783" s="79"/>
      <c r="H783" s="79"/>
      <c r="I783" s="79"/>
      <c r="J783" s="79"/>
      <c r="K783" s="79"/>
      <c r="L783" s="78"/>
      <c r="M783" s="58"/>
      <c r="N783" s="58"/>
      <c r="O783" s="77"/>
      <c r="P783" s="77"/>
      <c r="Q783" s="77"/>
      <c r="R783" s="77"/>
      <c r="S783" s="58"/>
      <c r="T783" s="58"/>
      <c r="U783" s="58"/>
      <c r="V783" s="58"/>
      <c r="W783" s="58"/>
      <c r="X783" s="58"/>
      <c r="Y783" s="77"/>
      <c r="Z783" s="58"/>
    </row>
    <row r="784" spans="1:26" ht="12.75" customHeight="1" x14ac:dyDescent="0.25">
      <c r="A784" s="78"/>
      <c r="B784" s="78"/>
      <c r="C784" s="78"/>
      <c r="D784" s="78"/>
      <c r="E784" s="78"/>
      <c r="F784" s="79"/>
      <c r="G784" s="79"/>
      <c r="H784" s="79"/>
      <c r="I784" s="79"/>
      <c r="J784" s="79"/>
      <c r="K784" s="79"/>
      <c r="L784" s="78"/>
      <c r="M784" s="58"/>
      <c r="N784" s="58"/>
      <c r="O784" s="77"/>
      <c r="P784" s="77"/>
      <c r="Q784" s="77"/>
      <c r="R784" s="77"/>
      <c r="S784" s="58"/>
      <c r="T784" s="58"/>
      <c r="U784" s="58"/>
      <c r="V784" s="58"/>
      <c r="W784" s="58"/>
      <c r="X784" s="58"/>
      <c r="Y784" s="77"/>
      <c r="Z784" s="58"/>
    </row>
    <row r="785" spans="1:26" ht="12.75" customHeight="1" x14ac:dyDescent="0.25">
      <c r="A785" s="78"/>
      <c r="B785" s="78"/>
      <c r="C785" s="78"/>
      <c r="D785" s="78"/>
      <c r="E785" s="78"/>
      <c r="F785" s="79"/>
      <c r="G785" s="79"/>
      <c r="H785" s="79"/>
      <c r="I785" s="79"/>
      <c r="J785" s="79"/>
      <c r="K785" s="79"/>
      <c r="L785" s="78"/>
      <c r="M785" s="58"/>
      <c r="N785" s="58"/>
      <c r="O785" s="77"/>
      <c r="P785" s="77"/>
      <c r="Q785" s="77"/>
      <c r="R785" s="77"/>
      <c r="S785" s="58"/>
      <c r="T785" s="58"/>
      <c r="U785" s="58"/>
      <c r="V785" s="58"/>
      <c r="W785" s="58"/>
      <c r="X785" s="58"/>
      <c r="Y785" s="77"/>
      <c r="Z785" s="58"/>
    </row>
    <row r="786" spans="1:26" ht="12.75" customHeight="1" x14ac:dyDescent="0.25">
      <c r="A786" s="78"/>
      <c r="B786" s="78"/>
      <c r="C786" s="78"/>
      <c r="D786" s="78"/>
      <c r="E786" s="78"/>
      <c r="F786" s="79"/>
      <c r="G786" s="79"/>
      <c r="H786" s="79"/>
      <c r="I786" s="79"/>
      <c r="J786" s="79"/>
      <c r="K786" s="79"/>
      <c r="L786" s="78"/>
      <c r="M786" s="58"/>
      <c r="N786" s="58"/>
      <c r="O786" s="77"/>
      <c r="P786" s="77"/>
      <c r="Q786" s="77"/>
      <c r="R786" s="77"/>
      <c r="S786" s="58"/>
      <c r="T786" s="58"/>
      <c r="U786" s="58"/>
      <c r="V786" s="58"/>
      <c r="W786" s="58"/>
      <c r="X786" s="58"/>
      <c r="Y786" s="77"/>
      <c r="Z786" s="58"/>
    </row>
    <row r="787" spans="1:26" ht="12.75" customHeight="1" x14ac:dyDescent="0.25">
      <c r="A787" s="78"/>
      <c r="B787" s="78"/>
      <c r="C787" s="78"/>
      <c r="D787" s="78"/>
      <c r="E787" s="78"/>
      <c r="F787" s="79"/>
      <c r="G787" s="79"/>
      <c r="H787" s="79"/>
      <c r="I787" s="79"/>
      <c r="J787" s="79"/>
      <c r="K787" s="79"/>
      <c r="L787" s="78"/>
      <c r="M787" s="58"/>
      <c r="N787" s="58"/>
      <c r="O787" s="77"/>
      <c r="P787" s="77"/>
      <c r="Q787" s="77"/>
      <c r="R787" s="77"/>
      <c r="S787" s="58"/>
      <c r="T787" s="58"/>
      <c r="U787" s="58"/>
      <c r="V787" s="58"/>
      <c r="W787" s="58"/>
      <c r="X787" s="58"/>
      <c r="Y787" s="77"/>
      <c r="Z787" s="58"/>
    </row>
    <row r="788" spans="1:26" ht="12.75" customHeight="1" x14ac:dyDescent="0.25">
      <c r="A788" s="78"/>
      <c r="B788" s="78"/>
      <c r="C788" s="78"/>
      <c r="D788" s="78"/>
      <c r="E788" s="78"/>
      <c r="F788" s="79"/>
      <c r="G788" s="79"/>
      <c r="H788" s="79"/>
      <c r="I788" s="79"/>
      <c r="J788" s="79"/>
      <c r="K788" s="79"/>
      <c r="L788" s="78"/>
      <c r="M788" s="58"/>
      <c r="N788" s="58"/>
      <c r="O788" s="77"/>
      <c r="P788" s="77"/>
      <c r="Q788" s="77"/>
      <c r="R788" s="77"/>
      <c r="S788" s="58"/>
      <c r="T788" s="58"/>
      <c r="U788" s="58"/>
      <c r="V788" s="58"/>
      <c r="W788" s="58"/>
      <c r="X788" s="58"/>
      <c r="Y788" s="77"/>
      <c r="Z788" s="58"/>
    </row>
    <row r="789" spans="1:26" ht="12.75" customHeight="1" x14ac:dyDescent="0.25">
      <c r="A789" s="78"/>
      <c r="B789" s="78"/>
      <c r="C789" s="78"/>
      <c r="D789" s="78"/>
      <c r="E789" s="78"/>
      <c r="F789" s="79"/>
      <c r="G789" s="79"/>
      <c r="H789" s="79"/>
      <c r="I789" s="79"/>
      <c r="J789" s="79"/>
      <c r="K789" s="79"/>
      <c r="L789" s="78"/>
      <c r="M789" s="58"/>
      <c r="N789" s="58"/>
      <c r="O789" s="77"/>
      <c r="P789" s="77"/>
      <c r="Q789" s="77"/>
      <c r="R789" s="77"/>
      <c r="S789" s="58"/>
      <c r="T789" s="58"/>
      <c r="U789" s="58"/>
      <c r="V789" s="58"/>
      <c r="W789" s="58"/>
      <c r="X789" s="58"/>
      <c r="Y789" s="77"/>
      <c r="Z789" s="58"/>
    </row>
    <row r="790" spans="1:26" ht="12.75" customHeight="1" x14ac:dyDescent="0.25">
      <c r="A790" s="78"/>
      <c r="B790" s="78"/>
      <c r="C790" s="78"/>
      <c r="D790" s="78"/>
      <c r="E790" s="78"/>
      <c r="F790" s="79"/>
      <c r="G790" s="79"/>
      <c r="H790" s="79"/>
      <c r="I790" s="79"/>
      <c r="J790" s="79"/>
      <c r="K790" s="79"/>
      <c r="L790" s="78"/>
      <c r="M790" s="58"/>
      <c r="N790" s="58"/>
      <c r="O790" s="77"/>
      <c r="P790" s="77"/>
      <c r="Q790" s="77"/>
      <c r="R790" s="77"/>
      <c r="S790" s="58"/>
      <c r="T790" s="58"/>
      <c r="U790" s="58"/>
      <c r="V790" s="58"/>
      <c r="W790" s="58"/>
      <c r="X790" s="58"/>
      <c r="Y790" s="77"/>
      <c r="Z790" s="58"/>
    </row>
    <row r="791" spans="1:26" ht="12.75" customHeight="1" x14ac:dyDescent="0.25">
      <c r="A791" s="78"/>
      <c r="B791" s="78"/>
      <c r="C791" s="78"/>
      <c r="D791" s="78"/>
      <c r="E791" s="78"/>
      <c r="F791" s="79"/>
      <c r="G791" s="79"/>
      <c r="H791" s="79"/>
      <c r="I791" s="79"/>
      <c r="J791" s="79"/>
      <c r="K791" s="79"/>
      <c r="L791" s="78"/>
      <c r="M791" s="58"/>
      <c r="N791" s="58"/>
      <c r="O791" s="77"/>
      <c r="P791" s="77"/>
      <c r="Q791" s="77"/>
      <c r="R791" s="77"/>
      <c r="S791" s="58"/>
      <c r="T791" s="58"/>
      <c r="U791" s="58"/>
      <c r="V791" s="58"/>
      <c r="W791" s="58"/>
      <c r="X791" s="58"/>
      <c r="Y791" s="77"/>
      <c r="Z791" s="58"/>
    </row>
    <row r="792" spans="1:26" ht="12.75" customHeight="1" x14ac:dyDescent="0.25">
      <c r="A792" s="78"/>
      <c r="B792" s="78"/>
      <c r="C792" s="78"/>
      <c r="D792" s="78"/>
      <c r="E792" s="78"/>
      <c r="F792" s="79"/>
      <c r="G792" s="79"/>
      <c r="H792" s="79"/>
      <c r="I792" s="79"/>
      <c r="J792" s="79"/>
      <c r="K792" s="79"/>
      <c r="L792" s="78"/>
      <c r="M792" s="58"/>
      <c r="N792" s="58"/>
      <c r="O792" s="77"/>
      <c r="P792" s="77"/>
      <c r="Q792" s="77"/>
      <c r="R792" s="77"/>
      <c r="S792" s="58"/>
      <c r="T792" s="58"/>
      <c r="U792" s="58"/>
      <c r="V792" s="58"/>
      <c r="W792" s="58"/>
      <c r="X792" s="58"/>
      <c r="Y792" s="77"/>
      <c r="Z792" s="58"/>
    </row>
    <row r="793" spans="1:26" ht="12.75" customHeight="1" x14ac:dyDescent="0.25">
      <c r="A793" s="78"/>
      <c r="B793" s="78"/>
      <c r="C793" s="78"/>
      <c r="D793" s="78"/>
      <c r="E793" s="78"/>
      <c r="F793" s="79"/>
      <c r="G793" s="79"/>
      <c r="H793" s="79"/>
      <c r="I793" s="79"/>
      <c r="J793" s="79"/>
      <c r="K793" s="79"/>
      <c r="L793" s="78"/>
      <c r="M793" s="58"/>
      <c r="N793" s="58"/>
      <c r="O793" s="77"/>
      <c r="P793" s="77"/>
      <c r="Q793" s="77"/>
      <c r="R793" s="77"/>
      <c r="S793" s="58"/>
      <c r="T793" s="58"/>
      <c r="U793" s="58"/>
      <c r="V793" s="58"/>
      <c r="W793" s="58"/>
      <c r="X793" s="58"/>
      <c r="Y793" s="77"/>
      <c r="Z793" s="58"/>
    </row>
    <row r="794" spans="1:26" ht="12.75" customHeight="1" x14ac:dyDescent="0.25">
      <c r="A794" s="78"/>
      <c r="B794" s="78"/>
      <c r="C794" s="78"/>
      <c r="D794" s="78"/>
      <c r="E794" s="78"/>
      <c r="F794" s="79"/>
      <c r="G794" s="79"/>
      <c r="H794" s="79"/>
      <c r="I794" s="79"/>
      <c r="J794" s="79"/>
      <c r="K794" s="79"/>
      <c r="L794" s="78"/>
      <c r="M794" s="58"/>
      <c r="N794" s="58"/>
      <c r="O794" s="77"/>
      <c r="P794" s="77"/>
      <c r="Q794" s="77"/>
      <c r="R794" s="77"/>
      <c r="S794" s="58"/>
      <c r="T794" s="58"/>
      <c r="U794" s="58"/>
      <c r="V794" s="58"/>
      <c r="W794" s="58"/>
      <c r="X794" s="58"/>
      <c r="Y794" s="77"/>
      <c r="Z794" s="58"/>
    </row>
    <row r="795" spans="1:26" ht="12.75" customHeight="1" x14ac:dyDescent="0.25">
      <c r="A795" s="78"/>
      <c r="B795" s="78"/>
      <c r="C795" s="78"/>
      <c r="D795" s="78"/>
      <c r="E795" s="78"/>
      <c r="F795" s="79"/>
      <c r="G795" s="79"/>
      <c r="H795" s="79"/>
      <c r="I795" s="79"/>
      <c r="J795" s="79"/>
      <c r="K795" s="79"/>
      <c r="L795" s="78"/>
      <c r="M795" s="58"/>
      <c r="N795" s="58"/>
      <c r="O795" s="77"/>
      <c r="P795" s="77"/>
      <c r="Q795" s="77"/>
      <c r="R795" s="77"/>
      <c r="S795" s="58"/>
      <c r="T795" s="58"/>
      <c r="U795" s="58"/>
      <c r="V795" s="58"/>
      <c r="W795" s="58"/>
      <c r="X795" s="58"/>
      <c r="Y795" s="77"/>
      <c r="Z795" s="58"/>
    </row>
    <row r="796" spans="1:26" ht="12.75" customHeight="1" x14ac:dyDescent="0.25">
      <c r="A796" s="78"/>
      <c r="B796" s="78"/>
      <c r="C796" s="78"/>
      <c r="D796" s="78"/>
      <c r="E796" s="78"/>
      <c r="F796" s="79"/>
      <c r="G796" s="79"/>
      <c r="H796" s="79"/>
      <c r="I796" s="79"/>
      <c r="J796" s="79"/>
      <c r="K796" s="79"/>
      <c r="L796" s="78"/>
      <c r="M796" s="58"/>
      <c r="N796" s="58"/>
      <c r="O796" s="77"/>
      <c r="P796" s="77"/>
      <c r="Q796" s="77"/>
      <c r="R796" s="77"/>
      <c r="S796" s="58"/>
      <c r="T796" s="58"/>
      <c r="U796" s="58"/>
      <c r="V796" s="58"/>
      <c r="W796" s="58"/>
      <c r="X796" s="58"/>
      <c r="Y796" s="77"/>
      <c r="Z796" s="58"/>
    </row>
    <row r="797" spans="1:26" ht="12.75" customHeight="1" x14ac:dyDescent="0.25">
      <c r="A797" s="78"/>
      <c r="B797" s="78"/>
      <c r="C797" s="78"/>
      <c r="D797" s="78"/>
      <c r="E797" s="78"/>
      <c r="F797" s="79"/>
      <c r="G797" s="79"/>
      <c r="H797" s="79"/>
      <c r="I797" s="79"/>
      <c r="J797" s="79"/>
      <c r="K797" s="79"/>
      <c r="L797" s="78"/>
      <c r="M797" s="58"/>
      <c r="N797" s="58"/>
      <c r="O797" s="77"/>
      <c r="P797" s="77"/>
      <c r="Q797" s="77"/>
      <c r="R797" s="77"/>
      <c r="S797" s="58"/>
      <c r="T797" s="58"/>
      <c r="U797" s="58"/>
      <c r="V797" s="58"/>
      <c r="W797" s="58"/>
      <c r="X797" s="58"/>
      <c r="Y797" s="77"/>
      <c r="Z797" s="58"/>
    </row>
    <row r="798" spans="1:26" ht="12.75" customHeight="1" x14ac:dyDescent="0.25">
      <c r="A798" s="78"/>
      <c r="B798" s="78"/>
      <c r="C798" s="78"/>
      <c r="D798" s="78"/>
      <c r="E798" s="78"/>
      <c r="F798" s="79"/>
      <c r="G798" s="79"/>
      <c r="H798" s="79"/>
      <c r="I798" s="79"/>
      <c r="J798" s="79"/>
      <c r="K798" s="79"/>
      <c r="L798" s="78"/>
      <c r="M798" s="58"/>
      <c r="N798" s="58"/>
      <c r="O798" s="77"/>
      <c r="P798" s="77"/>
      <c r="Q798" s="77"/>
      <c r="R798" s="77"/>
      <c r="S798" s="58"/>
      <c r="T798" s="58"/>
      <c r="U798" s="58"/>
      <c r="V798" s="58"/>
      <c r="W798" s="58"/>
      <c r="X798" s="58"/>
      <c r="Y798" s="77"/>
      <c r="Z798" s="58"/>
    </row>
    <row r="799" spans="1:26" ht="12.75" customHeight="1" x14ac:dyDescent="0.25">
      <c r="A799" s="78"/>
      <c r="B799" s="78"/>
      <c r="C799" s="78"/>
      <c r="D799" s="78"/>
      <c r="E799" s="78"/>
      <c r="F799" s="79"/>
      <c r="G799" s="79"/>
      <c r="H799" s="79"/>
      <c r="I799" s="79"/>
      <c r="J799" s="79"/>
      <c r="K799" s="79"/>
      <c r="L799" s="78"/>
      <c r="M799" s="58"/>
      <c r="N799" s="58"/>
      <c r="O799" s="77"/>
      <c r="P799" s="77"/>
      <c r="Q799" s="77"/>
      <c r="R799" s="77"/>
      <c r="S799" s="58"/>
      <c r="T799" s="58"/>
      <c r="U799" s="58"/>
      <c r="V799" s="58"/>
      <c r="W799" s="58"/>
      <c r="X799" s="58"/>
      <c r="Y799" s="77"/>
      <c r="Z799" s="58"/>
    </row>
    <row r="800" spans="1:26" ht="12.75" customHeight="1" x14ac:dyDescent="0.25">
      <c r="A800" s="78"/>
      <c r="B800" s="78"/>
      <c r="C800" s="78"/>
      <c r="D800" s="78"/>
      <c r="E800" s="78"/>
      <c r="F800" s="79"/>
      <c r="G800" s="79"/>
      <c r="H800" s="79"/>
      <c r="I800" s="79"/>
      <c r="J800" s="79"/>
      <c r="K800" s="79"/>
      <c r="L800" s="78"/>
      <c r="M800" s="58"/>
      <c r="N800" s="58"/>
      <c r="O800" s="77"/>
      <c r="P800" s="77"/>
      <c r="Q800" s="77"/>
      <c r="R800" s="77"/>
      <c r="S800" s="58"/>
      <c r="T800" s="58"/>
      <c r="U800" s="58"/>
      <c r="V800" s="58"/>
      <c r="W800" s="58"/>
      <c r="X800" s="58"/>
      <c r="Y800" s="77"/>
      <c r="Z800" s="58"/>
    </row>
    <row r="801" spans="1:26" ht="12.75" customHeight="1" x14ac:dyDescent="0.25">
      <c r="A801" s="78"/>
      <c r="B801" s="78"/>
      <c r="C801" s="78"/>
      <c r="D801" s="78"/>
      <c r="E801" s="78"/>
      <c r="F801" s="79"/>
      <c r="G801" s="79"/>
      <c r="H801" s="79"/>
      <c r="I801" s="79"/>
      <c r="J801" s="79"/>
      <c r="K801" s="79"/>
      <c r="L801" s="78"/>
      <c r="M801" s="58"/>
      <c r="N801" s="58"/>
      <c r="O801" s="77"/>
      <c r="P801" s="77"/>
      <c r="Q801" s="77"/>
      <c r="R801" s="77"/>
      <c r="S801" s="58"/>
      <c r="T801" s="58"/>
      <c r="U801" s="58"/>
      <c r="V801" s="58"/>
      <c r="W801" s="58"/>
      <c r="X801" s="58"/>
      <c r="Y801" s="77"/>
      <c r="Z801" s="58"/>
    </row>
    <row r="802" spans="1:26" ht="12.75" customHeight="1" x14ac:dyDescent="0.25">
      <c r="A802" s="78"/>
      <c r="B802" s="78"/>
      <c r="C802" s="78"/>
      <c r="D802" s="78"/>
      <c r="E802" s="78"/>
      <c r="F802" s="79"/>
      <c r="G802" s="79"/>
      <c r="H802" s="79"/>
      <c r="I802" s="79"/>
      <c r="J802" s="79"/>
      <c r="K802" s="79"/>
      <c r="L802" s="78"/>
      <c r="M802" s="58"/>
      <c r="N802" s="58"/>
      <c r="O802" s="77"/>
      <c r="P802" s="77"/>
      <c r="Q802" s="77"/>
      <c r="R802" s="77"/>
      <c r="S802" s="58"/>
      <c r="T802" s="58"/>
      <c r="U802" s="58"/>
      <c r="V802" s="58"/>
      <c r="W802" s="58"/>
      <c r="X802" s="58"/>
      <c r="Y802" s="77"/>
      <c r="Z802" s="58"/>
    </row>
    <row r="803" spans="1:26" ht="12.75" customHeight="1" x14ac:dyDescent="0.25">
      <c r="A803" s="78"/>
      <c r="B803" s="78"/>
      <c r="C803" s="78"/>
      <c r="D803" s="78"/>
      <c r="E803" s="78"/>
      <c r="F803" s="79"/>
      <c r="G803" s="79"/>
      <c r="H803" s="79"/>
      <c r="I803" s="79"/>
      <c r="J803" s="79"/>
      <c r="K803" s="79"/>
      <c r="L803" s="78"/>
      <c r="M803" s="58"/>
      <c r="N803" s="58"/>
      <c r="O803" s="77"/>
      <c r="P803" s="77"/>
      <c r="Q803" s="77"/>
      <c r="R803" s="77"/>
      <c r="S803" s="58"/>
      <c r="T803" s="58"/>
      <c r="U803" s="58"/>
      <c r="V803" s="58"/>
      <c r="W803" s="58"/>
      <c r="X803" s="58"/>
      <c r="Y803" s="77"/>
      <c r="Z803" s="58"/>
    </row>
    <row r="804" spans="1:26" ht="12.75" customHeight="1" x14ac:dyDescent="0.25">
      <c r="A804" s="78"/>
      <c r="B804" s="78"/>
      <c r="C804" s="78"/>
      <c r="D804" s="78"/>
      <c r="E804" s="78"/>
      <c r="F804" s="79"/>
      <c r="G804" s="79"/>
      <c r="H804" s="79"/>
      <c r="I804" s="79"/>
      <c r="J804" s="79"/>
      <c r="K804" s="79"/>
      <c r="L804" s="78"/>
      <c r="M804" s="58"/>
      <c r="N804" s="58"/>
      <c r="O804" s="77"/>
      <c r="P804" s="77"/>
      <c r="Q804" s="77"/>
      <c r="R804" s="77"/>
      <c r="S804" s="58"/>
      <c r="T804" s="58"/>
      <c r="U804" s="58"/>
      <c r="V804" s="58"/>
      <c r="W804" s="58"/>
      <c r="X804" s="58"/>
      <c r="Y804" s="77"/>
      <c r="Z804" s="58"/>
    </row>
    <row r="805" spans="1:26" ht="12.75" customHeight="1" x14ac:dyDescent="0.25">
      <c r="A805" s="78"/>
      <c r="B805" s="78"/>
      <c r="C805" s="78"/>
      <c r="D805" s="78"/>
      <c r="E805" s="78"/>
      <c r="F805" s="79"/>
      <c r="G805" s="79"/>
      <c r="H805" s="79"/>
      <c r="I805" s="79"/>
      <c r="J805" s="79"/>
      <c r="K805" s="79"/>
      <c r="L805" s="78"/>
      <c r="M805" s="58"/>
      <c r="N805" s="58"/>
      <c r="O805" s="77"/>
      <c r="P805" s="77"/>
      <c r="Q805" s="77"/>
      <c r="R805" s="77"/>
      <c r="S805" s="58"/>
      <c r="T805" s="58"/>
      <c r="U805" s="58"/>
      <c r="V805" s="58"/>
      <c r="W805" s="58"/>
      <c r="X805" s="58"/>
      <c r="Y805" s="77"/>
      <c r="Z805" s="58"/>
    </row>
    <row r="806" spans="1:26" ht="12.75" customHeight="1" x14ac:dyDescent="0.25">
      <c r="A806" s="78"/>
      <c r="B806" s="78"/>
      <c r="C806" s="78"/>
      <c r="D806" s="78"/>
      <c r="E806" s="78"/>
      <c r="F806" s="79"/>
      <c r="G806" s="79"/>
      <c r="H806" s="79"/>
      <c r="I806" s="79"/>
      <c r="J806" s="79"/>
      <c r="K806" s="79"/>
      <c r="L806" s="78"/>
      <c r="M806" s="58"/>
      <c r="N806" s="58"/>
      <c r="O806" s="77"/>
      <c r="P806" s="77"/>
      <c r="Q806" s="77"/>
      <c r="R806" s="77"/>
      <c r="S806" s="58"/>
      <c r="T806" s="58"/>
      <c r="U806" s="58"/>
      <c r="V806" s="58"/>
      <c r="W806" s="58"/>
      <c r="X806" s="58"/>
      <c r="Y806" s="77"/>
      <c r="Z806" s="58"/>
    </row>
    <row r="807" spans="1:26" ht="12.75" customHeight="1" x14ac:dyDescent="0.25">
      <c r="A807" s="78"/>
      <c r="B807" s="78"/>
      <c r="C807" s="78"/>
      <c r="D807" s="78"/>
      <c r="E807" s="78"/>
      <c r="F807" s="79"/>
      <c r="G807" s="79"/>
      <c r="H807" s="79"/>
      <c r="I807" s="79"/>
      <c r="J807" s="79"/>
      <c r="K807" s="79"/>
      <c r="L807" s="78"/>
      <c r="M807" s="58"/>
      <c r="N807" s="58"/>
      <c r="O807" s="77"/>
      <c r="P807" s="77"/>
      <c r="Q807" s="77"/>
      <c r="R807" s="77"/>
      <c r="S807" s="58"/>
      <c r="T807" s="58"/>
      <c r="U807" s="58"/>
      <c r="V807" s="58"/>
      <c r="W807" s="58"/>
      <c r="X807" s="58"/>
      <c r="Y807" s="77"/>
      <c r="Z807" s="58"/>
    </row>
    <row r="808" spans="1:26" ht="12.75" customHeight="1" x14ac:dyDescent="0.25">
      <c r="A808" s="78"/>
      <c r="B808" s="78"/>
      <c r="C808" s="78"/>
      <c r="D808" s="78"/>
      <c r="E808" s="78"/>
      <c r="F808" s="79"/>
      <c r="G808" s="79"/>
      <c r="H808" s="79"/>
      <c r="I808" s="79"/>
      <c r="J808" s="79"/>
      <c r="K808" s="79"/>
      <c r="L808" s="78"/>
      <c r="M808" s="58"/>
      <c r="N808" s="58"/>
      <c r="O808" s="77"/>
      <c r="P808" s="77"/>
      <c r="Q808" s="77"/>
      <c r="R808" s="77"/>
      <c r="S808" s="58"/>
      <c r="T808" s="58"/>
      <c r="U808" s="58"/>
      <c r="V808" s="58"/>
      <c r="W808" s="58"/>
      <c r="X808" s="58"/>
      <c r="Y808" s="77"/>
      <c r="Z808" s="58"/>
    </row>
    <row r="809" spans="1:26" ht="12.75" customHeight="1" x14ac:dyDescent="0.25">
      <c r="A809" s="78"/>
      <c r="B809" s="78"/>
      <c r="C809" s="78"/>
      <c r="D809" s="78"/>
      <c r="E809" s="78"/>
      <c r="F809" s="79"/>
      <c r="G809" s="79"/>
      <c r="H809" s="79"/>
      <c r="I809" s="79"/>
      <c r="J809" s="79"/>
      <c r="K809" s="79"/>
      <c r="L809" s="78"/>
      <c r="M809" s="58"/>
      <c r="N809" s="58"/>
      <c r="O809" s="77"/>
      <c r="P809" s="77"/>
      <c r="Q809" s="77"/>
      <c r="R809" s="77"/>
      <c r="S809" s="58"/>
      <c r="T809" s="58"/>
      <c r="U809" s="58"/>
      <c r="V809" s="58"/>
      <c r="W809" s="58"/>
      <c r="X809" s="58"/>
      <c r="Y809" s="77"/>
      <c r="Z809" s="58"/>
    </row>
    <row r="810" spans="1:26" ht="12.75" customHeight="1" x14ac:dyDescent="0.25">
      <c r="A810" s="78"/>
      <c r="B810" s="78"/>
      <c r="C810" s="78"/>
      <c r="D810" s="78"/>
      <c r="E810" s="78"/>
      <c r="F810" s="79"/>
      <c r="G810" s="79"/>
      <c r="H810" s="79"/>
      <c r="I810" s="79"/>
      <c r="J810" s="79"/>
      <c r="K810" s="79"/>
      <c r="L810" s="78"/>
      <c r="M810" s="58"/>
      <c r="N810" s="58"/>
      <c r="O810" s="77"/>
      <c r="P810" s="77"/>
      <c r="Q810" s="77"/>
      <c r="R810" s="77"/>
      <c r="S810" s="58"/>
      <c r="T810" s="58"/>
      <c r="U810" s="58"/>
      <c r="V810" s="58"/>
      <c r="W810" s="58"/>
      <c r="X810" s="58"/>
      <c r="Y810" s="77"/>
      <c r="Z810" s="58"/>
    </row>
    <row r="811" spans="1:26" ht="12.75" customHeight="1" x14ac:dyDescent="0.25">
      <c r="A811" s="78"/>
      <c r="B811" s="78"/>
      <c r="C811" s="78"/>
      <c r="D811" s="78"/>
      <c r="E811" s="78"/>
      <c r="F811" s="79"/>
      <c r="G811" s="79"/>
      <c r="H811" s="79"/>
      <c r="I811" s="79"/>
      <c r="J811" s="79"/>
      <c r="K811" s="79"/>
      <c r="L811" s="78"/>
      <c r="M811" s="58"/>
      <c r="N811" s="58"/>
      <c r="O811" s="77"/>
      <c r="P811" s="77"/>
      <c r="Q811" s="77"/>
      <c r="R811" s="77"/>
      <c r="S811" s="58"/>
      <c r="T811" s="58"/>
      <c r="U811" s="58"/>
      <c r="V811" s="58"/>
      <c r="W811" s="58"/>
      <c r="X811" s="58"/>
      <c r="Y811" s="77"/>
      <c r="Z811" s="58"/>
    </row>
    <row r="812" spans="1:26" ht="12.75" customHeight="1" x14ac:dyDescent="0.25">
      <c r="A812" s="78"/>
      <c r="B812" s="78"/>
      <c r="C812" s="78"/>
      <c r="D812" s="78"/>
      <c r="E812" s="78"/>
      <c r="F812" s="79"/>
      <c r="G812" s="79"/>
      <c r="H812" s="79"/>
      <c r="I812" s="79"/>
      <c r="J812" s="79"/>
      <c r="K812" s="79"/>
      <c r="L812" s="78"/>
      <c r="M812" s="58"/>
      <c r="N812" s="58"/>
      <c r="O812" s="77"/>
      <c r="P812" s="77"/>
      <c r="Q812" s="77"/>
      <c r="R812" s="77"/>
      <c r="S812" s="58"/>
      <c r="T812" s="58"/>
      <c r="U812" s="58"/>
      <c r="V812" s="58"/>
      <c r="W812" s="58"/>
      <c r="X812" s="58"/>
      <c r="Y812" s="77"/>
      <c r="Z812" s="58"/>
    </row>
    <row r="813" spans="1:26" ht="12.75" customHeight="1" x14ac:dyDescent="0.25">
      <c r="A813" s="78"/>
      <c r="B813" s="78"/>
      <c r="C813" s="78"/>
      <c r="D813" s="78"/>
      <c r="E813" s="78"/>
      <c r="F813" s="79"/>
      <c r="G813" s="79"/>
      <c r="H813" s="79"/>
      <c r="I813" s="79"/>
      <c r="J813" s="79"/>
      <c r="K813" s="79"/>
      <c r="L813" s="78"/>
      <c r="M813" s="58"/>
      <c r="N813" s="58"/>
      <c r="O813" s="77"/>
      <c r="P813" s="77"/>
      <c r="Q813" s="77"/>
      <c r="R813" s="77"/>
      <c r="S813" s="58"/>
      <c r="T813" s="58"/>
      <c r="U813" s="58"/>
      <c r="V813" s="58"/>
      <c r="W813" s="58"/>
      <c r="X813" s="58"/>
      <c r="Y813" s="77"/>
      <c r="Z813" s="58"/>
    </row>
    <row r="814" spans="1:26" ht="12.75" customHeight="1" x14ac:dyDescent="0.25">
      <c r="A814" s="78"/>
      <c r="B814" s="78"/>
      <c r="C814" s="78"/>
      <c r="D814" s="78"/>
      <c r="E814" s="78"/>
      <c r="F814" s="79"/>
      <c r="G814" s="79"/>
      <c r="H814" s="79"/>
      <c r="I814" s="79"/>
      <c r="J814" s="79"/>
      <c r="K814" s="79"/>
      <c r="L814" s="78"/>
      <c r="M814" s="58"/>
      <c r="N814" s="58"/>
      <c r="O814" s="77"/>
      <c r="P814" s="77"/>
      <c r="Q814" s="77"/>
      <c r="R814" s="77"/>
      <c r="S814" s="58"/>
      <c r="T814" s="58"/>
      <c r="U814" s="58"/>
      <c r="V814" s="58"/>
      <c r="W814" s="58"/>
      <c r="X814" s="58"/>
      <c r="Y814" s="77"/>
      <c r="Z814" s="58"/>
    </row>
    <row r="815" spans="1:26" ht="12.75" customHeight="1" x14ac:dyDescent="0.25">
      <c r="A815" s="78"/>
      <c r="B815" s="78"/>
      <c r="C815" s="78"/>
      <c r="D815" s="78"/>
      <c r="E815" s="78"/>
      <c r="F815" s="79"/>
      <c r="G815" s="79"/>
      <c r="H815" s="79"/>
      <c r="I815" s="79"/>
      <c r="J815" s="79"/>
      <c r="K815" s="79"/>
      <c r="L815" s="78"/>
      <c r="M815" s="58"/>
      <c r="N815" s="58"/>
      <c r="O815" s="77"/>
      <c r="P815" s="77"/>
      <c r="Q815" s="77"/>
      <c r="R815" s="77"/>
      <c r="S815" s="58"/>
      <c r="T815" s="58"/>
      <c r="U815" s="58"/>
      <c r="V815" s="58"/>
      <c r="W815" s="58"/>
      <c r="X815" s="58"/>
      <c r="Y815" s="77"/>
      <c r="Z815" s="58"/>
    </row>
    <row r="816" spans="1:26" ht="12.75" customHeight="1" x14ac:dyDescent="0.25">
      <c r="A816" s="78"/>
      <c r="B816" s="78"/>
      <c r="C816" s="78"/>
      <c r="D816" s="78"/>
      <c r="E816" s="78"/>
      <c r="F816" s="79"/>
      <c r="G816" s="79"/>
      <c r="H816" s="79"/>
      <c r="I816" s="79"/>
      <c r="J816" s="79"/>
      <c r="K816" s="79"/>
      <c r="L816" s="78"/>
      <c r="M816" s="58"/>
      <c r="N816" s="58"/>
      <c r="O816" s="77"/>
      <c r="P816" s="77"/>
      <c r="Q816" s="77"/>
      <c r="R816" s="77"/>
      <c r="S816" s="58"/>
      <c r="T816" s="58"/>
      <c r="U816" s="58"/>
      <c r="V816" s="58"/>
      <c r="W816" s="58"/>
      <c r="X816" s="58"/>
      <c r="Y816" s="77"/>
      <c r="Z816" s="58"/>
    </row>
    <row r="817" spans="1:26" ht="12.75" customHeight="1" x14ac:dyDescent="0.25">
      <c r="A817" s="78"/>
      <c r="B817" s="78"/>
      <c r="C817" s="78"/>
      <c r="D817" s="78"/>
      <c r="E817" s="78"/>
      <c r="F817" s="79"/>
      <c r="G817" s="79"/>
      <c r="H817" s="79"/>
      <c r="I817" s="79"/>
      <c r="J817" s="79"/>
      <c r="K817" s="79"/>
      <c r="L817" s="78"/>
      <c r="M817" s="58"/>
      <c r="N817" s="58"/>
      <c r="O817" s="77"/>
      <c r="P817" s="77"/>
      <c r="Q817" s="77"/>
      <c r="R817" s="77"/>
      <c r="S817" s="58"/>
      <c r="T817" s="58"/>
      <c r="U817" s="58"/>
      <c r="V817" s="58"/>
      <c r="W817" s="58"/>
      <c r="X817" s="58"/>
      <c r="Y817" s="77"/>
      <c r="Z817" s="58"/>
    </row>
    <row r="818" spans="1:26" ht="12.75" customHeight="1" x14ac:dyDescent="0.25">
      <c r="A818" s="78"/>
      <c r="B818" s="78"/>
      <c r="C818" s="78"/>
      <c r="D818" s="78"/>
      <c r="E818" s="78"/>
      <c r="F818" s="79"/>
      <c r="G818" s="79"/>
      <c r="H818" s="79"/>
      <c r="I818" s="79"/>
      <c r="J818" s="79"/>
      <c r="K818" s="79"/>
      <c r="L818" s="78"/>
      <c r="M818" s="58"/>
      <c r="N818" s="58"/>
      <c r="O818" s="77"/>
      <c r="P818" s="77"/>
      <c r="Q818" s="77"/>
      <c r="R818" s="77"/>
      <c r="S818" s="58"/>
      <c r="T818" s="58"/>
      <c r="U818" s="58"/>
      <c r="V818" s="58"/>
      <c r="W818" s="58"/>
      <c r="X818" s="58"/>
      <c r="Y818" s="77"/>
      <c r="Z818" s="58"/>
    </row>
    <row r="819" spans="1:26" ht="12.75" customHeight="1" x14ac:dyDescent="0.25">
      <c r="A819" s="78"/>
      <c r="B819" s="78"/>
      <c r="C819" s="78"/>
      <c r="D819" s="78"/>
      <c r="E819" s="78"/>
      <c r="F819" s="79"/>
      <c r="G819" s="79"/>
      <c r="H819" s="79"/>
      <c r="I819" s="79"/>
      <c r="J819" s="79"/>
      <c r="K819" s="79"/>
      <c r="L819" s="78"/>
      <c r="M819" s="58"/>
      <c r="N819" s="58"/>
      <c r="O819" s="77"/>
      <c r="P819" s="77"/>
      <c r="Q819" s="77"/>
      <c r="R819" s="77"/>
      <c r="S819" s="58"/>
      <c r="T819" s="58"/>
      <c r="U819" s="58"/>
      <c r="V819" s="58"/>
      <c r="W819" s="58"/>
      <c r="X819" s="58"/>
      <c r="Y819" s="77"/>
      <c r="Z819" s="58"/>
    </row>
    <row r="820" spans="1:26" ht="12.75" customHeight="1" x14ac:dyDescent="0.25">
      <c r="A820" s="78"/>
      <c r="B820" s="78"/>
      <c r="C820" s="78"/>
      <c r="D820" s="78"/>
      <c r="E820" s="78"/>
      <c r="F820" s="79"/>
      <c r="G820" s="79"/>
      <c r="H820" s="79"/>
      <c r="I820" s="79"/>
      <c r="J820" s="79"/>
      <c r="K820" s="79"/>
      <c r="L820" s="78"/>
      <c r="M820" s="58"/>
      <c r="N820" s="58"/>
      <c r="O820" s="77"/>
      <c r="P820" s="77"/>
      <c r="Q820" s="77"/>
      <c r="R820" s="77"/>
      <c r="S820" s="58"/>
      <c r="T820" s="58"/>
      <c r="U820" s="58"/>
      <c r="V820" s="58"/>
      <c r="W820" s="58"/>
      <c r="X820" s="58"/>
      <c r="Y820" s="77"/>
      <c r="Z820" s="58"/>
    </row>
    <row r="821" spans="1:26" ht="12.75" customHeight="1" x14ac:dyDescent="0.25">
      <c r="A821" s="78"/>
      <c r="B821" s="78"/>
      <c r="C821" s="78"/>
      <c r="D821" s="78"/>
      <c r="E821" s="78"/>
      <c r="F821" s="79"/>
      <c r="G821" s="79"/>
      <c r="H821" s="79"/>
      <c r="I821" s="79"/>
      <c r="J821" s="79"/>
      <c r="K821" s="79"/>
      <c r="L821" s="78"/>
      <c r="M821" s="58"/>
      <c r="N821" s="58"/>
      <c r="O821" s="77"/>
      <c r="P821" s="77"/>
      <c r="Q821" s="77"/>
      <c r="R821" s="77"/>
      <c r="S821" s="58"/>
      <c r="T821" s="58"/>
      <c r="U821" s="58"/>
      <c r="V821" s="58"/>
      <c r="W821" s="58"/>
      <c r="X821" s="58"/>
      <c r="Y821" s="77"/>
      <c r="Z821" s="58"/>
    </row>
    <row r="822" spans="1:26" ht="12.75" customHeight="1" x14ac:dyDescent="0.25">
      <c r="A822" s="78"/>
      <c r="B822" s="78"/>
      <c r="C822" s="78"/>
      <c r="D822" s="78"/>
      <c r="E822" s="78"/>
      <c r="F822" s="79"/>
      <c r="G822" s="79"/>
      <c r="H822" s="79"/>
      <c r="I822" s="79"/>
      <c r="J822" s="79"/>
      <c r="K822" s="79"/>
      <c r="L822" s="78"/>
      <c r="M822" s="58"/>
      <c r="N822" s="58"/>
      <c r="O822" s="77"/>
      <c r="P822" s="77"/>
      <c r="Q822" s="77"/>
      <c r="R822" s="77"/>
      <c r="S822" s="58"/>
      <c r="T822" s="58"/>
      <c r="U822" s="58"/>
      <c r="V822" s="58"/>
      <c r="W822" s="58"/>
      <c r="X822" s="58"/>
      <c r="Y822" s="77"/>
      <c r="Z822" s="58"/>
    </row>
    <row r="823" spans="1:26" ht="12.75" customHeight="1" x14ac:dyDescent="0.25">
      <c r="A823" s="78"/>
      <c r="B823" s="78"/>
      <c r="C823" s="78"/>
      <c r="D823" s="78"/>
      <c r="E823" s="78"/>
      <c r="F823" s="79"/>
      <c r="G823" s="79"/>
      <c r="H823" s="79"/>
      <c r="I823" s="79"/>
      <c r="J823" s="79"/>
      <c r="K823" s="79"/>
      <c r="L823" s="78"/>
      <c r="M823" s="58"/>
      <c r="N823" s="58"/>
      <c r="O823" s="77"/>
      <c r="P823" s="77"/>
      <c r="Q823" s="77"/>
      <c r="R823" s="77"/>
      <c r="S823" s="58"/>
      <c r="T823" s="58"/>
      <c r="U823" s="58"/>
      <c r="V823" s="58"/>
      <c r="W823" s="58"/>
      <c r="X823" s="58"/>
      <c r="Y823" s="77"/>
      <c r="Z823" s="58"/>
    </row>
    <row r="824" spans="1:26" ht="12.75" customHeight="1" x14ac:dyDescent="0.25">
      <c r="A824" s="78"/>
      <c r="B824" s="78"/>
      <c r="C824" s="78"/>
      <c r="D824" s="78"/>
      <c r="E824" s="78"/>
      <c r="F824" s="79"/>
      <c r="G824" s="79"/>
      <c r="H824" s="79"/>
      <c r="I824" s="79"/>
      <c r="J824" s="79"/>
      <c r="K824" s="79"/>
      <c r="L824" s="78"/>
      <c r="M824" s="58"/>
      <c r="N824" s="58"/>
      <c r="O824" s="77"/>
      <c r="P824" s="77"/>
      <c r="Q824" s="77"/>
      <c r="R824" s="77"/>
      <c r="S824" s="58"/>
      <c r="T824" s="58"/>
      <c r="U824" s="58"/>
      <c r="V824" s="58"/>
      <c r="W824" s="58"/>
      <c r="X824" s="58"/>
      <c r="Y824" s="77"/>
      <c r="Z824" s="58"/>
    </row>
    <row r="825" spans="1:26" ht="12.75" customHeight="1" x14ac:dyDescent="0.25">
      <c r="A825" s="78"/>
      <c r="B825" s="78"/>
      <c r="C825" s="78"/>
      <c r="D825" s="78"/>
      <c r="E825" s="78"/>
      <c r="F825" s="79"/>
      <c r="G825" s="79"/>
      <c r="H825" s="79"/>
      <c r="I825" s="79"/>
      <c r="J825" s="79"/>
      <c r="K825" s="79"/>
      <c r="L825" s="78"/>
      <c r="M825" s="58"/>
      <c r="N825" s="58"/>
      <c r="O825" s="77"/>
      <c r="P825" s="77"/>
      <c r="Q825" s="77"/>
      <c r="R825" s="77"/>
      <c r="S825" s="58"/>
      <c r="T825" s="58"/>
      <c r="U825" s="58"/>
      <c r="V825" s="58"/>
      <c r="W825" s="58"/>
      <c r="X825" s="58"/>
      <c r="Y825" s="77"/>
      <c r="Z825" s="58"/>
    </row>
    <row r="826" spans="1:26" ht="12.75" customHeight="1" x14ac:dyDescent="0.25">
      <c r="A826" s="78"/>
      <c r="B826" s="78"/>
      <c r="C826" s="78"/>
      <c r="D826" s="78"/>
      <c r="E826" s="78"/>
      <c r="F826" s="79"/>
      <c r="G826" s="79"/>
      <c r="H826" s="79"/>
      <c r="I826" s="79"/>
      <c r="J826" s="79"/>
      <c r="K826" s="79"/>
      <c r="L826" s="78"/>
      <c r="M826" s="58"/>
      <c r="N826" s="58"/>
      <c r="O826" s="77"/>
      <c r="P826" s="77"/>
      <c r="Q826" s="77"/>
      <c r="R826" s="77"/>
      <c r="S826" s="58"/>
      <c r="T826" s="58"/>
      <c r="U826" s="58"/>
      <c r="V826" s="58"/>
      <c r="W826" s="58"/>
      <c r="X826" s="58"/>
      <c r="Y826" s="77"/>
      <c r="Z826" s="58"/>
    </row>
    <row r="827" spans="1:26" ht="12.75" customHeight="1" x14ac:dyDescent="0.25">
      <c r="A827" s="78"/>
      <c r="B827" s="78"/>
      <c r="C827" s="78"/>
      <c r="D827" s="78"/>
      <c r="E827" s="78"/>
      <c r="F827" s="79"/>
      <c r="G827" s="79"/>
      <c r="H827" s="79"/>
      <c r="I827" s="79"/>
      <c r="J827" s="79"/>
      <c r="K827" s="79"/>
      <c r="L827" s="78"/>
      <c r="M827" s="58"/>
      <c r="N827" s="58"/>
      <c r="O827" s="77"/>
      <c r="P827" s="77"/>
      <c r="Q827" s="77"/>
      <c r="R827" s="77"/>
      <c r="S827" s="58"/>
      <c r="T827" s="58"/>
      <c r="U827" s="58"/>
      <c r="V827" s="58"/>
      <c r="W827" s="58"/>
      <c r="X827" s="58"/>
      <c r="Y827" s="77"/>
      <c r="Z827" s="58"/>
    </row>
    <row r="828" spans="1:26" ht="12.75" customHeight="1" x14ac:dyDescent="0.25">
      <c r="A828" s="78"/>
      <c r="B828" s="78"/>
      <c r="C828" s="78"/>
      <c r="D828" s="78"/>
      <c r="E828" s="78"/>
      <c r="F828" s="79"/>
      <c r="G828" s="79"/>
      <c r="H828" s="79"/>
      <c r="I828" s="79"/>
      <c r="J828" s="79"/>
      <c r="K828" s="79"/>
      <c r="L828" s="78"/>
      <c r="M828" s="58"/>
      <c r="N828" s="58"/>
      <c r="O828" s="77"/>
      <c r="P828" s="77"/>
      <c r="Q828" s="77"/>
      <c r="R828" s="77"/>
      <c r="S828" s="58"/>
      <c r="T828" s="58"/>
      <c r="U828" s="58"/>
      <c r="V828" s="58"/>
      <c r="W828" s="58"/>
      <c r="X828" s="58"/>
      <c r="Y828" s="77"/>
      <c r="Z828" s="58"/>
    </row>
    <row r="829" spans="1:26" ht="12.75" customHeight="1" x14ac:dyDescent="0.25">
      <c r="A829" s="78"/>
      <c r="B829" s="78"/>
      <c r="C829" s="78"/>
      <c r="D829" s="78"/>
      <c r="E829" s="78"/>
      <c r="F829" s="79"/>
      <c r="G829" s="79"/>
      <c r="H829" s="79"/>
      <c r="I829" s="79"/>
      <c r="J829" s="79"/>
      <c r="K829" s="79"/>
      <c r="L829" s="78"/>
      <c r="M829" s="58"/>
      <c r="N829" s="58"/>
      <c r="O829" s="77"/>
      <c r="P829" s="77"/>
      <c r="Q829" s="77"/>
      <c r="R829" s="77"/>
      <c r="S829" s="58"/>
      <c r="T829" s="58"/>
      <c r="U829" s="58"/>
      <c r="V829" s="58"/>
      <c r="W829" s="58"/>
      <c r="X829" s="58"/>
      <c r="Y829" s="77"/>
      <c r="Z829" s="58"/>
    </row>
    <row r="830" spans="1:26" ht="12.75" customHeight="1" x14ac:dyDescent="0.25">
      <c r="A830" s="78"/>
      <c r="B830" s="78"/>
      <c r="C830" s="78"/>
      <c r="D830" s="78"/>
      <c r="E830" s="78"/>
      <c r="F830" s="79"/>
      <c r="G830" s="79"/>
      <c r="H830" s="79"/>
      <c r="I830" s="79"/>
      <c r="J830" s="79"/>
      <c r="K830" s="79"/>
      <c r="L830" s="78"/>
      <c r="M830" s="58"/>
      <c r="N830" s="58"/>
      <c r="O830" s="77"/>
      <c r="P830" s="77"/>
      <c r="Q830" s="77"/>
      <c r="R830" s="77"/>
      <c r="S830" s="58"/>
      <c r="T830" s="58"/>
      <c r="U830" s="58"/>
      <c r="V830" s="58"/>
      <c r="W830" s="58"/>
      <c r="X830" s="58"/>
      <c r="Y830" s="77"/>
      <c r="Z830" s="58"/>
    </row>
    <row r="831" spans="1:26" ht="12.75" customHeight="1" x14ac:dyDescent="0.25">
      <c r="A831" s="78"/>
      <c r="B831" s="78"/>
      <c r="C831" s="78"/>
      <c r="D831" s="78"/>
      <c r="E831" s="78"/>
      <c r="F831" s="79"/>
      <c r="G831" s="79"/>
      <c r="H831" s="79"/>
      <c r="I831" s="79"/>
      <c r="J831" s="79"/>
      <c r="K831" s="79"/>
      <c r="L831" s="78"/>
      <c r="M831" s="58"/>
      <c r="N831" s="58"/>
      <c r="O831" s="77"/>
      <c r="P831" s="77"/>
      <c r="Q831" s="77"/>
      <c r="R831" s="77"/>
      <c r="S831" s="58"/>
      <c r="T831" s="58"/>
      <c r="U831" s="58"/>
      <c r="V831" s="58"/>
      <c r="W831" s="58"/>
      <c r="X831" s="58"/>
      <c r="Y831" s="77"/>
      <c r="Z831" s="58"/>
    </row>
    <row r="832" spans="1:26" ht="12.75" customHeight="1" x14ac:dyDescent="0.25">
      <c r="A832" s="78"/>
      <c r="B832" s="78"/>
      <c r="C832" s="78"/>
      <c r="D832" s="78"/>
      <c r="E832" s="78"/>
      <c r="F832" s="79"/>
      <c r="G832" s="79"/>
      <c r="H832" s="79"/>
      <c r="I832" s="79"/>
      <c r="J832" s="79"/>
      <c r="K832" s="79"/>
      <c r="L832" s="78"/>
      <c r="M832" s="58"/>
      <c r="N832" s="58"/>
      <c r="O832" s="77"/>
      <c r="P832" s="77"/>
      <c r="Q832" s="77"/>
      <c r="R832" s="77"/>
      <c r="S832" s="58"/>
      <c r="T832" s="58"/>
      <c r="U832" s="58"/>
      <c r="V832" s="58"/>
      <c r="W832" s="58"/>
      <c r="X832" s="58"/>
      <c r="Y832" s="77"/>
      <c r="Z832" s="58"/>
    </row>
    <row r="833" spans="1:26" ht="12.75" customHeight="1" x14ac:dyDescent="0.25">
      <c r="A833" s="78"/>
      <c r="B833" s="78"/>
      <c r="C833" s="78"/>
      <c r="D833" s="78"/>
      <c r="E833" s="78"/>
      <c r="F833" s="79"/>
      <c r="G833" s="79"/>
      <c r="H833" s="79"/>
      <c r="I833" s="79"/>
      <c r="J833" s="79"/>
      <c r="K833" s="79"/>
      <c r="L833" s="78"/>
      <c r="M833" s="58"/>
      <c r="N833" s="58"/>
      <c r="O833" s="77"/>
      <c r="P833" s="77"/>
      <c r="Q833" s="77"/>
      <c r="R833" s="77"/>
      <c r="S833" s="58"/>
      <c r="T833" s="58"/>
      <c r="U833" s="58"/>
      <c r="V833" s="58"/>
      <c r="W833" s="58"/>
      <c r="X833" s="58"/>
      <c r="Y833" s="77"/>
      <c r="Z833" s="58"/>
    </row>
    <row r="834" spans="1:26" ht="12.75" customHeight="1" x14ac:dyDescent="0.25">
      <c r="A834" s="78"/>
      <c r="B834" s="78"/>
      <c r="C834" s="78"/>
      <c r="D834" s="78"/>
      <c r="E834" s="78"/>
      <c r="F834" s="79"/>
      <c r="G834" s="79"/>
      <c r="H834" s="79"/>
      <c r="I834" s="79"/>
      <c r="J834" s="79"/>
      <c r="K834" s="79"/>
      <c r="L834" s="78"/>
      <c r="M834" s="58"/>
      <c r="N834" s="58"/>
      <c r="O834" s="77"/>
      <c r="P834" s="77"/>
      <c r="Q834" s="77"/>
      <c r="R834" s="77"/>
      <c r="S834" s="58"/>
      <c r="T834" s="58"/>
      <c r="U834" s="58"/>
      <c r="V834" s="58"/>
      <c r="W834" s="58"/>
      <c r="X834" s="58"/>
      <c r="Y834" s="77"/>
      <c r="Z834" s="58"/>
    </row>
    <row r="835" spans="1:26" ht="12.75" customHeight="1" x14ac:dyDescent="0.25">
      <c r="A835" s="78"/>
      <c r="B835" s="78"/>
      <c r="C835" s="78"/>
      <c r="D835" s="78"/>
      <c r="E835" s="78"/>
      <c r="F835" s="79"/>
      <c r="G835" s="79"/>
      <c r="H835" s="79"/>
      <c r="I835" s="79"/>
      <c r="J835" s="79"/>
      <c r="K835" s="79"/>
      <c r="L835" s="78"/>
      <c r="M835" s="58"/>
      <c r="N835" s="58"/>
      <c r="O835" s="77"/>
      <c r="P835" s="77"/>
      <c r="Q835" s="77"/>
      <c r="R835" s="77"/>
      <c r="S835" s="58"/>
      <c r="T835" s="58"/>
      <c r="U835" s="58"/>
      <c r="V835" s="58"/>
      <c r="W835" s="58"/>
      <c r="X835" s="58"/>
      <c r="Y835" s="77"/>
      <c r="Z835" s="58"/>
    </row>
    <row r="836" spans="1:26" ht="12.75" customHeight="1" x14ac:dyDescent="0.25">
      <c r="A836" s="78"/>
      <c r="B836" s="78"/>
      <c r="C836" s="78"/>
      <c r="D836" s="78"/>
      <c r="E836" s="78"/>
      <c r="F836" s="79"/>
      <c r="G836" s="79"/>
      <c r="H836" s="79"/>
      <c r="I836" s="79"/>
      <c r="J836" s="79"/>
      <c r="K836" s="79"/>
      <c r="L836" s="78"/>
      <c r="M836" s="58"/>
      <c r="N836" s="58"/>
      <c r="O836" s="77"/>
      <c r="P836" s="77"/>
      <c r="Q836" s="77"/>
      <c r="R836" s="77"/>
      <c r="S836" s="58"/>
      <c r="T836" s="58"/>
      <c r="U836" s="58"/>
      <c r="V836" s="58"/>
      <c r="W836" s="58"/>
      <c r="X836" s="58"/>
      <c r="Y836" s="77"/>
      <c r="Z836" s="58"/>
    </row>
    <row r="837" spans="1:26" ht="12.75" customHeight="1" x14ac:dyDescent="0.25">
      <c r="A837" s="78"/>
      <c r="B837" s="78"/>
      <c r="C837" s="78"/>
      <c r="D837" s="78"/>
      <c r="E837" s="78"/>
      <c r="F837" s="79"/>
      <c r="G837" s="79"/>
      <c r="H837" s="79"/>
      <c r="I837" s="79"/>
      <c r="J837" s="79"/>
      <c r="K837" s="79"/>
      <c r="L837" s="78"/>
      <c r="M837" s="58"/>
      <c r="N837" s="58"/>
      <c r="O837" s="77"/>
      <c r="P837" s="77"/>
      <c r="Q837" s="77"/>
      <c r="R837" s="77"/>
      <c r="S837" s="58"/>
      <c r="T837" s="58"/>
      <c r="U837" s="58"/>
      <c r="V837" s="58"/>
      <c r="W837" s="58"/>
      <c r="X837" s="58"/>
      <c r="Y837" s="77"/>
      <c r="Z837" s="58"/>
    </row>
    <row r="838" spans="1:26" ht="12.75" customHeight="1" x14ac:dyDescent="0.25">
      <c r="A838" s="78"/>
      <c r="B838" s="78"/>
      <c r="C838" s="78"/>
      <c r="D838" s="78"/>
      <c r="E838" s="78"/>
      <c r="F838" s="79"/>
      <c r="G838" s="79"/>
      <c r="H838" s="79"/>
      <c r="I838" s="79"/>
      <c r="J838" s="79"/>
      <c r="K838" s="79"/>
      <c r="L838" s="78"/>
      <c r="M838" s="58"/>
      <c r="N838" s="58"/>
      <c r="O838" s="77"/>
      <c r="P838" s="77"/>
      <c r="Q838" s="77"/>
      <c r="R838" s="77"/>
      <c r="S838" s="58"/>
      <c r="T838" s="58"/>
      <c r="U838" s="58"/>
      <c r="V838" s="58"/>
      <c r="W838" s="58"/>
      <c r="X838" s="58"/>
      <c r="Y838" s="77"/>
      <c r="Z838" s="58"/>
    </row>
    <row r="839" spans="1:26" ht="12.75" customHeight="1" x14ac:dyDescent="0.25">
      <c r="A839" s="78"/>
      <c r="B839" s="78"/>
      <c r="C839" s="78"/>
      <c r="D839" s="78"/>
      <c r="E839" s="78"/>
      <c r="F839" s="79"/>
      <c r="G839" s="79"/>
      <c r="H839" s="79"/>
      <c r="I839" s="79"/>
      <c r="J839" s="79"/>
      <c r="K839" s="79"/>
      <c r="L839" s="78"/>
      <c r="M839" s="58"/>
      <c r="N839" s="58"/>
      <c r="O839" s="77"/>
      <c r="P839" s="77"/>
      <c r="Q839" s="77"/>
      <c r="R839" s="77"/>
      <c r="S839" s="58"/>
      <c r="T839" s="58"/>
      <c r="U839" s="58"/>
      <c r="V839" s="58"/>
      <c r="W839" s="58"/>
      <c r="X839" s="58"/>
      <c r="Y839" s="77"/>
      <c r="Z839" s="58"/>
    </row>
    <row r="840" spans="1:26" ht="12.75" customHeight="1" x14ac:dyDescent="0.25">
      <c r="A840" s="78"/>
      <c r="B840" s="78"/>
      <c r="C840" s="78"/>
      <c r="D840" s="78"/>
      <c r="E840" s="78"/>
      <c r="F840" s="79"/>
      <c r="G840" s="79"/>
      <c r="H840" s="79"/>
      <c r="I840" s="79"/>
      <c r="J840" s="79"/>
      <c r="K840" s="79"/>
      <c r="L840" s="78"/>
      <c r="M840" s="58"/>
      <c r="N840" s="58"/>
      <c r="O840" s="77"/>
      <c r="P840" s="77"/>
      <c r="Q840" s="77"/>
      <c r="R840" s="77"/>
      <c r="S840" s="58"/>
      <c r="T840" s="58"/>
      <c r="U840" s="58"/>
      <c r="V840" s="58"/>
      <c r="W840" s="58"/>
      <c r="X840" s="58"/>
      <c r="Y840" s="77"/>
      <c r="Z840" s="58"/>
    </row>
    <row r="841" spans="1:26" ht="12.75" customHeight="1" x14ac:dyDescent="0.25">
      <c r="A841" s="78"/>
      <c r="B841" s="78"/>
      <c r="C841" s="78"/>
      <c r="D841" s="78"/>
      <c r="E841" s="78"/>
      <c r="F841" s="79"/>
      <c r="G841" s="79"/>
      <c r="H841" s="79"/>
      <c r="I841" s="79"/>
      <c r="J841" s="79"/>
      <c r="K841" s="79"/>
      <c r="L841" s="78"/>
      <c r="M841" s="58"/>
      <c r="N841" s="58"/>
      <c r="O841" s="77"/>
      <c r="P841" s="77"/>
      <c r="Q841" s="77"/>
      <c r="R841" s="77"/>
      <c r="S841" s="58"/>
      <c r="T841" s="58"/>
      <c r="U841" s="58"/>
      <c r="V841" s="58"/>
      <c r="W841" s="58"/>
      <c r="X841" s="58"/>
      <c r="Y841" s="77"/>
      <c r="Z841" s="58"/>
    </row>
    <row r="842" spans="1:26" ht="12.75" customHeight="1" x14ac:dyDescent="0.25">
      <c r="A842" s="78"/>
      <c r="B842" s="78"/>
      <c r="C842" s="78"/>
      <c r="D842" s="78"/>
      <c r="E842" s="78"/>
      <c r="F842" s="79"/>
      <c r="G842" s="79"/>
      <c r="H842" s="79"/>
      <c r="I842" s="79"/>
      <c r="J842" s="79"/>
      <c r="K842" s="79"/>
      <c r="L842" s="78"/>
      <c r="M842" s="58"/>
      <c r="N842" s="58"/>
      <c r="O842" s="77"/>
      <c r="P842" s="77"/>
      <c r="Q842" s="77"/>
      <c r="R842" s="77"/>
      <c r="S842" s="58"/>
      <c r="T842" s="58"/>
      <c r="U842" s="58"/>
      <c r="V842" s="58"/>
      <c r="W842" s="58"/>
      <c r="X842" s="58"/>
      <c r="Y842" s="77"/>
      <c r="Z842" s="58"/>
    </row>
    <row r="843" spans="1:26" ht="12.75" customHeight="1" x14ac:dyDescent="0.25">
      <c r="A843" s="78"/>
      <c r="B843" s="78"/>
      <c r="C843" s="78"/>
      <c r="D843" s="78"/>
      <c r="E843" s="78"/>
      <c r="F843" s="79"/>
      <c r="G843" s="79"/>
      <c r="H843" s="79"/>
      <c r="I843" s="79"/>
      <c r="J843" s="79"/>
      <c r="K843" s="79"/>
      <c r="L843" s="78"/>
      <c r="M843" s="58"/>
      <c r="N843" s="58"/>
      <c r="O843" s="77"/>
      <c r="P843" s="77"/>
      <c r="Q843" s="77"/>
      <c r="R843" s="77"/>
      <c r="S843" s="58"/>
      <c r="T843" s="58"/>
      <c r="U843" s="58"/>
      <c r="V843" s="58"/>
      <c r="W843" s="58"/>
      <c r="X843" s="58"/>
      <c r="Y843" s="77"/>
      <c r="Z843" s="58"/>
    </row>
    <row r="844" spans="1:26" ht="12.75" customHeight="1" x14ac:dyDescent="0.25">
      <c r="A844" s="78"/>
      <c r="B844" s="78"/>
      <c r="C844" s="78"/>
      <c r="D844" s="78"/>
      <c r="E844" s="78"/>
      <c r="F844" s="79"/>
      <c r="G844" s="79"/>
      <c r="H844" s="79"/>
      <c r="I844" s="79"/>
      <c r="J844" s="79"/>
      <c r="K844" s="79"/>
      <c r="L844" s="78"/>
      <c r="M844" s="58"/>
      <c r="N844" s="58"/>
      <c r="O844" s="77"/>
      <c r="P844" s="77"/>
      <c r="Q844" s="77"/>
      <c r="R844" s="77"/>
      <c r="S844" s="58"/>
      <c r="T844" s="58"/>
      <c r="U844" s="58"/>
      <c r="V844" s="58"/>
      <c r="W844" s="58"/>
      <c r="X844" s="58"/>
      <c r="Y844" s="77"/>
      <c r="Z844" s="58"/>
    </row>
    <row r="845" spans="1:26" ht="12.75" customHeight="1" x14ac:dyDescent="0.25">
      <c r="A845" s="78"/>
      <c r="B845" s="78"/>
      <c r="C845" s="78"/>
      <c r="D845" s="78"/>
      <c r="E845" s="78"/>
      <c r="F845" s="79"/>
      <c r="G845" s="79"/>
      <c r="H845" s="79"/>
      <c r="I845" s="79"/>
      <c r="J845" s="79"/>
      <c r="K845" s="79"/>
      <c r="L845" s="78"/>
      <c r="M845" s="58"/>
      <c r="N845" s="58"/>
      <c r="O845" s="77"/>
      <c r="P845" s="77"/>
      <c r="Q845" s="77"/>
      <c r="R845" s="77"/>
      <c r="S845" s="58"/>
      <c r="T845" s="58"/>
      <c r="U845" s="58"/>
      <c r="V845" s="58"/>
      <c r="W845" s="58"/>
      <c r="X845" s="58"/>
      <c r="Y845" s="77"/>
      <c r="Z845" s="58"/>
    </row>
    <row r="846" spans="1:26" ht="12.75" customHeight="1" x14ac:dyDescent="0.25">
      <c r="A846" s="78"/>
      <c r="B846" s="78"/>
      <c r="C846" s="78"/>
      <c r="D846" s="78"/>
      <c r="E846" s="78"/>
      <c r="F846" s="79"/>
      <c r="G846" s="79"/>
      <c r="H846" s="79"/>
      <c r="I846" s="79"/>
      <c r="J846" s="79"/>
      <c r="K846" s="79"/>
      <c r="L846" s="78"/>
      <c r="M846" s="58"/>
      <c r="N846" s="58"/>
      <c r="O846" s="77"/>
      <c r="P846" s="77"/>
      <c r="Q846" s="77"/>
      <c r="R846" s="77"/>
      <c r="S846" s="58"/>
      <c r="T846" s="58"/>
      <c r="U846" s="58"/>
      <c r="V846" s="58"/>
      <c r="W846" s="58"/>
      <c r="X846" s="58"/>
      <c r="Y846" s="77"/>
      <c r="Z846" s="58"/>
    </row>
    <row r="847" spans="1:26" ht="12.75" customHeight="1" x14ac:dyDescent="0.25">
      <c r="A847" s="78"/>
      <c r="B847" s="78"/>
      <c r="C847" s="78"/>
      <c r="D847" s="78"/>
      <c r="E847" s="78"/>
      <c r="F847" s="79"/>
      <c r="G847" s="79"/>
      <c r="H847" s="79"/>
      <c r="I847" s="79"/>
      <c r="J847" s="79"/>
      <c r="K847" s="79"/>
      <c r="L847" s="78"/>
      <c r="M847" s="58"/>
      <c r="N847" s="58"/>
      <c r="O847" s="77"/>
      <c r="P847" s="77"/>
      <c r="Q847" s="77"/>
      <c r="R847" s="77"/>
      <c r="S847" s="58"/>
      <c r="T847" s="58"/>
      <c r="U847" s="58"/>
      <c r="V847" s="58"/>
      <c r="W847" s="58"/>
      <c r="X847" s="58"/>
      <c r="Y847" s="77"/>
      <c r="Z847" s="58"/>
    </row>
    <row r="848" spans="1:26" ht="12.75" customHeight="1" x14ac:dyDescent="0.25">
      <c r="A848" s="78"/>
      <c r="B848" s="78"/>
      <c r="C848" s="78"/>
      <c r="D848" s="78"/>
      <c r="E848" s="78"/>
      <c r="F848" s="79"/>
      <c r="G848" s="79"/>
      <c r="H848" s="79"/>
      <c r="I848" s="79"/>
      <c r="J848" s="79"/>
      <c r="K848" s="79"/>
      <c r="L848" s="78"/>
      <c r="M848" s="58"/>
      <c r="N848" s="58"/>
      <c r="O848" s="77"/>
      <c r="P848" s="77"/>
      <c r="Q848" s="77"/>
      <c r="R848" s="77"/>
      <c r="S848" s="58"/>
      <c r="T848" s="58"/>
      <c r="U848" s="58"/>
      <c r="V848" s="58"/>
      <c r="W848" s="58"/>
      <c r="X848" s="58"/>
      <c r="Y848" s="77"/>
      <c r="Z848" s="58"/>
    </row>
    <row r="849" spans="1:26" ht="12.75" customHeight="1" x14ac:dyDescent="0.25">
      <c r="A849" s="78"/>
      <c r="B849" s="78"/>
      <c r="C849" s="78"/>
      <c r="D849" s="78"/>
      <c r="E849" s="78"/>
      <c r="F849" s="79"/>
      <c r="G849" s="79"/>
      <c r="H849" s="79"/>
      <c r="I849" s="79"/>
      <c r="J849" s="79"/>
      <c r="K849" s="79"/>
      <c r="L849" s="78"/>
      <c r="M849" s="58"/>
      <c r="N849" s="58"/>
      <c r="O849" s="77"/>
      <c r="P849" s="77"/>
      <c r="Q849" s="77"/>
      <c r="R849" s="77"/>
      <c r="S849" s="58"/>
      <c r="T849" s="58"/>
      <c r="U849" s="58"/>
      <c r="V849" s="58"/>
      <c r="W849" s="58"/>
      <c r="X849" s="58"/>
      <c r="Y849" s="77"/>
      <c r="Z849" s="58"/>
    </row>
    <row r="850" spans="1:26" ht="12.75" customHeight="1" x14ac:dyDescent="0.25">
      <c r="A850" s="78"/>
      <c r="B850" s="78"/>
      <c r="C850" s="78"/>
      <c r="D850" s="78"/>
      <c r="E850" s="78"/>
      <c r="F850" s="79"/>
      <c r="G850" s="79"/>
      <c r="H850" s="79"/>
      <c r="I850" s="79"/>
      <c r="J850" s="79"/>
      <c r="K850" s="79"/>
      <c r="L850" s="78"/>
      <c r="M850" s="58"/>
      <c r="N850" s="58"/>
      <c r="O850" s="77"/>
      <c r="P850" s="77"/>
      <c r="Q850" s="77"/>
      <c r="R850" s="77"/>
      <c r="S850" s="58"/>
      <c r="T850" s="58"/>
      <c r="U850" s="58"/>
      <c r="V850" s="58"/>
      <c r="W850" s="58"/>
      <c r="X850" s="58"/>
      <c r="Y850" s="77"/>
      <c r="Z850" s="58"/>
    </row>
    <row r="851" spans="1:26" ht="12.75" customHeight="1" x14ac:dyDescent="0.25">
      <c r="A851" s="78"/>
      <c r="B851" s="78"/>
      <c r="C851" s="78"/>
      <c r="D851" s="78"/>
      <c r="E851" s="78"/>
      <c r="F851" s="79"/>
      <c r="G851" s="79"/>
      <c r="H851" s="79"/>
      <c r="I851" s="79"/>
      <c r="J851" s="79"/>
      <c r="K851" s="79"/>
      <c r="L851" s="78"/>
      <c r="M851" s="58"/>
      <c r="N851" s="58"/>
      <c r="O851" s="77"/>
      <c r="P851" s="77"/>
      <c r="Q851" s="77"/>
      <c r="R851" s="77"/>
      <c r="S851" s="58"/>
      <c r="T851" s="58"/>
      <c r="U851" s="58"/>
      <c r="V851" s="58"/>
      <c r="W851" s="58"/>
      <c r="X851" s="58"/>
      <c r="Y851" s="77"/>
      <c r="Z851" s="58"/>
    </row>
    <row r="852" spans="1:26" ht="12.75" customHeight="1" x14ac:dyDescent="0.25">
      <c r="A852" s="78"/>
      <c r="B852" s="78"/>
      <c r="C852" s="78"/>
      <c r="D852" s="78"/>
      <c r="E852" s="78"/>
      <c r="F852" s="79"/>
      <c r="G852" s="79"/>
      <c r="H852" s="79"/>
      <c r="I852" s="79"/>
      <c r="J852" s="79"/>
      <c r="K852" s="79"/>
      <c r="L852" s="78"/>
      <c r="M852" s="58"/>
      <c r="N852" s="58"/>
      <c r="O852" s="77"/>
      <c r="P852" s="77"/>
      <c r="Q852" s="77"/>
      <c r="R852" s="77"/>
      <c r="S852" s="58"/>
      <c r="T852" s="58"/>
      <c r="U852" s="58"/>
      <c r="V852" s="58"/>
      <c r="W852" s="58"/>
      <c r="X852" s="58"/>
      <c r="Y852" s="77"/>
      <c r="Z852" s="58"/>
    </row>
    <row r="853" spans="1:26" ht="12.75" customHeight="1" x14ac:dyDescent="0.25">
      <c r="A853" s="78"/>
      <c r="B853" s="78"/>
      <c r="C853" s="78"/>
      <c r="D853" s="78"/>
      <c r="E853" s="78"/>
      <c r="F853" s="79"/>
      <c r="G853" s="79"/>
      <c r="H853" s="79"/>
      <c r="I853" s="79"/>
      <c r="J853" s="79"/>
      <c r="K853" s="79"/>
      <c r="L853" s="78"/>
      <c r="M853" s="58"/>
      <c r="N853" s="58"/>
      <c r="O853" s="77"/>
      <c r="P853" s="77"/>
      <c r="Q853" s="77"/>
      <c r="R853" s="77"/>
      <c r="S853" s="58"/>
      <c r="T853" s="58"/>
      <c r="U853" s="58"/>
      <c r="V853" s="58"/>
      <c r="W853" s="58"/>
      <c r="X853" s="58"/>
      <c r="Y853" s="77"/>
      <c r="Z853" s="58"/>
    </row>
    <row r="854" spans="1:26" ht="12.75" customHeight="1" x14ac:dyDescent="0.25">
      <c r="A854" s="78"/>
      <c r="B854" s="78"/>
      <c r="C854" s="78"/>
      <c r="D854" s="78"/>
      <c r="E854" s="78"/>
      <c r="F854" s="79"/>
      <c r="G854" s="79"/>
      <c r="H854" s="79"/>
      <c r="I854" s="79"/>
      <c r="J854" s="79"/>
      <c r="K854" s="79"/>
      <c r="L854" s="78"/>
      <c r="M854" s="58"/>
      <c r="N854" s="58"/>
      <c r="O854" s="77"/>
      <c r="P854" s="77"/>
      <c r="Q854" s="77"/>
      <c r="R854" s="77"/>
      <c r="S854" s="58"/>
      <c r="T854" s="58"/>
      <c r="U854" s="58"/>
      <c r="V854" s="58"/>
      <c r="W854" s="58"/>
      <c r="X854" s="58"/>
      <c r="Y854" s="77"/>
      <c r="Z854" s="58"/>
    </row>
    <row r="855" spans="1:26" ht="12.75" customHeight="1" x14ac:dyDescent="0.25">
      <c r="A855" s="78"/>
      <c r="B855" s="78"/>
      <c r="C855" s="78"/>
      <c r="D855" s="78"/>
      <c r="E855" s="78"/>
      <c r="F855" s="79"/>
      <c r="G855" s="79"/>
      <c r="H855" s="79"/>
      <c r="I855" s="79"/>
      <c r="J855" s="79"/>
      <c r="K855" s="79"/>
      <c r="L855" s="78"/>
      <c r="M855" s="58"/>
      <c r="N855" s="58"/>
      <c r="O855" s="77"/>
      <c r="P855" s="77"/>
      <c r="Q855" s="77"/>
      <c r="R855" s="77"/>
      <c r="S855" s="58"/>
      <c r="T855" s="58"/>
      <c r="U855" s="58"/>
      <c r="V855" s="58"/>
      <c r="W855" s="58"/>
      <c r="X855" s="58"/>
      <c r="Y855" s="77"/>
      <c r="Z855" s="58"/>
    </row>
    <row r="856" spans="1:26" ht="12.75" customHeight="1" x14ac:dyDescent="0.25">
      <c r="A856" s="78"/>
      <c r="B856" s="78"/>
      <c r="C856" s="78"/>
      <c r="D856" s="78"/>
      <c r="E856" s="78"/>
      <c r="F856" s="79"/>
      <c r="G856" s="79"/>
      <c r="H856" s="79"/>
      <c r="I856" s="79"/>
      <c r="J856" s="79"/>
      <c r="K856" s="79"/>
      <c r="L856" s="78"/>
      <c r="M856" s="58"/>
      <c r="N856" s="58"/>
      <c r="O856" s="77"/>
      <c r="P856" s="77"/>
      <c r="Q856" s="77"/>
      <c r="R856" s="77"/>
      <c r="S856" s="58"/>
      <c r="T856" s="58"/>
      <c r="U856" s="58"/>
      <c r="V856" s="58"/>
      <c r="W856" s="58"/>
      <c r="X856" s="58"/>
      <c r="Y856" s="77"/>
      <c r="Z856" s="58"/>
    </row>
    <row r="857" spans="1:26" ht="12.75" customHeight="1" x14ac:dyDescent="0.25">
      <c r="A857" s="78"/>
      <c r="B857" s="78"/>
      <c r="C857" s="78"/>
      <c r="D857" s="78"/>
      <c r="E857" s="78"/>
      <c r="F857" s="79"/>
      <c r="G857" s="79"/>
      <c r="H857" s="79"/>
      <c r="I857" s="79"/>
      <c r="J857" s="79"/>
      <c r="K857" s="79"/>
      <c r="L857" s="78"/>
      <c r="M857" s="58"/>
      <c r="N857" s="58"/>
      <c r="O857" s="77"/>
      <c r="P857" s="77"/>
      <c r="Q857" s="77"/>
      <c r="R857" s="77"/>
      <c r="S857" s="58"/>
      <c r="T857" s="58"/>
      <c r="U857" s="58"/>
      <c r="V857" s="58"/>
      <c r="W857" s="58"/>
      <c r="X857" s="58"/>
      <c r="Y857" s="77"/>
      <c r="Z857" s="58"/>
    </row>
    <row r="858" spans="1:26" ht="12.75" customHeight="1" x14ac:dyDescent="0.25">
      <c r="A858" s="78"/>
      <c r="B858" s="78"/>
      <c r="C858" s="78"/>
      <c r="D858" s="78"/>
      <c r="E858" s="78"/>
      <c r="F858" s="79"/>
      <c r="G858" s="79"/>
      <c r="H858" s="79"/>
      <c r="I858" s="79"/>
      <c r="J858" s="79"/>
      <c r="K858" s="79"/>
      <c r="L858" s="78"/>
      <c r="M858" s="58"/>
      <c r="N858" s="58"/>
      <c r="O858" s="77"/>
      <c r="P858" s="77"/>
      <c r="Q858" s="77"/>
      <c r="R858" s="77"/>
      <c r="S858" s="58"/>
      <c r="T858" s="58"/>
      <c r="U858" s="58"/>
      <c r="V858" s="58"/>
      <c r="W858" s="58"/>
      <c r="X858" s="58"/>
      <c r="Y858" s="77"/>
      <c r="Z858" s="58"/>
    </row>
    <row r="859" spans="1:26" ht="12.75" customHeight="1" x14ac:dyDescent="0.25">
      <c r="A859" s="78"/>
      <c r="B859" s="78"/>
      <c r="C859" s="78"/>
      <c r="D859" s="78"/>
      <c r="E859" s="78"/>
      <c r="F859" s="79"/>
      <c r="G859" s="79"/>
      <c r="H859" s="79"/>
      <c r="I859" s="79"/>
      <c r="J859" s="79"/>
      <c r="K859" s="79"/>
      <c r="L859" s="78"/>
      <c r="M859" s="58"/>
      <c r="N859" s="58"/>
      <c r="O859" s="77"/>
      <c r="P859" s="77"/>
      <c r="Q859" s="77"/>
      <c r="R859" s="77"/>
      <c r="S859" s="58"/>
      <c r="T859" s="58"/>
      <c r="U859" s="58"/>
      <c r="V859" s="58"/>
      <c r="W859" s="58"/>
      <c r="X859" s="58"/>
      <c r="Y859" s="77"/>
      <c r="Z859" s="58"/>
    </row>
    <row r="860" spans="1:26" ht="12.75" customHeight="1" x14ac:dyDescent="0.25">
      <c r="A860" s="78"/>
      <c r="B860" s="78"/>
      <c r="C860" s="78"/>
      <c r="D860" s="78"/>
      <c r="E860" s="78"/>
      <c r="F860" s="79"/>
      <c r="G860" s="79"/>
      <c r="H860" s="79"/>
      <c r="I860" s="79"/>
      <c r="J860" s="79"/>
      <c r="K860" s="79"/>
      <c r="L860" s="78"/>
      <c r="M860" s="58"/>
      <c r="N860" s="58"/>
      <c r="O860" s="77"/>
      <c r="P860" s="77"/>
      <c r="Q860" s="77"/>
      <c r="R860" s="77"/>
      <c r="S860" s="58"/>
      <c r="T860" s="58"/>
      <c r="U860" s="58"/>
      <c r="V860" s="58"/>
      <c r="W860" s="58"/>
      <c r="X860" s="58"/>
      <c r="Y860" s="77"/>
      <c r="Z860" s="58"/>
    </row>
    <row r="861" spans="1:26" ht="12.75" customHeight="1" x14ac:dyDescent="0.25">
      <c r="A861" s="78"/>
      <c r="B861" s="78"/>
      <c r="C861" s="78"/>
      <c r="D861" s="78"/>
      <c r="E861" s="78"/>
      <c r="F861" s="79"/>
      <c r="G861" s="79"/>
      <c r="H861" s="79"/>
      <c r="I861" s="79"/>
      <c r="J861" s="79"/>
      <c r="K861" s="79"/>
      <c r="L861" s="78"/>
      <c r="M861" s="58"/>
      <c r="N861" s="58"/>
      <c r="O861" s="77"/>
      <c r="P861" s="77"/>
      <c r="Q861" s="77"/>
      <c r="R861" s="77"/>
      <c r="S861" s="58"/>
      <c r="T861" s="58"/>
      <c r="U861" s="58"/>
      <c r="V861" s="58"/>
      <c r="W861" s="58"/>
      <c r="X861" s="58"/>
      <c r="Y861" s="77"/>
      <c r="Z861" s="58"/>
    </row>
    <row r="862" spans="1:26" ht="12.75" customHeight="1" x14ac:dyDescent="0.25">
      <c r="A862" s="78"/>
      <c r="B862" s="78"/>
      <c r="C862" s="78"/>
      <c r="D862" s="78"/>
      <c r="E862" s="78"/>
      <c r="F862" s="79"/>
      <c r="G862" s="79"/>
      <c r="H862" s="79"/>
      <c r="I862" s="79"/>
      <c r="J862" s="79"/>
      <c r="K862" s="79"/>
      <c r="L862" s="78"/>
      <c r="M862" s="58"/>
      <c r="N862" s="58"/>
      <c r="O862" s="77"/>
      <c r="P862" s="77"/>
      <c r="Q862" s="77"/>
      <c r="R862" s="77"/>
      <c r="S862" s="58"/>
      <c r="T862" s="58"/>
      <c r="U862" s="58"/>
      <c r="V862" s="58"/>
      <c r="W862" s="58"/>
      <c r="X862" s="58"/>
      <c r="Y862" s="77"/>
      <c r="Z862" s="58"/>
    </row>
    <row r="863" spans="1:26" ht="12.75" customHeight="1" x14ac:dyDescent="0.25">
      <c r="A863" s="78"/>
      <c r="B863" s="78"/>
      <c r="C863" s="78"/>
      <c r="D863" s="78"/>
      <c r="E863" s="78"/>
      <c r="F863" s="79"/>
      <c r="G863" s="79"/>
      <c r="H863" s="79"/>
      <c r="I863" s="79"/>
      <c r="J863" s="79"/>
      <c r="K863" s="79"/>
      <c r="L863" s="78"/>
      <c r="M863" s="58"/>
      <c r="N863" s="58"/>
      <c r="O863" s="77"/>
      <c r="P863" s="77"/>
      <c r="Q863" s="77"/>
      <c r="R863" s="77"/>
      <c r="S863" s="58"/>
      <c r="T863" s="58"/>
      <c r="U863" s="58"/>
      <c r="V863" s="58"/>
      <c r="W863" s="58"/>
      <c r="X863" s="58"/>
      <c r="Y863" s="77"/>
      <c r="Z863" s="58"/>
    </row>
    <row r="864" spans="1:26" ht="12.75" customHeight="1" x14ac:dyDescent="0.25">
      <c r="A864" s="78"/>
      <c r="B864" s="78"/>
      <c r="C864" s="78"/>
      <c r="D864" s="78"/>
      <c r="E864" s="78"/>
      <c r="F864" s="79"/>
      <c r="G864" s="79"/>
      <c r="H864" s="79"/>
      <c r="I864" s="79"/>
      <c r="J864" s="79"/>
      <c r="K864" s="79"/>
      <c r="L864" s="78"/>
      <c r="M864" s="58"/>
      <c r="N864" s="58"/>
      <c r="O864" s="77"/>
      <c r="P864" s="77"/>
      <c r="Q864" s="77"/>
      <c r="R864" s="77"/>
      <c r="S864" s="58"/>
      <c r="T864" s="58"/>
      <c r="U864" s="58"/>
      <c r="V864" s="58"/>
      <c r="W864" s="58"/>
      <c r="X864" s="58"/>
      <c r="Y864" s="77"/>
      <c r="Z864" s="58"/>
    </row>
    <row r="865" spans="1:26" ht="12.75" customHeight="1" x14ac:dyDescent="0.25">
      <c r="A865" s="78"/>
      <c r="B865" s="78"/>
      <c r="C865" s="78"/>
      <c r="D865" s="78"/>
      <c r="E865" s="78"/>
      <c r="F865" s="79"/>
      <c r="G865" s="79"/>
      <c r="H865" s="79"/>
      <c r="I865" s="79"/>
      <c r="J865" s="79"/>
      <c r="K865" s="79"/>
      <c r="L865" s="78"/>
      <c r="M865" s="58"/>
      <c r="N865" s="58"/>
      <c r="O865" s="77"/>
      <c r="P865" s="77"/>
      <c r="Q865" s="77"/>
      <c r="R865" s="77"/>
      <c r="S865" s="58"/>
      <c r="T865" s="58"/>
      <c r="U865" s="58"/>
      <c r="V865" s="58"/>
      <c r="W865" s="58"/>
      <c r="X865" s="58"/>
      <c r="Y865" s="77"/>
      <c r="Z865" s="58"/>
    </row>
    <row r="866" spans="1:26" ht="12.75" customHeight="1" x14ac:dyDescent="0.25">
      <c r="A866" s="78"/>
      <c r="B866" s="78"/>
      <c r="C866" s="78"/>
      <c r="D866" s="78"/>
      <c r="E866" s="78"/>
      <c r="F866" s="79"/>
      <c r="G866" s="79"/>
      <c r="H866" s="79"/>
      <c r="I866" s="79"/>
      <c r="J866" s="79"/>
      <c r="K866" s="79"/>
      <c r="L866" s="78"/>
      <c r="M866" s="58"/>
      <c r="N866" s="58"/>
      <c r="O866" s="77"/>
      <c r="P866" s="77"/>
      <c r="Q866" s="77"/>
      <c r="R866" s="77"/>
      <c r="S866" s="58"/>
      <c r="T866" s="58"/>
      <c r="U866" s="58"/>
      <c r="V866" s="58"/>
      <c r="W866" s="58"/>
      <c r="X866" s="58"/>
      <c r="Y866" s="77"/>
      <c r="Z866" s="58"/>
    </row>
    <row r="867" spans="1:26" ht="12.75" customHeight="1" x14ac:dyDescent="0.25">
      <c r="A867" s="78"/>
      <c r="B867" s="78"/>
      <c r="C867" s="78"/>
      <c r="D867" s="78"/>
      <c r="E867" s="78"/>
      <c r="F867" s="79"/>
      <c r="G867" s="79"/>
      <c r="H867" s="79"/>
      <c r="I867" s="79"/>
      <c r="J867" s="79"/>
      <c r="K867" s="79"/>
      <c r="L867" s="78"/>
      <c r="M867" s="58"/>
      <c r="N867" s="58"/>
      <c r="O867" s="77"/>
      <c r="P867" s="77"/>
      <c r="Q867" s="77"/>
      <c r="R867" s="77"/>
      <c r="S867" s="58"/>
      <c r="T867" s="58"/>
      <c r="U867" s="58"/>
      <c r="V867" s="58"/>
      <c r="W867" s="58"/>
      <c r="X867" s="58"/>
      <c r="Y867" s="77"/>
      <c r="Z867" s="58"/>
    </row>
    <row r="868" spans="1:26" ht="12.75" customHeight="1" x14ac:dyDescent="0.25">
      <c r="A868" s="78"/>
      <c r="B868" s="78"/>
      <c r="C868" s="78"/>
      <c r="D868" s="78"/>
      <c r="E868" s="78"/>
      <c r="F868" s="79"/>
      <c r="G868" s="79"/>
      <c r="H868" s="79"/>
      <c r="I868" s="79"/>
      <c r="J868" s="79"/>
      <c r="K868" s="79"/>
      <c r="L868" s="78"/>
      <c r="M868" s="58"/>
      <c r="N868" s="58"/>
      <c r="O868" s="77"/>
      <c r="P868" s="77"/>
      <c r="Q868" s="77"/>
      <c r="R868" s="77"/>
      <c r="S868" s="58"/>
      <c r="T868" s="58"/>
      <c r="U868" s="58"/>
      <c r="V868" s="58"/>
      <c r="W868" s="58"/>
      <c r="X868" s="58"/>
      <c r="Y868" s="77"/>
      <c r="Z868" s="58"/>
    </row>
    <row r="869" spans="1:26" ht="12.75" customHeight="1" x14ac:dyDescent="0.25">
      <c r="A869" s="78"/>
      <c r="B869" s="78"/>
      <c r="C869" s="78"/>
      <c r="D869" s="78"/>
      <c r="E869" s="78"/>
      <c r="F869" s="79"/>
      <c r="G869" s="79"/>
      <c r="H869" s="79"/>
      <c r="I869" s="79"/>
      <c r="J869" s="79"/>
      <c r="K869" s="79"/>
      <c r="L869" s="78"/>
      <c r="M869" s="58"/>
      <c r="N869" s="58"/>
      <c r="O869" s="77"/>
      <c r="P869" s="77"/>
      <c r="Q869" s="77"/>
      <c r="R869" s="77"/>
      <c r="S869" s="58"/>
      <c r="T869" s="58"/>
      <c r="U869" s="58"/>
      <c r="V869" s="58"/>
      <c r="W869" s="58"/>
      <c r="X869" s="58"/>
      <c r="Y869" s="77"/>
      <c r="Z869" s="58"/>
    </row>
    <row r="870" spans="1:26" ht="12.75" customHeight="1" x14ac:dyDescent="0.25">
      <c r="A870" s="78"/>
      <c r="B870" s="78"/>
      <c r="C870" s="78"/>
      <c r="D870" s="78"/>
      <c r="E870" s="78"/>
      <c r="F870" s="79"/>
      <c r="G870" s="79"/>
      <c r="H870" s="79"/>
      <c r="I870" s="79"/>
      <c r="J870" s="79"/>
      <c r="K870" s="79"/>
      <c r="L870" s="78"/>
      <c r="M870" s="58"/>
      <c r="N870" s="58"/>
      <c r="O870" s="77"/>
      <c r="P870" s="77"/>
      <c r="Q870" s="77"/>
      <c r="R870" s="77"/>
      <c r="S870" s="58"/>
      <c r="T870" s="58"/>
      <c r="U870" s="58"/>
      <c r="V870" s="58"/>
      <c r="W870" s="58"/>
      <c r="X870" s="58"/>
      <c r="Y870" s="77"/>
      <c r="Z870" s="58"/>
    </row>
    <row r="871" spans="1:26" ht="12.75" customHeight="1" x14ac:dyDescent="0.25">
      <c r="A871" s="78"/>
      <c r="B871" s="78"/>
      <c r="C871" s="78"/>
      <c r="D871" s="78"/>
      <c r="E871" s="78"/>
      <c r="F871" s="79"/>
      <c r="G871" s="79"/>
      <c r="H871" s="79"/>
      <c r="I871" s="79"/>
      <c r="J871" s="79"/>
      <c r="K871" s="79"/>
      <c r="L871" s="78"/>
      <c r="M871" s="58"/>
      <c r="N871" s="58"/>
      <c r="O871" s="77"/>
      <c r="P871" s="77"/>
      <c r="Q871" s="77"/>
      <c r="R871" s="77"/>
      <c r="S871" s="58"/>
      <c r="T871" s="58"/>
      <c r="U871" s="58"/>
      <c r="V871" s="58"/>
      <c r="W871" s="58"/>
      <c r="X871" s="58"/>
      <c r="Y871" s="77"/>
      <c r="Z871" s="58"/>
    </row>
    <row r="872" spans="1:26" ht="12.75" customHeight="1" x14ac:dyDescent="0.25">
      <c r="A872" s="78"/>
      <c r="B872" s="78"/>
      <c r="C872" s="78"/>
      <c r="D872" s="78"/>
      <c r="E872" s="78"/>
      <c r="F872" s="79"/>
      <c r="G872" s="79"/>
      <c r="H872" s="79"/>
      <c r="I872" s="79"/>
      <c r="J872" s="79"/>
      <c r="K872" s="79"/>
      <c r="L872" s="78"/>
      <c r="M872" s="58"/>
      <c r="N872" s="58"/>
      <c r="O872" s="77"/>
      <c r="P872" s="77"/>
      <c r="Q872" s="77"/>
      <c r="R872" s="77"/>
      <c r="S872" s="58"/>
      <c r="T872" s="58"/>
      <c r="U872" s="58"/>
      <c r="V872" s="58"/>
      <c r="W872" s="58"/>
      <c r="X872" s="58"/>
      <c r="Y872" s="77"/>
      <c r="Z872" s="58"/>
    </row>
    <row r="873" spans="1:26" ht="12.75" customHeight="1" x14ac:dyDescent="0.25">
      <c r="A873" s="78"/>
      <c r="B873" s="78"/>
      <c r="C873" s="78"/>
      <c r="D873" s="78"/>
      <c r="E873" s="78"/>
      <c r="F873" s="79"/>
      <c r="G873" s="79"/>
      <c r="H873" s="79"/>
      <c r="I873" s="79"/>
      <c r="J873" s="79"/>
      <c r="K873" s="79"/>
      <c r="L873" s="78"/>
      <c r="M873" s="58"/>
      <c r="N873" s="58"/>
      <c r="O873" s="77"/>
      <c r="P873" s="77"/>
      <c r="Q873" s="77"/>
      <c r="R873" s="77"/>
      <c r="S873" s="58"/>
      <c r="T873" s="58"/>
      <c r="U873" s="58"/>
      <c r="V873" s="58"/>
      <c r="W873" s="58"/>
      <c r="X873" s="58"/>
      <c r="Y873" s="77"/>
      <c r="Z873" s="58"/>
    </row>
    <row r="874" spans="1:26" ht="12.75" customHeight="1" x14ac:dyDescent="0.25">
      <c r="A874" s="78"/>
      <c r="B874" s="78"/>
      <c r="C874" s="78"/>
      <c r="D874" s="78"/>
      <c r="E874" s="78"/>
      <c r="F874" s="79"/>
      <c r="G874" s="79"/>
      <c r="H874" s="79"/>
      <c r="I874" s="79"/>
      <c r="J874" s="79"/>
      <c r="K874" s="79"/>
      <c r="L874" s="78"/>
      <c r="M874" s="58"/>
      <c r="N874" s="58"/>
      <c r="O874" s="77"/>
      <c r="P874" s="77"/>
      <c r="Q874" s="77"/>
      <c r="R874" s="77"/>
      <c r="S874" s="58"/>
      <c r="T874" s="58"/>
      <c r="U874" s="58"/>
      <c r="V874" s="58"/>
      <c r="W874" s="58"/>
      <c r="X874" s="58"/>
      <c r="Y874" s="77"/>
      <c r="Z874" s="58"/>
    </row>
    <row r="875" spans="1:26" ht="12.75" customHeight="1" x14ac:dyDescent="0.25">
      <c r="A875" s="78"/>
      <c r="B875" s="78"/>
      <c r="C875" s="78"/>
      <c r="D875" s="78"/>
      <c r="E875" s="78"/>
      <c r="F875" s="79"/>
      <c r="G875" s="79"/>
      <c r="H875" s="79"/>
      <c r="I875" s="79"/>
      <c r="J875" s="79"/>
      <c r="K875" s="79"/>
      <c r="L875" s="78"/>
      <c r="M875" s="58"/>
      <c r="N875" s="58"/>
      <c r="O875" s="77"/>
      <c r="P875" s="77"/>
      <c r="Q875" s="77"/>
      <c r="R875" s="77"/>
      <c r="S875" s="58"/>
      <c r="T875" s="58"/>
      <c r="U875" s="58"/>
      <c r="V875" s="58"/>
      <c r="W875" s="58"/>
      <c r="X875" s="58"/>
      <c r="Y875" s="77"/>
      <c r="Z875" s="58"/>
    </row>
    <row r="876" spans="1:26" ht="12.75" customHeight="1" x14ac:dyDescent="0.25">
      <c r="A876" s="78"/>
      <c r="B876" s="78"/>
      <c r="C876" s="78"/>
      <c r="D876" s="78"/>
      <c r="E876" s="78"/>
      <c r="F876" s="79"/>
      <c r="G876" s="79"/>
      <c r="H876" s="79"/>
      <c r="I876" s="79"/>
      <c r="J876" s="79"/>
      <c r="K876" s="79"/>
      <c r="L876" s="78"/>
      <c r="M876" s="58"/>
      <c r="N876" s="58"/>
      <c r="O876" s="77"/>
      <c r="P876" s="77"/>
      <c r="Q876" s="77"/>
      <c r="R876" s="77"/>
      <c r="S876" s="58"/>
      <c r="T876" s="58"/>
      <c r="U876" s="58"/>
      <c r="V876" s="58"/>
      <c r="W876" s="58"/>
      <c r="X876" s="58"/>
      <c r="Y876" s="77"/>
      <c r="Z876" s="58"/>
    </row>
    <row r="877" spans="1:26" ht="12.75" customHeight="1" x14ac:dyDescent="0.25">
      <c r="A877" s="78"/>
      <c r="B877" s="78"/>
      <c r="C877" s="78"/>
      <c r="D877" s="78"/>
      <c r="E877" s="78"/>
      <c r="F877" s="79"/>
      <c r="G877" s="79"/>
      <c r="H877" s="79"/>
      <c r="I877" s="79"/>
      <c r="J877" s="79"/>
      <c r="K877" s="79"/>
      <c r="L877" s="78"/>
      <c r="M877" s="58"/>
      <c r="N877" s="58"/>
      <c r="O877" s="77"/>
      <c r="P877" s="77"/>
      <c r="Q877" s="77"/>
      <c r="R877" s="77"/>
      <c r="S877" s="58"/>
      <c r="T877" s="58"/>
      <c r="U877" s="58"/>
      <c r="V877" s="58"/>
      <c r="W877" s="58"/>
      <c r="X877" s="58"/>
      <c r="Y877" s="77"/>
      <c r="Z877" s="58"/>
    </row>
    <row r="878" spans="1:26" ht="12.75" customHeight="1" x14ac:dyDescent="0.25">
      <c r="A878" s="78"/>
      <c r="B878" s="78"/>
      <c r="C878" s="78"/>
      <c r="D878" s="78"/>
      <c r="E878" s="78"/>
      <c r="F878" s="79"/>
      <c r="G878" s="79"/>
      <c r="H878" s="79"/>
      <c r="I878" s="79"/>
      <c r="J878" s="79"/>
      <c r="K878" s="79"/>
      <c r="L878" s="78"/>
      <c r="M878" s="58"/>
      <c r="N878" s="58"/>
      <c r="O878" s="77"/>
      <c r="P878" s="77"/>
      <c r="Q878" s="77"/>
      <c r="R878" s="77"/>
      <c r="S878" s="58"/>
      <c r="T878" s="58"/>
      <c r="U878" s="58"/>
      <c r="V878" s="58"/>
      <c r="W878" s="58"/>
      <c r="X878" s="58"/>
      <c r="Y878" s="77"/>
      <c r="Z878" s="58"/>
    </row>
    <row r="879" spans="1:26" ht="12.75" customHeight="1" x14ac:dyDescent="0.25">
      <c r="A879" s="78"/>
      <c r="B879" s="78"/>
      <c r="C879" s="78"/>
      <c r="D879" s="78"/>
      <c r="E879" s="78"/>
      <c r="F879" s="79"/>
      <c r="G879" s="79"/>
      <c r="H879" s="79"/>
      <c r="I879" s="79"/>
      <c r="J879" s="79"/>
      <c r="K879" s="79"/>
      <c r="L879" s="78"/>
      <c r="M879" s="58"/>
      <c r="N879" s="58"/>
      <c r="O879" s="77"/>
      <c r="P879" s="77"/>
      <c r="Q879" s="77"/>
      <c r="R879" s="77"/>
      <c r="S879" s="58"/>
      <c r="T879" s="58"/>
      <c r="U879" s="58"/>
      <c r="V879" s="58"/>
      <c r="W879" s="58"/>
      <c r="X879" s="58"/>
      <c r="Y879" s="77"/>
      <c r="Z879" s="58"/>
    </row>
    <row r="880" spans="1:26" ht="12.75" customHeight="1" x14ac:dyDescent="0.25">
      <c r="A880" s="78"/>
      <c r="B880" s="78"/>
      <c r="C880" s="78"/>
      <c r="D880" s="78"/>
      <c r="E880" s="78"/>
      <c r="F880" s="79"/>
      <c r="G880" s="79"/>
      <c r="H880" s="79"/>
      <c r="I880" s="79"/>
      <c r="J880" s="79"/>
      <c r="K880" s="79"/>
      <c r="L880" s="78"/>
      <c r="M880" s="58"/>
      <c r="N880" s="58"/>
      <c r="O880" s="77"/>
      <c r="P880" s="77"/>
      <c r="Q880" s="77"/>
      <c r="R880" s="77"/>
      <c r="S880" s="58"/>
      <c r="T880" s="58"/>
      <c r="U880" s="58"/>
      <c r="V880" s="58"/>
      <c r="W880" s="58"/>
      <c r="X880" s="58"/>
      <c r="Y880" s="77"/>
      <c r="Z880" s="58"/>
    </row>
    <row r="881" spans="1:26" ht="12.75" customHeight="1" x14ac:dyDescent="0.25">
      <c r="A881" s="78"/>
      <c r="B881" s="78"/>
      <c r="C881" s="78"/>
      <c r="D881" s="78"/>
      <c r="E881" s="78"/>
      <c r="F881" s="79"/>
      <c r="G881" s="79"/>
      <c r="H881" s="79"/>
      <c r="I881" s="79"/>
      <c r="J881" s="79"/>
      <c r="K881" s="79"/>
      <c r="L881" s="78"/>
      <c r="M881" s="58"/>
      <c r="N881" s="58"/>
      <c r="O881" s="77"/>
      <c r="P881" s="77"/>
      <c r="Q881" s="77"/>
      <c r="R881" s="77"/>
      <c r="S881" s="58"/>
      <c r="T881" s="58"/>
      <c r="U881" s="58"/>
      <c r="V881" s="58"/>
      <c r="W881" s="58"/>
      <c r="X881" s="58"/>
      <c r="Y881" s="77"/>
      <c r="Z881" s="58"/>
    </row>
    <row r="882" spans="1:26" ht="12.75" customHeight="1" x14ac:dyDescent="0.25">
      <c r="A882" s="78"/>
      <c r="B882" s="78"/>
      <c r="C882" s="78"/>
      <c r="D882" s="78"/>
      <c r="E882" s="78"/>
      <c r="F882" s="79"/>
      <c r="G882" s="79"/>
      <c r="H882" s="79"/>
      <c r="I882" s="79"/>
      <c r="J882" s="79"/>
      <c r="K882" s="79"/>
      <c r="L882" s="78"/>
      <c r="M882" s="58"/>
      <c r="N882" s="58"/>
      <c r="O882" s="77"/>
      <c r="P882" s="77"/>
      <c r="Q882" s="77"/>
      <c r="R882" s="77"/>
      <c r="S882" s="58"/>
      <c r="T882" s="58"/>
      <c r="U882" s="58"/>
      <c r="V882" s="58"/>
      <c r="W882" s="58"/>
      <c r="X882" s="58"/>
      <c r="Y882" s="77"/>
      <c r="Z882" s="58"/>
    </row>
    <row r="883" spans="1:26" ht="12.75" customHeight="1" x14ac:dyDescent="0.25">
      <c r="A883" s="78"/>
      <c r="B883" s="78"/>
      <c r="C883" s="78"/>
      <c r="D883" s="78"/>
      <c r="E883" s="78"/>
      <c r="F883" s="79"/>
      <c r="G883" s="79"/>
      <c r="H883" s="79"/>
      <c r="I883" s="79"/>
      <c r="J883" s="79"/>
      <c r="K883" s="79"/>
      <c r="L883" s="78"/>
      <c r="M883" s="58"/>
      <c r="N883" s="58"/>
      <c r="O883" s="77"/>
      <c r="P883" s="77"/>
      <c r="Q883" s="77"/>
      <c r="R883" s="77"/>
      <c r="S883" s="58"/>
      <c r="T883" s="58"/>
      <c r="U883" s="58"/>
      <c r="V883" s="58"/>
      <c r="W883" s="58"/>
      <c r="X883" s="58"/>
      <c r="Y883" s="77"/>
      <c r="Z883" s="58"/>
    </row>
    <row r="884" spans="1:26" ht="12.75" customHeight="1" x14ac:dyDescent="0.25">
      <c r="A884" s="78"/>
      <c r="B884" s="78"/>
      <c r="C884" s="78"/>
      <c r="D884" s="78"/>
      <c r="E884" s="78"/>
      <c r="F884" s="79"/>
      <c r="G884" s="79"/>
      <c r="H884" s="79"/>
      <c r="I884" s="79"/>
      <c r="J884" s="79"/>
      <c r="K884" s="79"/>
      <c r="L884" s="78"/>
      <c r="M884" s="58"/>
      <c r="N884" s="58"/>
      <c r="O884" s="77"/>
      <c r="P884" s="77"/>
      <c r="Q884" s="77"/>
      <c r="R884" s="77"/>
      <c r="S884" s="58"/>
      <c r="T884" s="58"/>
      <c r="U884" s="58"/>
      <c r="V884" s="58"/>
      <c r="W884" s="58"/>
      <c r="X884" s="58"/>
      <c r="Y884" s="77"/>
      <c r="Z884" s="58"/>
    </row>
    <row r="885" spans="1:26" ht="12.75" customHeight="1" x14ac:dyDescent="0.25">
      <c r="A885" s="78"/>
      <c r="B885" s="78"/>
      <c r="C885" s="78"/>
      <c r="D885" s="78"/>
      <c r="E885" s="78"/>
      <c r="F885" s="79"/>
      <c r="G885" s="79"/>
      <c r="H885" s="79"/>
      <c r="I885" s="79"/>
      <c r="J885" s="79"/>
      <c r="K885" s="79"/>
      <c r="L885" s="78"/>
      <c r="M885" s="58"/>
      <c r="N885" s="58"/>
      <c r="O885" s="77"/>
      <c r="P885" s="77"/>
      <c r="Q885" s="77"/>
      <c r="R885" s="77"/>
      <c r="S885" s="58"/>
      <c r="T885" s="58"/>
      <c r="U885" s="58"/>
      <c r="V885" s="58"/>
      <c r="W885" s="58"/>
      <c r="X885" s="58"/>
      <c r="Y885" s="77"/>
      <c r="Z885" s="58"/>
    </row>
    <row r="886" spans="1:26" ht="12.75" customHeight="1" x14ac:dyDescent="0.25">
      <c r="A886" s="78"/>
      <c r="B886" s="78"/>
      <c r="C886" s="78"/>
      <c r="D886" s="78"/>
      <c r="E886" s="78"/>
      <c r="F886" s="79"/>
      <c r="G886" s="79"/>
      <c r="H886" s="79"/>
      <c r="I886" s="79"/>
      <c r="J886" s="79"/>
      <c r="K886" s="79"/>
      <c r="L886" s="78"/>
      <c r="M886" s="58"/>
      <c r="N886" s="58"/>
      <c r="O886" s="77"/>
      <c r="P886" s="77"/>
      <c r="Q886" s="77"/>
      <c r="R886" s="77"/>
      <c r="S886" s="58"/>
      <c r="T886" s="58"/>
      <c r="U886" s="58"/>
      <c r="V886" s="58"/>
      <c r="W886" s="58"/>
      <c r="X886" s="58"/>
      <c r="Y886" s="77"/>
      <c r="Z886" s="58"/>
    </row>
    <row r="887" spans="1:26" ht="12.75" customHeight="1" x14ac:dyDescent="0.25">
      <c r="A887" s="78"/>
      <c r="B887" s="78"/>
      <c r="C887" s="78"/>
      <c r="D887" s="78"/>
      <c r="E887" s="78"/>
      <c r="F887" s="79"/>
      <c r="G887" s="79"/>
      <c r="H887" s="79"/>
      <c r="I887" s="79"/>
      <c r="J887" s="79"/>
      <c r="K887" s="79"/>
      <c r="L887" s="78"/>
      <c r="M887" s="58"/>
      <c r="N887" s="58"/>
      <c r="O887" s="77"/>
      <c r="P887" s="77"/>
      <c r="Q887" s="77"/>
      <c r="R887" s="77"/>
      <c r="S887" s="58"/>
      <c r="T887" s="58"/>
      <c r="U887" s="58"/>
      <c r="V887" s="58"/>
      <c r="W887" s="58"/>
      <c r="X887" s="58"/>
      <c r="Y887" s="77"/>
      <c r="Z887" s="58"/>
    </row>
    <row r="888" spans="1:26" ht="12.75" customHeight="1" x14ac:dyDescent="0.25">
      <c r="A888" s="78"/>
      <c r="B888" s="78"/>
      <c r="C888" s="78"/>
      <c r="D888" s="78"/>
      <c r="E888" s="78"/>
      <c r="F888" s="79"/>
      <c r="G888" s="79"/>
      <c r="H888" s="79"/>
      <c r="I888" s="79"/>
      <c r="J888" s="79"/>
      <c r="K888" s="79"/>
      <c r="L888" s="78"/>
      <c r="M888" s="58"/>
      <c r="N888" s="58"/>
      <c r="O888" s="77"/>
      <c r="P888" s="77"/>
      <c r="Q888" s="77"/>
      <c r="R888" s="77"/>
      <c r="S888" s="58"/>
      <c r="T888" s="58"/>
      <c r="U888" s="58"/>
      <c r="V888" s="58"/>
      <c r="W888" s="58"/>
      <c r="X888" s="58"/>
      <c r="Y888" s="77"/>
      <c r="Z888" s="58"/>
    </row>
    <row r="889" spans="1:26" ht="12.75" customHeight="1" x14ac:dyDescent="0.25">
      <c r="A889" s="78"/>
      <c r="B889" s="78"/>
      <c r="C889" s="78"/>
      <c r="D889" s="78"/>
      <c r="E889" s="78"/>
      <c r="F889" s="79"/>
      <c r="G889" s="79"/>
      <c r="H889" s="79"/>
      <c r="I889" s="79"/>
      <c r="J889" s="79"/>
      <c r="K889" s="79"/>
      <c r="L889" s="78"/>
      <c r="M889" s="58"/>
      <c r="N889" s="58"/>
      <c r="O889" s="77"/>
      <c r="P889" s="77"/>
      <c r="Q889" s="77"/>
      <c r="R889" s="77"/>
      <c r="S889" s="58"/>
      <c r="T889" s="58"/>
      <c r="U889" s="58"/>
      <c r="V889" s="58"/>
      <c r="W889" s="58"/>
      <c r="X889" s="58"/>
      <c r="Y889" s="77"/>
      <c r="Z889" s="58"/>
    </row>
    <row r="890" spans="1:26" ht="12.75" customHeight="1" x14ac:dyDescent="0.25">
      <c r="A890" s="78"/>
      <c r="B890" s="78"/>
      <c r="C890" s="78"/>
      <c r="D890" s="78"/>
      <c r="E890" s="78"/>
      <c r="F890" s="79"/>
      <c r="G890" s="79"/>
      <c r="H890" s="79"/>
      <c r="I890" s="79"/>
      <c r="J890" s="79"/>
      <c r="K890" s="79"/>
      <c r="L890" s="78"/>
      <c r="M890" s="58"/>
      <c r="N890" s="58"/>
      <c r="O890" s="77"/>
      <c r="P890" s="77"/>
      <c r="Q890" s="77"/>
      <c r="R890" s="77"/>
      <c r="S890" s="58"/>
      <c r="T890" s="58"/>
      <c r="U890" s="58"/>
      <c r="V890" s="58"/>
      <c r="W890" s="58"/>
      <c r="X890" s="58"/>
      <c r="Y890" s="77"/>
      <c r="Z890" s="58"/>
    </row>
    <row r="891" spans="1:26" ht="12.75" customHeight="1" x14ac:dyDescent="0.25">
      <c r="A891" s="78"/>
      <c r="B891" s="78"/>
      <c r="C891" s="78"/>
      <c r="D891" s="78"/>
      <c r="E891" s="78"/>
      <c r="F891" s="79"/>
      <c r="G891" s="79"/>
      <c r="H891" s="79"/>
      <c r="I891" s="79"/>
      <c r="J891" s="79"/>
      <c r="K891" s="79"/>
      <c r="L891" s="78"/>
      <c r="M891" s="58"/>
      <c r="N891" s="58"/>
      <c r="O891" s="77"/>
      <c r="P891" s="77"/>
      <c r="Q891" s="77"/>
      <c r="R891" s="77"/>
      <c r="S891" s="58"/>
      <c r="T891" s="58"/>
      <c r="U891" s="58"/>
      <c r="V891" s="58"/>
      <c r="W891" s="58"/>
      <c r="X891" s="58"/>
      <c r="Y891" s="77"/>
      <c r="Z891" s="58"/>
    </row>
    <row r="892" spans="1:26" ht="12.75" customHeight="1" x14ac:dyDescent="0.25">
      <c r="A892" s="78"/>
      <c r="B892" s="78"/>
      <c r="C892" s="78"/>
      <c r="D892" s="78"/>
      <c r="E892" s="78"/>
      <c r="F892" s="79"/>
      <c r="G892" s="79"/>
      <c r="H892" s="79"/>
      <c r="I892" s="79"/>
      <c r="J892" s="79"/>
      <c r="K892" s="79"/>
      <c r="L892" s="78"/>
      <c r="M892" s="58"/>
      <c r="N892" s="58"/>
      <c r="O892" s="77"/>
      <c r="P892" s="77"/>
      <c r="Q892" s="77"/>
      <c r="R892" s="77"/>
      <c r="S892" s="58"/>
      <c r="T892" s="58"/>
      <c r="U892" s="58"/>
      <c r="V892" s="58"/>
      <c r="W892" s="58"/>
      <c r="X892" s="58"/>
      <c r="Y892" s="77"/>
      <c r="Z892" s="58"/>
    </row>
    <row r="893" spans="1:26" ht="12.75" customHeight="1" x14ac:dyDescent="0.25">
      <c r="A893" s="78"/>
      <c r="B893" s="78"/>
      <c r="C893" s="78"/>
      <c r="D893" s="78"/>
      <c r="E893" s="78"/>
      <c r="F893" s="79"/>
      <c r="G893" s="79"/>
      <c r="H893" s="79"/>
      <c r="I893" s="79"/>
      <c r="J893" s="79"/>
      <c r="K893" s="79"/>
      <c r="L893" s="78"/>
      <c r="M893" s="58"/>
      <c r="N893" s="58"/>
      <c r="O893" s="77"/>
      <c r="P893" s="77"/>
      <c r="Q893" s="77"/>
      <c r="R893" s="77"/>
      <c r="S893" s="58"/>
      <c r="T893" s="58"/>
      <c r="U893" s="58"/>
      <c r="V893" s="58"/>
      <c r="W893" s="58"/>
      <c r="X893" s="58"/>
      <c r="Y893" s="77"/>
      <c r="Z893" s="58"/>
    </row>
    <row r="894" spans="1:26" ht="12.75" customHeight="1" x14ac:dyDescent="0.25">
      <c r="A894" s="78"/>
      <c r="B894" s="78"/>
      <c r="C894" s="78"/>
      <c r="D894" s="78"/>
      <c r="E894" s="78"/>
      <c r="F894" s="79"/>
      <c r="G894" s="79"/>
      <c r="H894" s="79"/>
      <c r="I894" s="79"/>
      <c r="J894" s="79"/>
      <c r="K894" s="79"/>
      <c r="L894" s="78"/>
      <c r="M894" s="58"/>
      <c r="N894" s="58"/>
      <c r="O894" s="77"/>
      <c r="P894" s="77"/>
      <c r="Q894" s="77"/>
      <c r="R894" s="77"/>
      <c r="S894" s="58"/>
      <c r="T894" s="58"/>
      <c r="U894" s="58"/>
      <c r="V894" s="58"/>
      <c r="W894" s="58"/>
      <c r="X894" s="58"/>
      <c r="Y894" s="77"/>
      <c r="Z894" s="58"/>
    </row>
    <row r="895" spans="1:26" ht="12.75" customHeight="1" x14ac:dyDescent="0.25">
      <c r="A895" s="78"/>
      <c r="B895" s="78"/>
      <c r="C895" s="78"/>
      <c r="D895" s="78"/>
      <c r="E895" s="78"/>
      <c r="F895" s="79"/>
      <c r="G895" s="79"/>
      <c r="H895" s="79"/>
      <c r="I895" s="79"/>
      <c r="J895" s="79"/>
      <c r="K895" s="79"/>
      <c r="L895" s="78"/>
      <c r="M895" s="58"/>
      <c r="N895" s="58"/>
      <c r="O895" s="77"/>
      <c r="P895" s="77"/>
      <c r="Q895" s="77"/>
      <c r="R895" s="77"/>
      <c r="S895" s="58"/>
      <c r="T895" s="58"/>
      <c r="U895" s="58"/>
      <c r="V895" s="58"/>
      <c r="W895" s="58"/>
      <c r="X895" s="58"/>
      <c r="Y895" s="77"/>
      <c r="Z895" s="58"/>
    </row>
    <row r="896" spans="1:26" ht="12.75" customHeight="1" x14ac:dyDescent="0.25">
      <c r="A896" s="78"/>
      <c r="B896" s="78"/>
      <c r="C896" s="78"/>
      <c r="D896" s="78"/>
      <c r="E896" s="78"/>
      <c r="F896" s="79"/>
      <c r="G896" s="79"/>
      <c r="H896" s="79"/>
      <c r="I896" s="79"/>
      <c r="J896" s="79"/>
      <c r="K896" s="79"/>
      <c r="L896" s="78"/>
      <c r="M896" s="58"/>
      <c r="N896" s="58"/>
      <c r="O896" s="77"/>
      <c r="P896" s="77"/>
      <c r="Q896" s="77"/>
      <c r="R896" s="77"/>
      <c r="S896" s="58"/>
      <c r="T896" s="58"/>
      <c r="U896" s="58"/>
      <c r="V896" s="58"/>
      <c r="W896" s="58"/>
      <c r="X896" s="58"/>
      <c r="Y896" s="77"/>
      <c r="Z896" s="58"/>
    </row>
    <row r="897" spans="1:26" ht="12.75" customHeight="1" x14ac:dyDescent="0.25">
      <c r="A897" s="78"/>
      <c r="B897" s="78"/>
      <c r="C897" s="78"/>
      <c r="D897" s="78"/>
      <c r="E897" s="78"/>
      <c r="F897" s="79"/>
      <c r="G897" s="79"/>
      <c r="H897" s="79"/>
      <c r="I897" s="79"/>
      <c r="J897" s="79"/>
      <c r="K897" s="79"/>
      <c r="L897" s="78"/>
      <c r="M897" s="58"/>
      <c r="N897" s="58"/>
      <c r="O897" s="77"/>
      <c r="P897" s="77"/>
      <c r="Q897" s="77"/>
      <c r="R897" s="77"/>
      <c r="S897" s="58"/>
      <c r="T897" s="58"/>
      <c r="U897" s="58"/>
      <c r="V897" s="58"/>
      <c r="W897" s="58"/>
      <c r="X897" s="58"/>
      <c r="Y897" s="77"/>
      <c r="Z897" s="58"/>
    </row>
    <row r="898" spans="1:26" ht="12.75" customHeight="1" x14ac:dyDescent="0.25">
      <c r="A898" s="78"/>
      <c r="B898" s="78"/>
      <c r="C898" s="78"/>
      <c r="D898" s="78"/>
      <c r="E898" s="78"/>
      <c r="F898" s="79"/>
      <c r="G898" s="79"/>
      <c r="H898" s="79"/>
      <c r="I898" s="79"/>
      <c r="J898" s="79"/>
      <c r="K898" s="79"/>
      <c r="L898" s="78"/>
      <c r="M898" s="58"/>
      <c r="N898" s="58"/>
      <c r="O898" s="77"/>
      <c r="P898" s="77"/>
      <c r="Q898" s="77"/>
      <c r="R898" s="77"/>
      <c r="S898" s="58"/>
      <c r="T898" s="58"/>
      <c r="U898" s="58"/>
      <c r="V898" s="58"/>
      <c r="W898" s="58"/>
      <c r="X898" s="58"/>
      <c r="Y898" s="77"/>
      <c r="Z898" s="58"/>
    </row>
    <row r="899" spans="1:26" ht="12.75" customHeight="1" x14ac:dyDescent="0.25">
      <c r="A899" s="78"/>
      <c r="B899" s="78"/>
      <c r="C899" s="78"/>
      <c r="D899" s="78"/>
      <c r="E899" s="78"/>
      <c r="F899" s="79"/>
      <c r="G899" s="79"/>
      <c r="H899" s="79"/>
      <c r="I899" s="79"/>
      <c r="J899" s="79"/>
      <c r="K899" s="79"/>
      <c r="L899" s="78"/>
      <c r="M899" s="58"/>
      <c r="N899" s="58"/>
      <c r="O899" s="77"/>
      <c r="P899" s="77"/>
      <c r="Q899" s="77"/>
      <c r="R899" s="77"/>
      <c r="S899" s="58"/>
      <c r="T899" s="58"/>
      <c r="U899" s="58"/>
      <c r="V899" s="58"/>
      <c r="W899" s="58"/>
      <c r="X899" s="58"/>
      <c r="Y899" s="77"/>
      <c r="Z899" s="58"/>
    </row>
    <row r="900" spans="1:26" ht="12.75" customHeight="1" x14ac:dyDescent="0.25">
      <c r="A900" s="78"/>
      <c r="B900" s="78"/>
      <c r="C900" s="78"/>
      <c r="D900" s="78"/>
      <c r="E900" s="78"/>
      <c r="F900" s="79"/>
      <c r="G900" s="79"/>
      <c r="H900" s="79"/>
      <c r="I900" s="79"/>
      <c r="J900" s="79"/>
      <c r="K900" s="79"/>
      <c r="L900" s="78"/>
      <c r="M900" s="58"/>
      <c r="N900" s="58"/>
      <c r="O900" s="77"/>
      <c r="P900" s="77"/>
      <c r="Q900" s="77"/>
      <c r="R900" s="77"/>
      <c r="S900" s="58"/>
      <c r="T900" s="58"/>
      <c r="U900" s="58"/>
      <c r="V900" s="58"/>
      <c r="W900" s="58"/>
      <c r="X900" s="58"/>
      <c r="Y900" s="77"/>
      <c r="Z900" s="58"/>
    </row>
    <row r="901" spans="1:26" ht="12.75" customHeight="1" x14ac:dyDescent="0.25">
      <c r="A901" s="78"/>
      <c r="B901" s="78"/>
      <c r="C901" s="78"/>
      <c r="D901" s="78"/>
      <c r="E901" s="78"/>
      <c r="F901" s="79"/>
      <c r="G901" s="79"/>
      <c r="H901" s="79"/>
      <c r="I901" s="79"/>
      <c r="J901" s="79"/>
      <c r="K901" s="79"/>
      <c r="L901" s="78"/>
      <c r="M901" s="58"/>
      <c r="N901" s="58"/>
      <c r="O901" s="77"/>
      <c r="P901" s="77"/>
      <c r="Q901" s="77"/>
      <c r="R901" s="77"/>
      <c r="S901" s="58"/>
      <c r="T901" s="58"/>
      <c r="U901" s="58"/>
      <c r="V901" s="58"/>
      <c r="W901" s="58"/>
      <c r="X901" s="58"/>
      <c r="Y901" s="77"/>
      <c r="Z901" s="58"/>
    </row>
    <row r="902" spans="1:26" ht="12.75" customHeight="1" x14ac:dyDescent="0.25">
      <c r="A902" s="78"/>
      <c r="B902" s="78"/>
      <c r="C902" s="78"/>
      <c r="D902" s="78"/>
      <c r="E902" s="78"/>
      <c r="F902" s="79"/>
      <c r="G902" s="79"/>
      <c r="H902" s="79"/>
      <c r="I902" s="79"/>
      <c r="J902" s="79"/>
      <c r="K902" s="79"/>
      <c r="L902" s="78"/>
      <c r="M902" s="58"/>
      <c r="N902" s="58"/>
      <c r="O902" s="77"/>
      <c r="P902" s="77"/>
      <c r="Q902" s="77"/>
      <c r="R902" s="77"/>
      <c r="S902" s="58"/>
      <c r="T902" s="58"/>
      <c r="U902" s="58"/>
      <c r="V902" s="58"/>
      <c r="W902" s="58"/>
      <c r="X902" s="58"/>
      <c r="Y902" s="77"/>
      <c r="Z902" s="58"/>
    </row>
    <row r="903" spans="1:26" ht="12.75" customHeight="1" x14ac:dyDescent="0.25">
      <c r="A903" s="78"/>
      <c r="B903" s="78"/>
      <c r="C903" s="78"/>
      <c r="D903" s="78"/>
      <c r="E903" s="78"/>
      <c r="F903" s="79"/>
      <c r="G903" s="79"/>
      <c r="H903" s="79"/>
      <c r="I903" s="79"/>
      <c r="J903" s="79"/>
      <c r="K903" s="79"/>
      <c r="L903" s="78"/>
      <c r="M903" s="58"/>
      <c r="N903" s="58"/>
      <c r="O903" s="77"/>
      <c r="P903" s="77"/>
      <c r="Q903" s="77"/>
      <c r="R903" s="77"/>
      <c r="S903" s="58"/>
      <c r="T903" s="58"/>
      <c r="U903" s="58"/>
      <c r="V903" s="58"/>
      <c r="W903" s="58"/>
      <c r="X903" s="58"/>
      <c r="Y903" s="77"/>
      <c r="Z903" s="58"/>
    </row>
    <row r="904" spans="1:26" ht="12.75" customHeight="1" x14ac:dyDescent="0.25">
      <c r="A904" s="78"/>
      <c r="B904" s="78"/>
      <c r="C904" s="78"/>
      <c r="D904" s="78"/>
      <c r="E904" s="78"/>
      <c r="F904" s="79"/>
      <c r="G904" s="79"/>
      <c r="H904" s="79"/>
      <c r="I904" s="79"/>
      <c r="J904" s="79"/>
      <c r="K904" s="79"/>
      <c r="L904" s="78"/>
      <c r="M904" s="58"/>
      <c r="N904" s="58"/>
      <c r="O904" s="77"/>
      <c r="P904" s="77"/>
      <c r="Q904" s="77"/>
      <c r="R904" s="77"/>
      <c r="S904" s="58"/>
      <c r="T904" s="58"/>
      <c r="U904" s="58"/>
      <c r="V904" s="58"/>
      <c r="W904" s="58"/>
      <c r="X904" s="58"/>
      <c r="Y904" s="77"/>
      <c r="Z904" s="58"/>
    </row>
    <row r="905" spans="1:26" ht="12.75" customHeight="1" x14ac:dyDescent="0.25">
      <c r="A905" s="78"/>
      <c r="B905" s="78"/>
      <c r="C905" s="78"/>
      <c r="D905" s="78"/>
      <c r="E905" s="78"/>
      <c r="F905" s="79"/>
      <c r="G905" s="79"/>
      <c r="H905" s="79"/>
      <c r="I905" s="79"/>
      <c r="J905" s="79"/>
      <c r="K905" s="79"/>
      <c r="L905" s="78"/>
      <c r="M905" s="58"/>
      <c r="N905" s="58"/>
      <c r="O905" s="77"/>
      <c r="P905" s="77"/>
      <c r="Q905" s="77"/>
      <c r="R905" s="77"/>
      <c r="S905" s="58"/>
      <c r="T905" s="58"/>
      <c r="U905" s="58"/>
      <c r="V905" s="58"/>
      <c r="W905" s="58"/>
      <c r="X905" s="58"/>
      <c r="Y905" s="77"/>
      <c r="Z905" s="58"/>
    </row>
    <row r="906" spans="1:26" ht="12.75" customHeight="1" x14ac:dyDescent="0.25">
      <c r="A906" s="78"/>
      <c r="B906" s="78"/>
      <c r="C906" s="78"/>
      <c r="D906" s="78"/>
      <c r="E906" s="78"/>
      <c r="F906" s="79"/>
      <c r="G906" s="79"/>
      <c r="H906" s="79"/>
      <c r="I906" s="79"/>
      <c r="J906" s="79"/>
      <c r="K906" s="79"/>
      <c r="L906" s="78"/>
      <c r="M906" s="58"/>
      <c r="N906" s="58"/>
      <c r="O906" s="77"/>
      <c r="P906" s="77"/>
      <c r="Q906" s="77"/>
      <c r="R906" s="77"/>
      <c r="S906" s="58"/>
      <c r="T906" s="58"/>
      <c r="U906" s="58"/>
      <c r="V906" s="58"/>
      <c r="W906" s="58"/>
      <c r="X906" s="58"/>
      <c r="Y906" s="77"/>
      <c r="Z906" s="58"/>
    </row>
    <row r="907" spans="1:26" ht="12.75" customHeight="1" x14ac:dyDescent="0.25">
      <c r="A907" s="78"/>
      <c r="B907" s="78"/>
      <c r="C907" s="78"/>
      <c r="D907" s="78"/>
      <c r="E907" s="78"/>
      <c r="F907" s="79"/>
      <c r="G907" s="79"/>
      <c r="H907" s="79"/>
      <c r="I907" s="79"/>
      <c r="J907" s="79"/>
      <c r="K907" s="79"/>
      <c r="L907" s="78"/>
      <c r="M907" s="58"/>
      <c r="N907" s="58"/>
      <c r="O907" s="77"/>
      <c r="P907" s="77"/>
      <c r="Q907" s="77"/>
      <c r="R907" s="77"/>
      <c r="S907" s="58"/>
      <c r="T907" s="58"/>
      <c r="U907" s="58"/>
      <c r="V907" s="58"/>
      <c r="W907" s="58"/>
      <c r="X907" s="58"/>
      <c r="Y907" s="77"/>
      <c r="Z907" s="58"/>
    </row>
    <row r="908" spans="1:26" ht="12.75" customHeight="1" x14ac:dyDescent="0.25">
      <c r="A908" s="78"/>
      <c r="B908" s="78"/>
      <c r="C908" s="78"/>
      <c r="D908" s="78"/>
      <c r="E908" s="78"/>
      <c r="F908" s="79"/>
      <c r="G908" s="79"/>
      <c r="H908" s="79"/>
      <c r="I908" s="79"/>
      <c r="J908" s="79"/>
      <c r="K908" s="79"/>
      <c r="L908" s="78"/>
      <c r="M908" s="58"/>
      <c r="N908" s="58"/>
      <c r="O908" s="77"/>
      <c r="P908" s="77"/>
      <c r="Q908" s="77"/>
      <c r="R908" s="77"/>
      <c r="S908" s="58"/>
      <c r="T908" s="58"/>
      <c r="U908" s="58"/>
      <c r="V908" s="58"/>
      <c r="W908" s="58"/>
      <c r="X908" s="58"/>
      <c r="Y908" s="77"/>
      <c r="Z908" s="58"/>
    </row>
    <row r="909" spans="1:26" ht="12.75" customHeight="1" x14ac:dyDescent="0.25">
      <c r="A909" s="78"/>
      <c r="B909" s="78"/>
      <c r="C909" s="78"/>
      <c r="D909" s="78"/>
      <c r="E909" s="78"/>
      <c r="F909" s="79"/>
      <c r="G909" s="79"/>
      <c r="H909" s="79"/>
      <c r="I909" s="79"/>
      <c r="J909" s="79"/>
      <c r="K909" s="79"/>
      <c r="L909" s="78"/>
      <c r="M909" s="58"/>
      <c r="N909" s="58"/>
      <c r="O909" s="77"/>
      <c r="P909" s="77"/>
      <c r="Q909" s="77"/>
      <c r="R909" s="77"/>
      <c r="S909" s="58"/>
      <c r="T909" s="58"/>
      <c r="U909" s="58"/>
      <c r="V909" s="58"/>
      <c r="W909" s="58"/>
      <c r="X909" s="58"/>
      <c r="Y909" s="77"/>
      <c r="Z909" s="58"/>
    </row>
    <row r="910" spans="1:26" ht="12.75" customHeight="1" x14ac:dyDescent="0.25">
      <c r="A910" s="78"/>
      <c r="B910" s="78"/>
      <c r="C910" s="78"/>
      <c r="D910" s="78"/>
      <c r="E910" s="78"/>
      <c r="F910" s="79"/>
      <c r="G910" s="79"/>
      <c r="H910" s="79"/>
      <c r="I910" s="79"/>
      <c r="J910" s="79"/>
      <c r="K910" s="79"/>
      <c r="L910" s="78"/>
      <c r="M910" s="58"/>
      <c r="N910" s="58"/>
      <c r="O910" s="77"/>
      <c r="P910" s="77"/>
      <c r="Q910" s="77"/>
      <c r="R910" s="77"/>
      <c r="S910" s="58"/>
      <c r="T910" s="58"/>
      <c r="U910" s="58"/>
      <c r="V910" s="58"/>
      <c r="W910" s="58"/>
      <c r="X910" s="58"/>
      <c r="Y910" s="77"/>
      <c r="Z910" s="58"/>
    </row>
    <row r="911" spans="1:26" ht="12.75" customHeight="1" x14ac:dyDescent="0.25">
      <c r="A911" s="78"/>
      <c r="B911" s="78"/>
      <c r="C911" s="78"/>
      <c r="D911" s="78"/>
      <c r="E911" s="78"/>
      <c r="F911" s="79"/>
      <c r="G911" s="79"/>
      <c r="H911" s="79"/>
      <c r="I911" s="79"/>
      <c r="J911" s="79"/>
      <c r="K911" s="79"/>
      <c r="L911" s="78"/>
      <c r="M911" s="58"/>
      <c r="N911" s="58"/>
      <c r="O911" s="77"/>
      <c r="P911" s="77"/>
      <c r="Q911" s="77"/>
      <c r="R911" s="77"/>
      <c r="S911" s="58"/>
      <c r="T911" s="58"/>
      <c r="U911" s="58"/>
      <c r="V911" s="58"/>
      <c r="W911" s="58"/>
      <c r="X911" s="58"/>
      <c r="Y911" s="77"/>
      <c r="Z911" s="58"/>
    </row>
    <row r="912" spans="1:26" ht="12.75" customHeight="1" x14ac:dyDescent="0.25">
      <c r="A912" s="78"/>
      <c r="B912" s="78"/>
      <c r="C912" s="78"/>
      <c r="D912" s="78"/>
      <c r="E912" s="78"/>
      <c r="F912" s="79"/>
      <c r="G912" s="79"/>
      <c r="H912" s="79"/>
      <c r="I912" s="79"/>
      <c r="J912" s="79"/>
      <c r="K912" s="79"/>
      <c r="L912" s="78"/>
      <c r="M912" s="58"/>
      <c r="N912" s="58"/>
      <c r="O912" s="77"/>
      <c r="P912" s="77"/>
      <c r="Q912" s="77"/>
      <c r="R912" s="77"/>
      <c r="S912" s="58"/>
      <c r="T912" s="58"/>
      <c r="U912" s="58"/>
      <c r="V912" s="58"/>
      <c r="W912" s="58"/>
      <c r="X912" s="58"/>
      <c r="Y912" s="77"/>
      <c r="Z912" s="58"/>
    </row>
    <row r="913" spans="1:26" ht="12.75" customHeight="1" x14ac:dyDescent="0.25">
      <c r="A913" s="78"/>
      <c r="B913" s="78"/>
      <c r="C913" s="78"/>
      <c r="D913" s="78"/>
      <c r="E913" s="78"/>
      <c r="F913" s="79"/>
      <c r="G913" s="79"/>
      <c r="H913" s="79"/>
      <c r="I913" s="79"/>
      <c r="J913" s="79"/>
      <c r="K913" s="79"/>
      <c r="L913" s="78"/>
      <c r="M913" s="58"/>
      <c r="N913" s="58"/>
      <c r="O913" s="77"/>
      <c r="P913" s="77"/>
      <c r="Q913" s="77"/>
      <c r="R913" s="77"/>
      <c r="S913" s="58"/>
      <c r="T913" s="58"/>
      <c r="U913" s="58"/>
      <c r="V913" s="58"/>
      <c r="W913" s="58"/>
      <c r="X913" s="58"/>
      <c r="Y913" s="77"/>
      <c r="Z913" s="58"/>
    </row>
    <row r="914" spans="1:26" ht="12.75" customHeight="1" x14ac:dyDescent="0.25">
      <c r="A914" s="78"/>
      <c r="B914" s="78"/>
      <c r="C914" s="78"/>
      <c r="D914" s="78"/>
      <c r="E914" s="78"/>
      <c r="F914" s="79"/>
      <c r="G914" s="79"/>
      <c r="H914" s="79"/>
      <c r="I914" s="79"/>
      <c r="J914" s="79"/>
      <c r="K914" s="79"/>
      <c r="L914" s="78"/>
      <c r="M914" s="58"/>
      <c r="N914" s="58"/>
      <c r="O914" s="77"/>
      <c r="P914" s="77"/>
      <c r="Q914" s="77"/>
      <c r="R914" s="77"/>
      <c r="S914" s="58"/>
      <c r="T914" s="58"/>
      <c r="U914" s="58"/>
      <c r="V914" s="58"/>
      <c r="W914" s="58"/>
      <c r="X914" s="58"/>
      <c r="Y914" s="77"/>
      <c r="Z914" s="58"/>
    </row>
    <row r="915" spans="1:26" ht="12.75" customHeight="1" x14ac:dyDescent="0.25">
      <c r="A915" s="78"/>
      <c r="B915" s="78"/>
      <c r="C915" s="78"/>
      <c r="D915" s="78"/>
      <c r="E915" s="78"/>
      <c r="F915" s="79"/>
      <c r="G915" s="79"/>
      <c r="H915" s="79"/>
      <c r="I915" s="79"/>
      <c r="J915" s="79"/>
      <c r="K915" s="79"/>
      <c r="L915" s="78"/>
      <c r="M915" s="58"/>
      <c r="N915" s="58"/>
      <c r="O915" s="77"/>
      <c r="P915" s="77"/>
      <c r="Q915" s="77"/>
      <c r="R915" s="77"/>
      <c r="S915" s="58"/>
      <c r="T915" s="58"/>
      <c r="U915" s="58"/>
      <c r="V915" s="58"/>
      <c r="W915" s="58"/>
      <c r="X915" s="58"/>
      <c r="Y915" s="77"/>
      <c r="Z915" s="58"/>
    </row>
    <row r="916" spans="1:26" ht="12.75" customHeight="1" x14ac:dyDescent="0.25">
      <c r="A916" s="78"/>
      <c r="B916" s="78"/>
      <c r="C916" s="78"/>
      <c r="D916" s="78"/>
      <c r="E916" s="78"/>
      <c r="F916" s="79"/>
      <c r="G916" s="79"/>
      <c r="H916" s="79"/>
      <c r="I916" s="79"/>
      <c r="J916" s="79"/>
      <c r="K916" s="79"/>
      <c r="L916" s="78"/>
      <c r="M916" s="58"/>
      <c r="N916" s="58"/>
      <c r="O916" s="77"/>
      <c r="P916" s="77"/>
      <c r="Q916" s="77"/>
      <c r="R916" s="77"/>
      <c r="S916" s="58"/>
      <c r="T916" s="58"/>
      <c r="U916" s="58"/>
      <c r="V916" s="58"/>
      <c r="W916" s="58"/>
      <c r="X916" s="58"/>
      <c r="Y916" s="77"/>
      <c r="Z916" s="58"/>
    </row>
    <row r="917" spans="1:26" ht="12.75" customHeight="1" x14ac:dyDescent="0.25">
      <c r="A917" s="78"/>
      <c r="B917" s="78"/>
      <c r="C917" s="78"/>
      <c r="D917" s="78"/>
      <c r="E917" s="78"/>
      <c r="F917" s="79"/>
      <c r="G917" s="79"/>
      <c r="H917" s="79"/>
      <c r="I917" s="79"/>
      <c r="J917" s="79"/>
      <c r="K917" s="79"/>
      <c r="L917" s="78"/>
      <c r="M917" s="58"/>
      <c r="N917" s="58"/>
      <c r="O917" s="77"/>
      <c r="P917" s="77"/>
      <c r="Q917" s="77"/>
      <c r="R917" s="77"/>
      <c r="S917" s="58"/>
      <c r="T917" s="58"/>
      <c r="U917" s="58"/>
      <c r="V917" s="58"/>
      <c r="W917" s="58"/>
      <c r="X917" s="58"/>
      <c r="Y917" s="77"/>
      <c r="Z917" s="58"/>
    </row>
    <row r="918" spans="1:26" ht="12.75" customHeight="1" x14ac:dyDescent="0.25">
      <c r="A918" s="78"/>
      <c r="B918" s="78"/>
      <c r="C918" s="78"/>
      <c r="D918" s="78"/>
      <c r="E918" s="78"/>
      <c r="F918" s="79"/>
      <c r="G918" s="79"/>
      <c r="H918" s="79"/>
      <c r="I918" s="79"/>
      <c r="J918" s="79"/>
      <c r="K918" s="79"/>
      <c r="L918" s="78"/>
      <c r="M918" s="58"/>
      <c r="N918" s="58"/>
      <c r="O918" s="77"/>
      <c r="P918" s="77"/>
      <c r="Q918" s="77"/>
      <c r="R918" s="77"/>
      <c r="S918" s="58"/>
      <c r="T918" s="58"/>
      <c r="U918" s="58"/>
      <c r="V918" s="58"/>
      <c r="W918" s="58"/>
      <c r="X918" s="58"/>
      <c r="Y918" s="77"/>
      <c r="Z918" s="58"/>
    </row>
    <row r="919" spans="1:26" ht="12.75" customHeight="1" x14ac:dyDescent="0.25">
      <c r="A919" s="78"/>
      <c r="B919" s="78"/>
      <c r="C919" s="78"/>
      <c r="D919" s="78"/>
      <c r="E919" s="78"/>
      <c r="F919" s="79"/>
      <c r="G919" s="79"/>
      <c r="H919" s="79"/>
      <c r="I919" s="79"/>
      <c r="J919" s="79"/>
      <c r="K919" s="79"/>
      <c r="L919" s="78"/>
      <c r="M919" s="58"/>
      <c r="N919" s="58"/>
      <c r="O919" s="77"/>
      <c r="P919" s="77"/>
      <c r="Q919" s="77"/>
      <c r="R919" s="77"/>
      <c r="S919" s="58"/>
      <c r="T919" s="58"/>
      <c r="U919" s="58"/>
      <c r="V919" s="58"/>
      <c r="W919" s="58"/>
      <c r="X919" s="58"/>
      <c r="Y919" s="77"/>
      <c r="Z919" s="58"/>
    </row>
    <row r="920" spans="1:26" ht="12.75" customHeight="1" x14ac:dyDescent="0.25">
      <c r="A920" s="78"/>
      <c r="B920" s="78"/>
      <c r="C920" s="78"/>
      <c r="D920" s="78"/>
      <c r="E920" s="78"/>
      <c r="F920" s="79"/>
      <c r="G920" s="79"/>
      <c r="H920" s="79"/>
      <c r="I920" s="79"/>
      <c r="J920" s="79"/>
      <c r="K920" s="79"/>
      <c r="L920" s="78"/>
      <c r="M920" s="58"/>
      <c r="N920" s="58"/>
      <c r="O920" s="77"/>
      <c r="P920" s="77"/>
      <c r="Q920" s="77"/>
      <c r="R920" s="77"/>
      <c r="S920" s="58"/>
      <c r="T920" s="58"/>
      <c r="U920" s="58"/>
      <c r="V920" s="58"/>
      <c r="W920" s="58"/>
      <c r="X920" s="58"/>
      <c r="Y920" s="77"/>
      <c r="Z920" s="58"/>
    </row>
    <row r="921" spans="1:26" ht="12.75" customHeight="1" x14ac:dyDescent="0.25">
      <c r="A921" s="78"/>
      <c r="B921" s="78"/>
      <c r="C921" s="78"/>
      <c r="D921" s="78"/>
      <c r="E921" s="78"/>
      <c r="F921" s="79"/>
      <c r="G921" s="79"/>
      <c r="H921" s="79"/>
      <c r="I921" s="79"/>
      <c r="J921" s="79"/>
      <c r="K921" s="79"/>
      <c r="L921" s="78"/>
      <c r="M921" s="58"/>
      <c r="N921" s="58"/>
      <c r="O921" s="77"/>
      <c r="P921" s="77"/>
      <c r="Q921" s="77"/>
      <c r="R921" s="77"/>
      <c r="S921" s="58"/>
      <c r="T921" s="58"/>
      <c r="U921" s="58"/>
      <c r="V921" s="58"/>
      <c r="W921" s="58"/>
      <c r="X921" s="58"/>
      <c r="Y921" s="77"/>
      <c r="Z921" s="58"/>
    </row>
    <row r="922" spans="1:26" ht="12.75" customHeight="1" x14ac:dyDescent="0.25">
      <c r="A922" s="78"/>
      <c r="B922" s="78"/>
      <c r="C922" s="78"/>
      <c r="D922" s="78"/>
      <c r="E922" s="78"/>
      <c r="F922" s="79"/>
      <c r="G922" s="79"/>
      <c r="H922" s="79"/>
      <c r="I922" s="79"/>
      <c r="J922" s="79"/>
      <c r="K922" s="79"/>
      <c r="L922" s="78"/>
      <c r="M922" s="58"/>
      <c r="N922" s="58"/>
      <c r="O922" s="77"/>
      <c r="P922" s="77"/>
      <c r="Q922" s="77"/>
      <c r="R922" s="77"/>
      <c r="S922" s="58"/>
      <c r="T922" s="58"/>
      <c r="U922" s="58"/>
      <c r="V922" s="58"/>
      <c r="W922" s="58"/>
      <c r="X922" s="58"/>
      <c r="Y922" s="77"/>
      <c r="Z922" s="58"/>
    </row>
    <row r="923" spans="1:26" ht="12.75" customHeight="1" x14ac:dyDescent="0.25">
      <c r="A923" s="78"/>
      <c r="B923" s="78"/>
      <c r="C923" s="78"/>
      <c r="D923" s="78"/>
      <c r="E923" s="78"/>
      <c r="F923" s="79"/>
      <c r="G923" s="79"/>
      <c r="H923" s="79"/>
      <c r="I923" s="79"/>
      <c r="J923" s="79"/>
      <c r="K923" s="79"/>
      <c r="L923" s="78"/>
      <c r="M923" s="58"/>
      <c r="N923" s="58"/>
      <c r="O923" s="77"/>
      <c r="P923" s="77"/>
      <c r="Q923" s="77"/>
      <c r="R923" s="77"/>
      <c r="S923" s="58"/>
      <c r="T923" s="58"/>
      <c r="U923" s="58"/>
      <c r="V923" s="58"/>
      <c r="W923" s="58"/>
      <c r="X923" s="58"/>
      <c r="Y923" s="77"/>
      <c r="Z923" s="58"/>
    </row>
    <row r="924" spans="1:26" ht="12.75" customHeight="1" x14ac:dyDescent="0.25">
      <c r="A924" s="78"/>
      <c r="B924" s="78"/>
      <c r="C924" s="78"/>
      <c r="D924" s="78"/>
      <c r="E924" s="78"/>
      <c r="F924" s="79"/>
      <c r="G924" s="79"/>
      <c r="H924" s="79"/>
      <c r="I924" s="79"/>
      <c r="J924" s="79"/>
      <c r="K924" s="79"/>
      <c r="L924" s="78"/>
      <c r="M924" s="58"/>
      <c r="N924" s="58"/>
      <c r="O924" s="77"/>
      <c r="P924" s="77"/>
      <c r="Q924" s="77"/>
      <c r="R924" s="77"/>
      <c r="S924" s="58"/>
      <c r="T924" s="58"/>
      <c r="U924" s="58"/>
      <c r="V924" s="58"/>
      <c r="W924" s="58"/>
      <c r="X924" s="58"/>
      <c r="Y924" s="77"/>
      <c r="Z924" s="58"/>
    </row>
    <row r="925" spans="1:26" ht="12.75" customHeight="1" x14ac:dyDescent="0.25">
      <c r="A925" s="78"/>
      <c r="B925" s="78"/>
      <c r="C925" s="78"/>
      <c r="D925" s="78"/>
      <c r="E925" s="78"/>
      <c r="F925" s="79"/>
      <c r="G925" s="79"/>
      <c r="H925" s="79"/>
      <c r="I925" s="79"/>
      <c r="J925" s="79"/>
      <c r="K925" s="79"/>
      <c r="L925" s="78"/>
      <c r="M925" s="58"/>
      <c r="N925" s="58"/>
      <c r="O925" s="77"/>
      <c r="P925" s="77"/>
      <c r="Q925" s="77"/>
      <c r="R925" s="77"/>
      <c r="S925" s="58"/>
      <c r="T925" s="58"/>
      <c r="U925" s="58"/>
      <c r="V925" s="58"/>
      <c r="W925" s="58"/>
      <c r="X925" s="58"/>
      <c r="Y925" s="77"/>
      <c r="Z925" s="58"/>
    </row>
    <row r="926" spans="1:26" ht="12.75" customHeight="1" x14ac:dyDescent="0.25">
      <c r="A926" s="78"/>
      <c r="B926" s="78"/>
      <c r="C926" s="78"/>
      <c r="D926" s="78"/>
      <c r="E926" s="78"/>
      <c r="F926" s="79"/>
      <c r="G926" s="79"/>
      <c r="H926" s="79"/>
      <c r="I926" s="79"/>
      <c r="J926" s="79"/>
      <c r="K926" s="79"/>
      <c r="L926" s="78"/>
      <c r="M926" s="58"/>
      <c r="N926" s="58"/>
      <c r="O926" s="77"/>
      <c r="P926" s="77"/>
      <c r="Q926" s="77"/>
      <c r="R926" s="77"/>
      <c r="S926" s="58"/>
      <c r="T926" s="58"/>
      <c r="U926" s="58"/>
      <c r="V926" s="58"/>
      <c r="W926" s="58"/>
      <c r="X926" s="58"/>
      <c r="Y926" s="77"/>
      <c r="Z926" s="58"/>
    </row>
    <row r="927" spans="1:26" ht="12.75" customHeight="1" x14ac:dyDescent="0.25">
      <c r="A927" s="78"/>
      <c r="B927" s="78"/>
      <c r="C927" s="78"/>
      <c r="D927" s="78"/>
      <c r="E927" s="78"/>
      <c r="F927" s="79"/>
      <c r="G927" s="79"/>
      <c r="H927" s="79"/>
      <c r="I927" s="79"/>
      <c r="J927" s="79"/>
      <c r="K927" s="79"/>
      <c r="L927" s="78"/>
      <c r="M927" s="58"/>
      <c r="N927" s="58"/>
      <c r="O927" s="77"/>
      <c r="P927" s="77"/>
      <c r="Q927" s="77"/>
      <c r="R927" s="77"/>
      <c r="S927" s="58"/>
      <c r="T927" s="58"/>
      <c r="U927" s="58"/>
      <c r="V927" s="58"/>
      <c r="W927" s="58"/>
      <c r="X927" s="58"/>
      <c r="Y927" s="77"/>
      <c r="Z927" s="58"/>
    </row>
    <row r="928" spans="1:26" ht="12.75" customHeight="1" x14ac:dyDescent="0.25">
      <c r="A928" s="78"/>
      <c r="B928" s="78"/>
      <c r="C928" s="78"/>
      <c r="D928" s="78"/>
      <c r="E928" s="78"/>
      <c r="F928" s="79"/>
      <c r="G928" s="79"/>
      <c r="H928" s="79"/>
      <c r="I928" s="79"/>
      <c r="J928" s="79"/>
      <c r="K928" s="79"/>
      <c r="L928" s="78"/>
      <c r="M928" s="58"/>
      <c r="N928" s="58"/>
      <c r="O928" s="77"/>
      <c r="P928" s="77"/>
      <c r="Q928" s="77"/>
      <c r="R928" s="77"/>
      <c r="S928" s="58"/>
      <c r="T928" s="58"/>
      <c r="U928" s="58"/>
      <c r="V928" s="58"/>
      <c r="W928" s="58"/>
      <c r="X928" s="58"/>
      <c r="Y928" s="77"/>
      <c r="Z928" s="58"/>
    </row>
    <row r="929" spans="1:26" ht="12.75" customHeight="1" x14ac:dyDescent="0.25">
      <c r="A929" s="78"/>
      <c r="B929" s="78"/>
      <c r="C929" s="78"/>
      <c r="D929" s="78"/>
      <c r="E929" s="78"/>
      <c r="F929" s="79"/>
      <c r="G929" s="79"/>
      <c r="H929" s="79"/>
      <c r="I929" s="79"/>
      <c r="J929" s="79"/>
      <c r="K929" s="79"/>
      <c r="L929" s="78"/>
      <c r="M929" s="58"/>
      <c r="N929" s="58"/>
      <c r="O929" s="77"/>
      <c r="P929" s="77"/>
      <c r="Q929" s="77"/>
      <c r="R929" s="77"/>
      <c r="S929" s="58"/>
      <c r="T929" s="58"/>
      <c r="U929" s="58"/>
      <c r="V929" s="58"/>
      <c r="W929" s="58"/>
      <c r="X929" s="58"/>
      <c r="Y929" s="77"/>
      <c r="Z929" s="58"/>
    </row>
    <row r="930" spans="1:26" ht="12.75" customHeight="1" x14ac:dyDescent="0.25">
      <c r="A930" s="78"/>
      <c r="B930" s="78"/>
      <c r="C930" s="78"/>
      <c r="D930" s="78"/>
      <c r="E930" s="78"/>
      <c r="F930" s="79"/>
      <c r="G930" s="79"/>
      <c r="H930" s="79"/>
      <c r="I930" s="79"/>
      <c r="J930" s="79"/>
      <c r="K930" s="79"/>
      <c r="L930" s="78"/>
      <c r="M930" s="58"/>
      <c r="N930" s="58"/>
      <c r="O930" s="77"/>
      <c r="P930" s="77"/>
      <c r="Q930" s="77"/>
      <c r="R930" s="77"/>
      <c r="S930" s="58"/>
      <c r="T930" s="58"/>
      <c r="U930" s="58"/>
      <c r="V930" s="58"/>
      <c r="W930" s="58"/>
      <c r="X930" s="58"/>
      <c r="Y930" s="77"/>
      <c r="Z930" s="58"/>
    </row>
    <row r="931" spans="1:26" ht="12.75" customHeight="1" x14ac:dyDescent="0.25">
      <c r="A931" s="78"/>
      <c r="B931" s="78"/>
      <c r="C931" s="78"/>
      <c r="D931" s="78"/>
      <c r="E931" s="78"/>
      <c r="F931" s="79"/>
      <c r="G931" s="79"/>
      <c r="H931" s="79"/>
      <c r="I931" s="79"/>
      <c r="J931" s="79"/>
      <c r="K931" s="79"/>
      <c r="L931" s="78"/>
      <c r="M931" s="58"/>
      <c r="N931" s="58"/>
      <c r="O931" s="77"/>
      <c r="P931" s="77"/>
      <c r="Q931" s="77"/>
      <c r="R931" s="77"/>
      <c r="S931" s="58"/>
      <c r="T931" s="58"/>
      <c r="U931" s="58"/>
      <c r="V931" s="58"/>
      <c r="W931" s="58"/>
      <c r="X931" s="58"/>
      <c r="Y931" s="77"/>
      <c r="Z931" s="58"/>
    </row>
    <row r="932" spans="1:26" ht="12.75" customHeight="1" x14ac:dyDescent="0.25">
      <c r="A932" s="78"/>
      <c r="B932" s="78"/>
      <c r="C932" s="78"/>
      <c r="D932" s="78"/>
      <c r="E932" s="78"/>
      <c r="F932" s="79"/>
      <c r="G932" s="79"/>
      <c r="H932" s="79"/>
      <c r="I932" s="79"/>
      <c r="J932" s="79"/>
      <c r="K932" s="79"/>
      <c r="L932" s="78"/>
      <c r="M932" s="58"/>
      <c r="N932" s="58"/>
      <c r="O932" s="77"/>
      <c r="P932" s="77"/>
      <c r="Q932" s="77"/>
      <c r="R932" s="77"/>
      <c r="S932" s="58"/>
      <c r="T932" s="58"/>
      <c r="U932" s="58"/>
      <c r="V932" s="58"/>
      <c r="W932" s="58"/>
      <c r="X932" s="58"/>
      <c r="Y932" s="77"/>
      <c r="Z932" s="58"/>
    </row>
    <row r="933" spans="1:26" ht="12.75" customHeight="1" x14ac:dyDescent="0.25">
      <c r="A933" s="78"/>
      <c r="B933" s="78"/>
      <c r="C933" s="78"/>
      <c r="D933" s="78"/>
      <c r="E933" s="78"/>
      <c r="F933" s="79"/>
      <c r="G933" s="79"/>
      <c r="H933" s="79"/>
      <c r="I933" s="79"/>
      <c r="J933" s="79"/>
      <c r="K933" s="79"/>
      <c r="L933" s="78"/>
      <c r="M933" s="58"/>
      <c r="N933" s="58"/>
      <c r="O933" s="77"/>
      <c r="P933" s="77"/>
      <c r="Q933" s="77"/>
      <c r="R933" s="77"/>
      <c r="S933" s="58"/>
      <c r="T933" s="58"/>
      <c r="U933" s="58"/>
      <c r="V933" s="58"/>
      <c r="W933" s="58"/>
      <c r="X933" s="58"/>
      <c r="Y933" s="77"/>
      <c r="Z933" s="58"/>
    </row>
    <row r="934" spans="1:26" ht="12.75" customHeight="1" x14ac:dyDescent="0.25">
      <c r="A934" s="78"/>
      <c r="B934" s="78"/>
      <c r="C934" s="78"/>
      <c r="D934" s="78"/>
      <c r="E934" s="78"/>
      <c r="F934" s="79"/>
      <c r="G934" s="79"/>
      <c r="H934" s="79"/>
      <c r="I934" s="79"/>
      <c r="J934" s="79"/>
      <c r="K934" s="79"/>
      <c r="L934" s="78"/>
      <c r="M934" s="58"/>
      <c r="N934" s="58"/>
      <c r="O934" s="77"/>
      <c r="P934" s="77"/>
      <c r="Q934" s="77"/>
      <c r="R934" s="77"/>
      <c r="S934" s="58"/>
      <c r="T934" s="58"/>
      <c r="U934" s="58"/>
      <c r="V934" s="58"/>
      <c r="W934" s="58"/>
      <c r="X934" s="58"/>
      <c r="Y934" s="77"/>
      <c r="Z934" s="58"/>
    </row>
    <row r="935" spans="1:26" ht="12.75" customHeight="1" x14ac:dyDescent="0.25">
      <c r="A935" s="78"/>
      <c r="B935" s="78"/>
      <c r="C935" s="78"/>
      <c r="D935" s="78"/>
      <c r="E935" s="78"/>
      <c r="F935" s="79"/>
      <c r="G935" s="79"/>
      <c r="H935" s="79"/>
      <c r="I935" s="79"/>
      <c r="J935" s="79"/>
      <c r="K935" s="79"/>
      <c r="L935" s="78"/>
      <c r="M935" s="58"/>
      <c r="N935" s="58"/>
      <c r="O935" s="77"/>
      <c r="P935" s="77"/>
      <c r="Q935" s="77"/>
      <c r="R935" s="77"/>
      <c r="S935" s="58"/>
      <c r="T935" s="58"/>
      <c r="U935" s="58"/>
      <c r="V935" s="58"/>
      <c r="W935" s="58"/>
      <c r="X935" s="58"/>
      <c r="Y935" s="77"/>
      <c r="Z935" s="58"/>
    </row>
    <row r="936" spans="1:26" ht="12.75" customHeight="1" x14ac:dyDescent="0.25">
      <c r="A936" s="78"/>
      <c r="B936" s="78"/>
      <c r="C936" s="78"/>
      <c r="D936" s="78"/>
      <c r="E936" s="78"/>
      <c r="F936" s="79"/>
      <c r="G936" s="79"/>
      <c r="H936" s="79"/>
      <c r="I936" s="79"/>
      <c r="J936" s="79"/>
      <c r="K936" s="79"/>
      <c r="L936" s="78"/>
      <c r="M936" s="58"/>
      <c r="N936" s="58"/>
      <c r="O936" s="77"/>
      <c r="P936" s="77"/>
      <c r="Q936" s="77"/>
      <c r="R936" s="77"/>
      <c r="S936" s="58"/>
      <c r="T936" s="58"/>
      <c r="U936" s="58"/>
      <c r="V936" s="58"/>
      <c r="W936" s="58"/>
      <c r="X936" s="58"/>
      <c r="Y936" s="77"/>
      <c r="Z936" s="58"/>
    </row>
    <row r="937" spans="1:26" ht="12.75" customHeight="1" x14ac:dyDescent="0.25">
      <c r="A937" s="78"/>
      <c r="B937" s="78"/>
      <c r="C937" s="78"/>
      <c r="D937" s="78"/>
      <c r="E937" s="78"/>
      <c r="F937" s="79"/>
      <c r="G937" s="79"/>
      <c r="H937" s="79"/>
      <c r="I937" s="79"/>
      <c r="J937" s="79"/>
      <c r="K937" s="79"/>
      <c r="L937" s="78"/>
      <c r="M937" s="58"/>
      <c r="N937" s="58"/>
      <c r="O937" s="77"/>
      <c r="P937" s="77"/>
      <c r="Q937" s="77"/>
      <c r="R937" s="77"/>
      <c r="S937" s="58"/>
      <c r="T937" s="58"/>
      <c r="U937" s="58"/>
      <c r="V937" s="58"/>
      <c r="W937" s="58"/>
      <c r="X937" s="58"/>
      <c r="Y937" s="77"/>
      <c r="Z937" s="58"/>
    </row>
    <row r="938" spans="1:26" ht="12.75" customHeight="1" x14ac:dyDescent="0.25">
      <c r="A938" s="78"/>
      <c r="B938" s="78"/>
      <c r="C938" s="78"/>
      <c r="D938" s="78"/>
      <c r="E938" s="78"/>
      <c r="F938" s="79"/>
      <c r="G938" s="79"/>
      <c r="H938" s="79"/>
      <c r="I938" s="79"/>
      <c r="J938" s="79"/>
      <c r="K938" s="79"/>
      <c r="L938" s="78"/>
      <c r="M938" s="58"/>
      <c r="N938" s="58"/>
      <c r="O938" s="77"/>
      <c r="P938" s="77"/>
      <c r="Q938" s="77"/>
      <c r="R938" s="77"/>
      <c r="S938" s="58"/>
      <c r="T938" s="58"/>
      <c r="U938" s="58"/>
      <c r="V938" s="58"/>
      <c r="W938" s="58"/>
      <c r="X938" s="58"/>
      <c r="Y938" s="77"/>
      <c r="Z938" s="58"/>
    </row>
    <row r="939" spans="1:26" ht="12.75" customHeight="1" x14ac:dyDescent="0.25">
      <c r="A939" s="78"/>
      <c r="B939" s="78"/>
      <c r="C939" s="78"/>
      <c r="D939" s="78"/>
      <c r="E939" s="78"/>
      <c r="F939" s="79"/>
      <c r="G939" s="79"/>
      <c r="H939" s="79"/>
      <c r="I939" s="79"/>
      <c r="J939" s="79"/>
      <c r="K939" s="79"/>
      <c r="L939" s="78"/>
      <c r="M939" s="58"/>
      <c r="N939" s="58"/>
      <c r="O939" s="77"/>
      <c r="P939" s="77"/>
      <c r="Q939" s="77"/>
      <c r="R939" s="77"/>
      <c r="S939" s="58"/>
      <c r="T939" s="58"/>
      <c r="U939" s="58"/>
      <c r="V939" s="58"/>
      <c r="W939" s="58"/>
      <c r="X939" s="58"/>
      <c r="Y939" s="77"/>
      <c r="Z939" s="58"/>
    </row>
    <row r="940" spans="1:26" ht="12.75" customHeight="1" x14ac:dyDescent="0.25">
      <c r="A940" s="78"/>
      <c r="B940" s="78"/>
      <c r="C940" s="78"/>
      <c r="D940" s="78"/>
      <c r="E940" s="78"/>
      <c r="F940" s="79"/>
      <c r="G940" s="79"/>
      <c r="H940" s="79"/>
      <c r="I940" s="79"/>
      <c r="J940" s="79"/>
      <c r="K940" s="79"/>
      <c r="L940" s="78"/>
      <c r="M940" s="58"/>
      <c r="N940" s="58"/>
      <c r="O940" s="77"/>
      <c r="P940" s="77"/>
      <c r="Q940" s="77"/>
      <c r="R940" s="77"/>
      <c r="S940" s="58"/>
      <c r="T940" s="58"/>
      <c r="U940" s="58"/>
      <c r="V940" s="58"/>
      <c r="W940" s="58"/>
      <c r="X940" s="58"/>
      <c r="Y940" s="77"/>
      <c r="Z940" s="58"/>
    </row>
    <row r="941" spans="1:26" ht="12.75" customHeight="1" x14ac:dyDescent="0.25">
      <c r="A941" s="78"/>
      <c r="B941" s="78"/>
      <c r="C941" s="78"/>
      <c r="D941" s="78"/>
      <c r="E941" s="78"/>
      <c r="F941" s="79"/>
      <c r="G941" s="79"/>
      <c r="H941" s="79"/>
      <c r="I941" s="79"/>
      <c r="J941" s="79"/>
      <c r="K941" s="79"/>
      <c r="L941" s="78"/>
      <c r="M941" s="58"/>
      <c r="N941" s="58"/>
      <c r="O941" s="77"/>
      <c r="P941" s="77"/>
      <c r="Q941" s="77"/>
      <c r="R941" s="77"/>
      <c r="S941" s="58"/>
      <c r="T941" s="58"/>
      <c r="U941" s="58"/>
      <c r="V941" s="58"/>
      <c r="W941" s="58"/>
      <c r="X941" s="58"/>
      <c r="Y941" s="77"/>
      <c r="Z941" s="58"/>
    </row>
    <row r="942" spans="1:26" ht="12.75" customHeight="1" x14ac:dyDescent="0.25">
      <c r="A942" s="78"/>
      <c r="B942" s="78"/>
      <c r="C942" s="78"/>
      <c r="D942" s="78"/>
      <c r="E942" s="78"/>
      <c r="F942" s="79"/>
      <c r="G942" s="79"/>
      <c r="H942" s="79"/>
      <c r="I942" s="79"/>
      <c r="J942" s="79"/>
      <c r="K942" s="79"/>
      <c r="L942" s="78"/>
      <c r="M942" s="58"/>
      <c r="N942" s="58"/>
      <c r="O942" s="77"/>
      <c r="P942" s="77"/>
      <c r="Q942" s="77"/>
      <c r="R942" s="77"/>
      <c r="S942" s="58"/>
      <c r="T942" s="58"/>
      <c r="U942" s="58"/>
      <c r="V942" s="58"/>
      <c r="W942" s="58"/>
      <c r="X942" s="58"/>
      <c r="Y942" s="77"/>
      <c r="Z942" s="58"/>
    </row>
    <row r="943" spans="1:26" ht="12.75" customHeight="1" x14ac:dyDescent="0.25">
      <c r="A943" s="78"/>
      <c r="B943" s="78"/>
      <c r="C943" s="78"/>
      <c r="D943" s="78"/>
      <c r="E943" s="78"/>
      <c r="F943" s="79"/>
      <c r="G943" s="79"/>
      <c r="H943" s="79"/>
      <c r="I943" s="79"/>
      <c r="J943" s="79"/>
      <c r="K943" s="79"/>
      <c r="L943" s="78"/>
      <c r="M943" s="58"/>
      <c r="N943" s="58"/>
      <c r="O943" s="77"/>
      <c r="P943" s="77"/>
      <c r="Q943" s="77"/>
      <c r="R943" s="77"/>
      <c r="S943" s="58"/>
      <c r="T943" s="58"/>
      <c r="U943" s="58"/>
      <c r="V943" s="58"/>
      <c r="W943" s="58"/>
      <c r="X943" s="58"/>
      <c r="Y943" s="77"/>
      <c r="Z943" s="58"/>
    </row>
    <row r="944" spans="1:26" ht="12.75" customHeight="1" x14ac:dyDescent="0.25">
      <c r="A944" s="78"/>
      <c r="B944" s="78"/>
      <c r="C944" s="78"/>
      <c r="D944" s="78"/>
      <c r="E944" s="78"/>
      <c r="F944" s="79"/>
      <c r="G944" s="79"/>
      <c r="H944" s="79"/>
      <c r="I944" s="79"/>
      <c r="J944" s="79"/>
      <c r="K944" s="79"/>
      <c r="L944" s="78"/>
      <c r="M944" s="58"/>
      <c r="N944" s="58"/>
      <c r="O944" s="77"/>
      <c r="P944" s="77"/>
      <c r="Q944" s="77"/>
      <c r="R944" s="77"/>
      <c r="S944" s="58"/>
      <c r="T944" s="58"/>
      <c r="U944" s="58"/>
      <c r="V944" s="58"/>
      <c r="W944" s="58"/>
      <c r="X944" s="58"/>
      <c r="Y944" s="77"/>
      <c r="Z944" s="58"/>
    </row>
    <row r="945" spans="1:26" ht="12.75" customHeight="1" x14ac:dyDescent="0.25">
      <c r="A945" s="78"/>
      <c r="B945" s="78"/>
      <c r="C945" s="78"/>
      <c r="D945" s="78"/>
      <c r="E945" s="78"/>
      <c r="F945" s="79"/>
      <c r="G945" s="79"/>
      <c r="H945" s="79"/>
      <c r="I945" s="79"/>
      <c r="J945" s="79"/>
      <c r="K945" s="79"/>
      <c r="L945" s="78"/>
      <c r="M945" s="58"/>
      <c r="N945" s="58"/>
      <c r="O945" s="77"/>
      <c r="P945" s="77"/>
      <c r="Q945" s="77"/>
      <c r="R945" s="77"/>
      <c r="S945" s="58"/>
      <c r="T945" s="58"/>
      <c r="U945" s="58"/>
      <c r="V945" s="58"/>
      <c r="W945" s="58"/>
      <c r="X945" s="58"/>
      <c r="Y945" s="77"/>
      <c r="Z945" s="58"/>
    </row>
    <row r="946" spans="1:26" ht="12.75" customHeight="1" x14ac:dyDescent="0.25">
      <c r="A946" s="78"/>
      <c r="B946" s="78"/>
      <c r="C946" s="78"/>
      <c r="D946" s="78"/>
      <c r="E946" s="78"/>
      <c r="F946" s="79"/>
      <c r="G946" s="79"/>
      <c r="H946" s="79"/>
      <c r="I946" s="79"/>
      <c r="J946" s="79"/>
      <c r="K946" s="79"/>
      <c r="L946" s="78"/>
      <c r="M946" s="58"/>
      <c r="N946" s="58"/>
      <c r="O946" s="77"/>
      <c r="P946" s="77"/>
      <c r="Q946" s="77"/>
      <c r="R946" s="77"/>
      <c r="S946" s="58"/>
      <c r="T946" s="58"/>
      <c r="U946" s="58"/>
      <c r="V946" s="58"/>
      <c r="W946" s="58"/>
      <c r="X946" s="58"/>
      <c r="Y946" s="77"/>
      <c r="Z946" s="58"/>
    </row>
    <row r="947" spans="1:26" ht="12.75" customHeight="1" x14ac:dyDescent="0.25">
      <c r="A947" s="78"/>
      <c r="B947" s="78"/>
      <c r="C947" s="78"/>
      <c r="D947" s="78"/>
      <c r="E947" s="78"/>
      <c r="F947" s="79"/>
      <c r="G947" s="79"/>
      <c r="H947" s="79"/>
      <c r="I947" s="79"/>
      <c r="J947" s="79"/>
      <c r="K947" s="79"/>
      <c r="L947" s="78"/>
      <c r="M947" s="58"/>
      <c r="N947" s="58"/>
      <c r="O947" s="77"/>
      <c r="P947" s="77"/>
      <c r="Q947" s="77"/>
      <c r="R947" s="77"/>
      <c r="S947" s="58"/>
      <c r="T947" s="58"/>
      <c r="U947" s="58"/>
      <c r="V947" s="58"/>
      <c r="W947" s="58"/>
      <c r="X947" s="58"/>
      <c r="Y947" s="77"/>
      <c r="Z947" s="58"/>
    </row>
    <row r="948" spans="1:26" ht="12.75" customHeight="1" x14ac:dyDescent="0.25">
      <c r="A948" s="78"/>
      <c r="B948" s="78"/>
      <c r="C948" s="78"/>
      <c r="D948" s="78"/>
      <c r="E948" s="78"/>
      <c r="F948" s="79"/>
      <c r="G948" s="79"/>
      <c r="H948" s="79"/>
      <c r="I948" s="79"/>
      <c r="J948" s="79"/>
      <c r="K948" s="79"/>
      <c r="L948" s="78"/>
      <c r="M948" s="58"/>
      <c r="N948" s="58"/>
      <c r="O948" s="77"/>
      <c r="P948" s="77"/>
      <c r="Q948" s="77"/>
      <c r="R948" s="77"/>
      <c r="S948" s="58"/>
      <c r="T948" s="58"/>
      <c r="U948" s="58"/>
      <c r="V948" s="58"/>
      <c r="W948" s="58"/>
      <c r="X948" s="58"/>
      <c r="Y948" s="77"/>
      <c r="Z948" s="58"/>
    </row>
    <row r="949" spans="1:26" ht="12.75" customHeight="1" x14ac:dyDescent="0.25">
      <c r="A949" s="78"/>
      <c r="B949" s="78"/>
      <c r="C949" s="78"/>
      <c r="D949" s="78"/>
      <c r="E949" s="78"/>
      <c r="F949" s="79"/>
      <c r="G949" s="79"/>
      <c r="H949" s="79"/>
      <c r="I949" s="79"/>
      <c r="J949" s="79"/>
      <c r="K949" s="79"/>
      <c r="L949" s="78"/>
      <c r="M949" s="58"/>
      <c r="N949" s="58"/>
      <c r="O949" s="77"/>
      <c r="P949" s="77"/>
      <c r="Q949" s="77"/>
      <c r="R949" s="77"/>
      <c r="S949" s="58"/>
      <c r="T949" s="58"/>
      <c r="U949" s="58"/>
      <c r="V949" s="58"/>
      <c r="W949" s="58"/>
      <c r="X949" s="58"/>
      <c r="Y949" s="77"/>
      <c r="Z949" s="58"/>
    </row>
    <row r="950" spans="1:26" ht="12.75" customHeight="1" x14ac:dyDescent="0.25">
      <c r="A950" s="78"/>
      <c r="B950" s="78"/>
      <c r="C950" s="78"/>
      <c r="D950" s="78"/>
      <c r="E950" s="78"/>
      <c r="F950" s="79"/>
      <c r="G950" s="79"/>
      <c r="H950" s="79"/>
      <c r="I950" s="79"/>
      <c r="J950" s="79"/>
      <c r="K950" s="79"/>
      <c r="L950" s="78"/>
      <c r="M950" s="58"/>
      <c r="N950" s="58"/>
      <c r="O950" s="77"/>
      <c r="P950" s="77"/>
      <c r="Q950" s="77"/>
      <c r="R950" s="77"/>
      <c r="S950" s="58"/>
      <c r="T950" s="58"/>
      <c r="U950" s="58"/>
      <c r="V950" s="58"/>
      <c r="W950" s="58"/>
      <c r="X950" s="58"/>
      <c r="Y950" s="77"/>
      <c r="Z950" s="58"/>
    </row>
    <row r="951" spans="1:26" ht="12.75" customHeight="1" x14ac:dyDescent="0.25">
      <c r="A951" s="78"/>
      <c r="B951" s="78"/>
      <c r="C951" s="78"/>
      <c r="D951" s="78"/>
      <c r="E951" s="78"/>
      <c r="F951" s="79"/>
      <c r="G951" s="79"/>
      <c r="H951" s="79"/>
      <c r="I951" s="79"/>
      <c r="J951" s="79"/>
      <c r="K951" s="79"/>
      <c r="L951" s="78"/>
      <c r="M951" s="58"/>
      <c r="N951" s="58"/>
      <c r="O951" s="77"/>
      <c r="P951" s="77"/>
      <c r="Q951" s="77"/>
      <c r="R951" s="77"/>
      <c r="S951" s="58"/>
      <c r="T951" s="58"/>
      <c r="U951" s="58"/>
      <c r="V951" s="58"/>
      <c r="W951" s="58"/>
      <c r="X951" s="58"/>
      <c r="Y951" s="77"/>
      <c r="Z951" s="58"/>
    </row>
    <row r="952" spans="1:26" ht="12.75" customHeight="1" x14ac:dyDescent="0.25">
      <c r="A952" s="78"/>
      <c r="B952" s="78"/>
      <c r="C952" s="78"/>
      <c r="D952" s="78"/>
      <c r="E952" s="78"/>
      <c r="F952" s="79"/>
      <c r="G952" s="79"/>
      <c r="H952" s="79"/>
      <c r="I952" s="79"/>
      <c r="J952" s="79"/>
      <c r="K952" s="79"/>
      <c r="L952" s="78"/>
      <c r="M952" s="58"/>
      <c r="N952" s="58"/>
      <c r="O952" s="77"/>
      <c r="P952" s="77"/>
      <c r="Q952" s="77"/>
      <c r="R952" s="77"/>
      <c r="S952" s="58"/>
      <c r="T952" s="58"/>
      <c r="U952" s="58"/>
      <c r="V952" s="58"/>
      <c r="W952" s="58"/>
      <c r="X952" s="58"/>
      <c r="Y952" s="77"/>
      <c r="Z952" s="58"/>
    </row>
    <row r="953" spans="1:26" ht="12.75" customHeight="1" x14ac:dyDescent="0.25">
      <c r="A953" s="78"/>
      <c r="B953" s="78"/>
      <c r="C953" s="78"/>
      <c r="D953" s="78"/>
      <c r="E953" s="78"/>
      <c r="F953" s="79"/>
      <c r="G953" s="79"/>
      <c r="H953" s="79"/>
      <c r="I953" s="79"/>
      <c r="J953" s="79"/>
      <c r="K953" s="79"/>
      <c r="L953" s="78"/>
      <c r="M953" s="58"/>
      <c r="N953" s="58"/>
      <c r="O953" s="77"/>
      <c r="P953" s="77"/>
      <c r="Q953" s="77"/>
      <c r="R953" s="77"/>
      <c r="S953" s="58"/>
      <c r="T953" s="58"/>
      <c r="U953" s="58"/>
      <c r="V953" s="58"/>
      <c r="W953" s="58"/>
      <c r="X953" s="58"/>
      <c r="Y953" s="77"/>
      <c r="Z953" s="58"/>
    </row>
    <row r="954" spans="1:26" ht="12.75" customHeight="1" x14ac:dyDescent="0.25">
      <c r="A954" s="78"/>
      <c r="B954" s="78"/>
      <c r="C954" s="78"/>
      <c r="D954" s="78"/>
      <c r="E954" s="78"/>
      <c r="F954" s="79"/>
      <c r="G954" s="79"/>
      <c r="H954" s="79"/>
      <c r="I954" s="79"/>
      <c r="J954" s="79"/>
      <c r="K954" s="79"/>
      <c r="L954" s="78"/>
      <c r="M954" s="58"/>
      <c r="N954" s="58"/>
      <c r="O954" s="77"/>
      <c r="P954" s="77"/>
      <c r="Q954" s="77"/>
      <c r="R954" s="77"/>
      <c r="S954" s="58"/>
      <c r="T954" s="58"/>
      <c r="U954" s="58"/>
      <c r="V954" s="58"/>
      <c r="W954" s="58"/>
      <c r="X954" s="58"/>
      <c r="Y954" s="77"/>
      <c r="Z954" s="58"/>
    </row>
    <row r="955" spans="1:26" ht="12.75" customHeight="1" x14ac:dyDescent="0.25">
      <c r="A955" s="78"/>
      <c r="B955" s="78"/>
      <c r="C955" s="78"/>
      <c r="D955" s="78"/>
      <c r="E955" s="78"/>
      <c r="F955" s="79"/>
      <c r="G955" s="79"/>
      <c r="H955" s="79"/>
      <c r="I955" s="79"/>
      <c r="J955" s="79"/>
      <c r="K955" s="79"/>
      <c r="L955" s="78"/>
      <c r="M955" s="58"/>
      <c r="N955" s="58"/>
      <c r="O955" s="77"/>
      <c r="P955" s="77"/>
      <c r="Q955" s="77"/>
      <c r="R955" s="77"/>
      <c r="S955" s="58"/>
      <c r="T955" s="58"/>
      <c r="U955" s="58"/>
      <c r="V955" s="58"/>
      <c r="W955" s="58"/>
      <c r="X955" s="58"/>
      <c r="Y955" s="77"/>
      <c r="Z955" s="58"/>
    </row>
    <row r="956" spans="1:26" ht="12.75" customHeight="1" x14ac:dyDescent="0.25">
      <c r="A956" s="78"/>
      <c r="B956" s="78"/>
      <c r="C956" s="78"/>
      <c r="D956" s="78"/>
      <c r="E956" s="78"/>
      <c r="F956" s="79"/>
      <c r="G956" s="79"/>
      <c r="H956" s="79"/>
      <c r="I956" s="79"/>
      <c r="J956" s="79"/>
      <c r="K956" s="79"/>
      <c r="L956" s="78"/>
      <c r="M956" s="58"/>
      <c r="N956" s="58"/>
      <c r="O956" s="77"/>
      <c r="P956" s="77"/>
      <c r="Q956" s="77"/>
      <c r="R956" s="77"/>
      <c r="S956" s="58"/>
      <c r="T956" s="58"/>
      <c r="U956" s="58"/>
      <c r="V956" s="58"/>
      <c r="W956" s="58"/>
      <c r="X956" s="58"/>
      <c r="Y956" s="77"/>
      <c r="Z956" s="58"/>
    </row>
    <row r="957" spans="1:26" ht="12.75" customHeight="1" x14ac:dyDescent="0.25">
      <c r="A957" s="78"/>
      <c r="B957" s="78"/>
      <c r="C957" s="78"/>
      <c r="D957" s="78"/>
      <c r="E957" s="78"/>
      <c r="F957" s="79"/>
      <c r="G957" s="79"/>
      <c r="H957" s="79"/>
      <c r="I957" s="79"/>
      <c r="J957" s="79"/>
      <c r="K957" s="79"/>
      <c r="L957" s="78"/>
      <c r="M957" s="58"/>
      <c r="N957" s="58"/>
      <c r="O957" s="77"/>
      <c r="P957" s="77"/>
      <c r="Q957" s="77"/>
      <c r="R957" s="77"/>
      <c r="S957" s="58"/>
      <c r="T957" s="58"/>
      <c r="U957" s="58"/>
      <c r="V957" s="58"/>
      <c r="W957" s="58"/>
      <c r="X957" s="58"/>
      <c r="Y957" s="77"/>
      <c r="Z957" s="58"/>
    </row>
    <row r="958" spans="1:26" ht="12.75" customHeight="1" x14ac:dyDescent="0.25">
      <c r="A958" s="78"/>
      <c r="B958" s="78"/>
      <c r="C958" s="78"/>
      <c r="D958" s="78"/>
      <c r="E958" s="78"/>
      <c r="F958" s="79"/>
      <c r="G958" s="79"/>
      <c r="H958" s="79"/>
      <c r="I958" s="79"/>
      <c r="J958" s="79"/>
      <c r="K958" s="79"/>
      <c r="L958" s="78"/>
      <c r="M958" s="58"/>
      <c r="N958" s="58"/>
      <c r="O958" s="77"/>
      <c r="P958" s="77"/>
      <c r="Q958" s="77"/>
      <c r="R958" s="77"/>
      <c r="S958" s="58"/>
      <c r="T958" s="58"/>
      <c r="U958" s="58"/>
      <c r="V958" s="58"/>
      <c r="W958" s="58"/>
      <c r="X958" s="58"/>
      <c r="Y958" s="77"/>
      <c r="Z958" s="58"/>
    </row>
    <row r="959" spans="1:26" ht="12.75" customHeight="1" x14ac:dyDescent="0.25">
      <c r="A959" s="78"/>
      <c r="B959" s="78"/>
      <c r="C959" s="78"/>
      <c r="D959" s="78"/>
      <c r="E959" s="78"/>
      <c r="F959" s="79"/>
      <c r="G959" s="79"/>
      <c r="H959" s="79"/>
      <c r="I959" s="79"/>
      <c r="J959" s="79"/>
      <c r="K959" s="79"/>
      <c r="L959" s="78"/>
      <c r="M959" s="58"/>
      <c r="N959" s="58"/>
      <c r="O959" s="77"/>
      <c r="P959" s="77"/>
      <c r="Q959" s="77"/>
      <c r="R959" s="77"/>
      <c r="S959" s="58"/>
      <c r="T959" s="58"/>
      <c r="U959" s="58"/>
      <c r="V959" s="58"/>
      <c r="W959" s="58"/>
      <c r="X959" s="58"/>
      <c r="Y959" s="77"/>
      <c r="Z959" s="58"/>
    </row>
    <row r="960" spans="1:26" ht="12.75" customHeight="1" x14ac:dyDescent="0.25">
      <c r="A960" s="78"/>
      <c r="B960" s="78"/>
      <c r="C960" s="78"/>
      <c r="D960" s="78"/>
      <c r="E960" s="78"/>
      <c r="F960" s="79"/>
      <c r="G960" s="79"/>
      <c r="H960" s="79"/>
      <c r="I960" s="79"/>
      <c r="J960" s="79"/>
      <c r="K960" s="79"/>
      <c r="L960" s="78"/>
      <c r="M960" s="58"/>
      <c r="N960" s="58"/>
      <c r="O960" s="77"/>
      <c r="P960" s="77"/>
      <c r="Q960" s="77"/>
      <c r="R960" s="77"/>
      <c r="S960" s="58"/>
      <c r="T960" s="58"/>
      <c r="U960" s="58"/>
      <c r="V960" s="58"/>
      <c r="W960" s="58"/>
      <c r="X960" s="58"/>
      <c r="Y960" s="77"/>
      <c r="Z960" s="58"/>
    </row>
    <row r="961" spans="1:26" ht="12.75" customHeight="1" x14ac:dyDescent="0.25">
      <c r="A961" s="78"/>
      <c r="B961" s="78"/>
      <c r="C961" s="78"/>
      <c r="D961" s="78"/>
      <c r="E961" s="78"/>
      <c r="F961" s="79"/>
      <c r="G961" s="79"/>
      <c r="H961" s="79"/>
      <c r="I961" s="79"/>
      <c r="J961" s="79"/>
      <c r="K961" s="79"/>
      <c r="L961" s="78"/>
      <c r="M961" s="58"/>
      <c r="N961" s="58"/>
      <c r="O961" s="77"/>
      <c r="P961" s="77"/>
      <c r="Q961" s="77"/>
      <c r="R961" s="77"/>
      <c r="S961" s="58"/>
      <c r="T961" s="58"/>
      <c r="U961" s="58"/>
      <c r="V961" s="58"/>
      <c r="W961" s="58"/>
      <c r="X961" s="58"/>
      <c r="Y961" s="77"/>
      <c r="Z961" s="58"/>
    </row>
    <row r="962" spans="1:26" ht="12.75" customHeight="1" x14ac:dyDescent="0.25">
      <c r="A962" s="78"/>
      <c r="B962" s="78"/>
      <c r="C962" s="78"/>
      <c r="D962" s="78"/>
      <c r="E962" s="78"/>
      <c r="F962" s="79"/>
      <c r="G962" s="79"/>
      <c r="H962" s="79"/>
      <c r="I962" s="79"/>
      <c r="J962" s="79"/>
      <c r="K962" s="79"/>
      <c r="L962" s="78"/>
      <c r="M962" s="58"/>
      <c r="N962" s="58"/>
      <c r="O962" s="77"/>
      <c r="P962" s="77"/>
      <c r="Q962" s="77"/>
      <c r="R962" s="77"/>
      <c r="S962" s="58"/>
      <c r="T962" s="58"/>
      <c r="U962" s="58"/>
      <c r="V962" s="58"/>
      <c r="W962" s="58"/>
      <c r="X962" s="58"/>
      <c r="Y962" s="77"/>
      <c r="Z962" s="58"/>
    </row>
    <row r="963" spans="1:26" ht="12.75" customHeight="1" x14ac:dyDescent="0.25">
      <c r="A963" s="78"/>
      <c r="B963" s="78"/>
      <c r="C963" s="78"/>
      <c r="D963" s="78"/>
      <c r="E963" s="78"/>
      <c r="F963" s="79"/>
      <c r="G963" s="79"/>
      <c r="H963" s="79"/>
      <c r="I963" s="79"/>
      <c r="J963" s="79"/>
      <c r="K963" s="79"/>
      <c r="L963" s="78"/>
      <c r="M963" s="58"/>
      <c r="N963" s="58"/>
      <c r="O963" s="77"/>
      <c r="P963" s="77"/>
      <c r="Q963" s="77"/>
      <c r="R963" s="77"/>
      <c r="S963" s="58"/>
      <c r="T963" s="58"/>
      <c r="U963" s="58"/>
      <c r="V963" s="58"/>
      <c r="W963" s="58"/>
      <c r="X963" s="58"/>
      <c r="Y963" s="77"/>
      <c r="Z963" s="58"/>
    </row>
    <row r="964" spans="1:26" ht="12.75" customHeight="1" x14ac:dyDescent="0.25">
      <c r="A964" s="78"/>
      <c r="B964" s="78"/>
      <c r="C964" s="78"/>
      <c r="D964" s="78"/>
      <c r="E964" s="78"/>
      <c r="F964" s="79"/>
      <c r="G964" s="79"/>
      <c r="H964" s="79"/>
      <c r="I964" s="79"/>
      <c r="J964" s="79"/>
      <c r="K964" s="79"/>
      <c r="L964" s="78"/>
      <c r="M964" s="58"/>
      <c r="N964" s="58"/>
      <c r="O964" s="77"/>
      <c r="P964" s="77"/>
      <c r="Q964" s="77"/>
      <c r="R964" s="77"/>
      <c r="S964" s="58"/>
      <c r="T964" s="58"/>
      <c r="U964" s="58"/>
      <c r="V964" s="58"/>
      <c r="W964" s="58"/>
      <c r="X964" s="58"/>
      <c r="Y964" s="77"/>
      <c r="Z964" s="58"/>
    </row>
    <row r="965" spans="1:26" ht="12.75" customHeight="1" x14ac:dyDescent="0.25">
      <c r="A965" s="78"/>
      <c r="B965" s="78"/>
      <c r="C965" s="78"/>
      <c r="D965" s="78"/>
      <c r="E965" s="78"/>
      <c r="F965" s="79"/>
      <c r="G965" s="79"/>
      <c r="H965" s="79"/>
      <c r="I965" s="79"/>
      <c r="J965" s="79"/>
      <c r="K965" s="79"/>
      <c r="L965" s="78"/>
      <c r="M965" s="58"/>
      <c r="N965" s="58"/>
      <c r="O965" s="77"/>
      <c r="P965" s="77"/>
      <c r="Q965" s="77"/>
      <c r="R965" s="77"/>
      <c r="S965" s="58"/>
      <c r="T965" s="58"/>
      <c r="U965" s="58"/>
      <c r="V965" s="58"/>
      <c r="W965" s="58"/>
      <c r="X965" s="58"/>
      <c r="Y965" s="77"/>
      <c r="Z965" s="58"/>
    </row>
    <row r="966" spans="1:26" ht="12.75" customHeight="1" x14ac:dyDescent="0.25">
      <c r="A966" s="78"/>
      <c r="B966" s="78"/>
      <c r="C966" s="78"/>
      <c r="D966" s="78"/>
      <c r="E966" s="78"/>
      <c r="F966" s="79"/>
      <c r="G966" s="79"/>
      <c r="H966" s="79"/>
      <c r="I966" s="79"/>
      <c r="J966" s="79"/>
      <c r="K966" s="79"/>
      <c r="L966" s="78"/>
      <c r="M966" s="58"/>
      <c r="N966" s="58"/>
      <c r="O966" s="77"/>
      <c r="P966" s="77"/>
      <c r="Q966" s="77"/>
      <c r="R966" s="77"/>
      <c r="S966" s="58"/>
      <c r="T966" s="58"/>
      <c r="U966" s="58"/>
      <c r="V966" s="58"/>
      <c r="W966" s="58"/>
      <c r="X966" s="58"/>
      <c r="Y966" s="77"/>
      <c r="Z966" s="58"/>
    </row>
    <row r="967" spans="1:26" ht="12.75" customHeight="1" x14ac:dyDescent="0.25">
      <c r="A967" s="78"/>
      <c r="B967" s="78"/>
      <c r="C967" s="78"/>
      <c r="D967" s="78"/>
      <c r="E967" s="78"/>
      <c r="F967" s="79"/>
      <c r="G967" s="79"/>
      <c r="H967" s="79"/>
      <c r="I967" s="79"/>
      <c r="J967" s="79"/>
      <c r="K967" s="79"/>
      <c r="L967" s="78"/>
      <c r="M967" s="58"/>
      <c r="N967" s="58"/>
      <c r="O967" s="77"/>
      <c r="P967" s="77"/>
      <c r="Q967" s="77"/>
      <c r="R967" s="77"/>
      <c r="S967" s="58"/>
      <c r="T967" s="58"/>
      <c r="U967" s="58"/>
      <c r="V967" s="58"/>
      <c r="W967" s="58"/>
      <c r="X967" s="58"/>
      <c r="Y967" s="77"/>
      <c r="Z967" s="58"/>
    </row>
    <row r="968" spans="1:26" ht="12.75" customHeight="1" x14ac:dyDescent="0.25">
      <c r="A968" s="78"/>
      <c r="B968" s="78"/>
      <c r="C968" s="78"/>
      <c r="D968" s="78"/>
      <c r="E968" s="78"/>
      <c r="F968" s="79"/>
      <c r="G968" s="79"/>
      <c r="H968" s="79"/>
      <c r="I968" s="79"/>
      <c r="J968" s="79"/>
      <c r="K968" s="79"/>
      <c r="L968" s="78"/>
      <c r="M968" s="58"/>
      <c r="N968" s="58"/>
      <c r="O968" s="77"/>
      <c r="P968" s="77"/>
      <c r="Q968" s="77"/>
      <c r="R968" s="77"/>
      <c r="S968" s="58"/>
      <c r="T968" s="58"/>
      <c r="U968" s="58"/>
      <c r="V968" s="58"/>
      <c r="W968" s="58"/>
      <c r="X968" s="58"/>
      <c r="Y968" s="77"/>
      <c r="Z968" s="58"/>
    </row>
    <row r="969" spans="1:26" ht="12.75" customHeight="1" x14ac:dyDescent="0.25">
      <c r="A969" s="78"/>
      <c r="B969" s="78"/>
      <c r="C969" s="78"/>
      <c r="D969" s="78"/>
      <c r="E969" s="78"/>
      <c r="F969" s="79"/>
      <c r="G969" s="79"/>
      <c r="H969" s="79"/>
      <c r="I969" s="79"/>
      <c r="J969" s="79"/>
      <c r="K969" s="79"/>
      <c r="L969" s="78"/>
      <c r="M969" s="58"/>
      <c r="N969" s="58"/>
      <c r="O969" s="77"/>
      <c r="P969" s="77"/>
      <c r="Q969" s="77"/>
      <c r="R969" s="77"/>
      <c r="S969" s="58"/>
      <c r="T969" s="58"/>
      <c r="U969" s="58"/>
      <c r="V969" s="58"/>
      <c r="W969" s="58"/>
      <c r="X969" s="58"/>
      <c r="Y969" s="77"/>
      <c r="Z969" s="58"/>
    </row>
    <row r="970" spans="1:26" ht="12.75" customHeight="1" x14ac:dyDescent="0.25">
      <c r="A970" s="78"/>
      <c r="B970" s="78"/>
      <c r="C970" s="78"/>
      <c r="D970" s="78"/>
      <c r="E970" s="78"/>
      <c r="F970" s="79"/>
      <c r="G970" s="79"/>
      <c r="H970" s="79"/>
      <c r="I970" s="79"/>
      <c r="J970" s="79"/>
      <c r="K970" s="79"/>
      <c r="L970" s="78"/>
      <c r="M970" s="58"/>
      <c r="N970" s="58"/>
      <c r="O970" s="77"/>
      <c r="P970" s="77"/>
      <c r="Q970" s="77"/>
      <c r="R970" s="77"/>
      <c r="S970" s="58"/>
      <c r="T970" s="58"/>
      <c r="U970" s="58"/>
      <c r="V970" s="58"/>
      <c r="W970" s="58"/>
      <c r="X970" s="58"/>
      <c r="Y970" s="77"/>
      <c r="Z970" s="58"/>
    </row>
    <row r="971" spans="1:26" ht="12.75" customHeight="1" x14ac:dyDescent="0.25">
      <c r="A971" s="78"/>
      <c r="B971" s="78"/>
      <c r="C971" s="78"/>
      <c r="D971" s="78"/>
      <c r="E971" s="78"/>
      <c r="F971" s="79"/>
      <c r="G971" s="79"/>
      <c r="H971" s="79"/>
      <c r="I971" s="79"/>
      <c r="J971" s="79"/>
      <c r="K971" s="79"/>
      <c r="L971" s="78"/>
      <c r="M971" s="58"/>
      <c r="N971" s="58"/>
      <c r="O971" s="77"/>
      <c r="P971" s="77"/>
      <c r="Q971" s="77"/>
      <c r="R971" s="77"/>
      <c r="S971" s="58"/>
      <c r="T971" s="58"/>
      <c r="U971" s="58"/>
      <c r="V971" s="58"/>
      <c r="W971" s="58"/>
      <c r="X971" s="58"/>
      <c r="Y971" s="77"/>
      <c r="Z971" s="58"/>
    </row>
    <row r="972" spans="1:26" ht="12.75" customHeight="1" x14ac:dyDescent="0.25">
      <c r="A972" s="78"/>
      <c r="B972" s="78"/>
      <c r="C972" s="78"/>
      <c r="D972" s="78"/>
      <c r="E972" s="78"/>
      <c r="F972" s="79"/>
      <c r="G972" s="79"/>
      <c r="H972" s="79"/>
      <c r="I972" s="79"/>
      <c r="J972" s="79"/>
      <c r="K972" s="79"/>
      <c r="L972" s="78"/>
      <c r="M972" s="58"/>
      <c r="N972" s="58"/>
      <c r="O972" s="77"/>
      <c r="P972" s="77"/>
      <c r="Q972" s="77"/>
      <c r="R972" s="77"/>
      <c r="S972" s="58"/>
      <c r="T972" s="58"/>
      <c r="U972" s="58"/>
      <c r="V972" s="58"/>
      <c r="W972" s="58"/>
      <c r="X972" s="58"/>
      <c r="Y972" s="77"/>
      <c r="Z972" s="58"/>
    </row>
    <row r="973" spans="1:26" ht="12.75" customHeight="1" x14ac:dyDescent="0.25">
      <c r="A973" s="78"/>
      <c r="B973" s="78"/>
      <c r="C973" s="78"/>
      <c r="D973" s="78"/>
      <c r="E973" s="78"/>
      <c r="F973" s="79"/>
      <c r="G973" s="79"/>
      <c r="H973" s="79"/>
      <c r="I973" s="79"/>
      <c r="J973" s="79"/>
      <c r="K973" s="79"/>
      <c r="L973" s="78"/>
      <c r="M973" s="58"/>
      <c r="N973" s="58"/>
      <c r="O973" s="77"/>
      <c r="P973" s="77"/>
      <c r="Q973" s="77"/>
      <c r="R973" s="77"/>
      <c r="S973" s="58"/>
      <c r="T973" s="58"/>
      <c r="U973" s="58"/>
      <c r="V973" s="58"/>
      <c r="W973" s="58"/>
      <c r="X973" s="58"/>
      <c r="Y973" s="77"/>
      <c r="Z973" s="58"/>
    </row>
    <row r="974" spans="1:26" ht="12.75" customHeight="1" x14ac:dyDescent="0.25">
      <c r="A974" s="78"/>
      <c r="B974" s="78"/>
      <c r="C974" s="78"/>
      <c r="D974" s="78"/>
      <c r="E974" s="78"/>
      <c r="F974" s="79"/>
      <c r="G974" s="79"/>
      <c r="H974" s="79"/>
      <c r="I974" s="79"/>
      <c r="J974" s="79"/>
      <c r="K974" s="79"/>
      <c r="L974" s="78"/>
      <c r="M974" s="58"/>
      <c r="N974" s="58"/>
      <c r="O974" s="77"/>
      <c r="P974" s="77"/>
      <c r="Q974" s="77"/>
      <c r="R974" s="77"/>
      <c r="S974" s="58"/>
      <c r="T974" s="58"/>
      <c r="U974" s="58"/>
      <c r="V974" s="58"/>
      <c r="W974" s="58"/>
      <c r="X974" s="58"/>
      <c r="Y974" s="77"/>
      <c r="Z974" s="58"/>
    </row>
    <row r="975" spans="1:26" ht="12.75" customHeight="1" x14ac:dyDescent="0.25">
      <c r="A975" s="78"/>
      <c r="B975" s="78"/>
      <c r="C975" s="78"/>
      <c r="D975" s="78"/>
      <c r="E975" s="78"/>
      <c r="F975" s="79"/>
      <c r="G975" s="79"/>
      <c r="H975" s="79"/>
      <c r="I975" s="79"/>
      <c r="J975" s="79"/>
      <c r="K975" s="79"/>
      <c r="L975" s="78"/>
      <c r="M975" s="58"/>
      <c r="N975" s="58"/>
      <c r="O975" s="77"/>
      <c r="P975" s="77"/>
      <c r="Q975" s="77"/>
      <c r="R975" s="77"/>
      <c r="S975" s="58"/>
      <c r="T975" s="58"/>
      <c r="U975" s="58"/>
      <c r="V975" s="58"/>
      <c r="W975" s="58"/>
      <c r="X975" s="58"/>
      <c r="Y975" s="77"/>
      <c r="Z975" s="58"/>
    </row>
    <row r="976" spans="1:26" ht="12.75" customHeight="1" x14ac:dyDescent="0.25">
      <c r="A976" s="78"/>
      <c r="B976" s="78"/>
      <c r="C976" s="78"/>
      <c r="D976" s="78"/>
      <c r="E976" s="78"/>
      <c r="F976" s="79"/>
      <c r="G976" s="79"/>
      <c r="H976" s="79"/>
      <c r="I976" s="79"/>
      <c r="J976" s="79"/>
      <c r="K976" s="79"/>
      <c r="L976" s="78"/>
      <c r="M976" s="58"/>
      <c r="N976" s="58"/>
      <c r="O976" s="77"/>
      <c r="P976" s="77"/>
      <c r="Q976" s="77"/>
      <c r="R976" s="77"/>
      <c r="S976" s="58"/>
      <c r="T976" s="58"/>
      <c r="U976" s="58"/>
      <c r="V976" s="58"/>
      <c r="W976" s="58"/>
      <c r="X976" s="58"/>
      <c r="Y976" s="77"/>
      <c r="Z976" s="58"/>
    </row>
    <row r="977" spans="1:26" ht="12.75" customHeight="1" x14ac:dyDescent="0.25">
      <c r="A977" s="78"/>
      <c r="B977" s="78"/>
      <c r="C977" s="78"/>
      <c r="D977" s="78"/>
      <c r="E977" s="78"/>
      <c r="F977" s="79"/>
      <c r="G977" s="79"/>
      <c r="H977" s="79"/>
      <c r="I977" s="79"/>
      <c r="J977" s="79"/>
      <c r="K977" s="79"/>
      <c r="L977" s="78"/>
      <c r="M977" s="58"/>
      <c r="N977" s="58"/>
      <c r="O977" s="77"/>
      <c r="P977" s="77"/>
      <c r="Q977" s="77"/>
      <c r="R977" s="77"/>
      <c r="S977" s="58"/>
      <c r="T977" s="58"/>
      <c r="U977" s="58"/>
      <c r="V977" s="58"/>
      <c r="W977" s="58"/>
      <c r="X977" s="58"/>
      <c r="Y977" s="77"/>
      <c r="Z977" s="58"/>
    </row>
    <row r="978" spans="1:26" ht="12.75" customHeight="1" x14ac:dyDescent="0.25">
      <c r="A978" s="78"/>
      <c r="B978" s="78"/>
      <c r="C978" s="78"/>
      <c r="D978" s="78"/>
      <c r="E978" s="78"/>
      <c r="F978" s="79"/>
      <c r="G978" s="79"/>
      <c r="H978" s="79"/>
      <c r="I978" s="79"/>
      <c r="J978" s="79"/>
      <c r="K978" s="79"/>
      <c r="L978" s="78"/>
      <c r="M978" s="58"/>
      <c r="N978" s="58"/>
      <c r="O978" s="77"/>
      <c r="P978" s="77"/>
      <c r="Q978" s="77"/>
      <c r="R978" s="77"/>
      <c r="S978" s="58"/>
      <c r="T978" s="58"/>
      <c r="U978" s="58"/>
      <c r="V978" s="58"/>
      <c r="W978" s="58"/>
      <c r="X978" s="58"/>
      <c r="Y978" s="77"/>
      <c r="Z978" s="58"/>
    </row>
    <row r="979" spans="1:26" ht="12.75" customHeight="1" x14ac:dyDescent="0.25">
      <c r="A979" s="78"/>
      <c r="B979" s="78"/>
      <c r="C979" s="78"/>
      <c r="D979" s="78"/>
      <c r="E979" s="78"/>
      <c r="F979" s="79"/>
      <c r="G979" s="79"/>
      <c r="H979" s="79"/>
      <c r="I979" s="79"/>
      <c r="J979" s="79"/>
      <c r="K979" s="79"/>
      <c r="L979" s="78"/>
      <c r="M979" s="58"/>
      <c r="N979" s="58"/>
      <c r="O979" s="77"/>
      <c r="P979" s="77"/>
      <c r="Q979" s="77"/>
      <c r="R979" s="77"/>
      <c r="S979" s="58"/>
      <c r="T979" s="58"/>
      <c r="U979" s="58"/>
      <c r="V979" s="58"/>
      <c r="W979" s="58"/>
      <c r="X979" s="58"/>
      <c r="Y979" s="77"/>
      <c r="Z979" s="58"/>
    </row>
    <row r="980" spans="1:26" ht="12.75" customHeight="1" x14ac:dyDescent="0.25">
      <c r="A980" s="78"/>
      <c r="B980" s="78"/>
      <c r="C980" s="78"/>
      <c r="D980" s="78"/>
      <c r="E980" s="78"/>
      <c r="F980" s="79"/>
      <c r="G980" s="79"/>
      <c r="H980" s="79"/>
      <c r="I980" s="79"/>
      <c r="J980" s="79"/>
      <c r="K980" s="79"/>
      <c r="L980" s="78"/>
      <c r="M980" s="58"/>
      <c r="N980" s="58"/>
      <c r="O980" s="77"/>
      <c r="P980" s="77"/>
      <c r="Q980" s="77"/>
      <c r="R980" s="77"/>
      <c r="S980" s="58"/>
      <c r="T980" s="58"/>
      <c r="U980" s="58"/>
      <c r="V980" s="58"/>
      <c r="W980" s="58"/>
      <c r="X980" s="58"/>
      <c r="Y980" s="77"/>
      <c r="Z980" s="58"/>
    </row>
    <row r="981" spans="1:26" ht="12.75" customHeight="1" x14ac:dyDescent="0.25">
      <c r="A981" s="78"/>
      <c r="B981" s="78"/>
      <c r="C981" s="78"/>
      <c r="D981" s="78"/>
      <c r="E981" s="78"/>
      <c r="F981" s="79"/>
      <c r="G981" s="79"/>
      <c r="H981" s="79"/>
      <c r="I981" s="79"/>
      <c r="J981" s="79"/>
      <c r="K981" s="79"/>
      <c r="L981" s="78"/>
      <c r="M981" s="58"/>
      <c r="N981" s="58"/>
      <c r="O981" s="77"/>
      <c r="P981" s="77"/>
      <c r="Q981" s="77"/>
      <c r="R981" s="77"/>
      <c r="S981" s="58"/>
      <c r="T981" s="58"/>
      <c r="U981" s="58"/>
      <c r="V981" s="58"/>
      <c r="W981" s="58"/>
      <c r="X981" s="58"/>
      <c r="Y981" s="77"/>
      <c r="Z981" s="58"/>
    </row>
    <row r="982" spans="1:26" ht="12.75" customHeight="1" x14ac:dyDescent="0.25">
      <c r="A982" s="78"/>
      <c r="B982" s="78"/>
      <c r="C982" s="78"/>
      <c r="D982" s="78"/>
      <c r="E982" s="78"/>
      <c r="F982" s="79"/>
      <c r="G982" s="79"/>
      <c r="H982" s="79"/>
      <c r="I982" s="79"/>
      <c r="J982" s="79"/>
      <c r="K982" s="79"/>
      <c r="L982" s="78"/>
      <c r="M982" s="58"/>
      <c r="N982" s="58"/>
      <c r="O982" s="77"/>
      <c r="P982" s="77"/>
      <c r="Q982" s="77"/>
      <c r="R982" s="77"/>
      <c r="S982" s="58"/>
      <c r="T982" s="58"/>
      <c r="U982" s="58"/>
      <c r="V982" s="58"/>
      <c r="W982" s="58"/>
      <c r="X982" s="58"/>
      <c r="Y982" s="77"/>
      <c r="Z982" s="58"/>
    </row>
    <row r="983" spans="1:26" ht="12.75" customHeight="1" x14ac:dyDescent="0.25">
      <c r="A983" s="78"/>
      <c r="B983" s="78"/>
      <c r="C983" s="78"/>
      <c r="D983" s="78"/>
      <c r="E983" s="78"/>
      <c r="F983" s="79"/>
      <c r="G983" s="79"/>
      <c r="H983" s="79"/>
      <c r="I983" s="79"/>
      <c r="J983" s="79"/>
      <c r="K983" s="79"/>
      <c r="L983" s="78"/>
      <c r="M983" s="58"/>
      <c r="N983" s="58"/>
      <c r="O983" s="77"/>
      <c r="P983" s="77"/>
      <c r="Q983" s="77"/>
      <c r="R983" s="77"/>
      <c r="S983" s="58"/>
      <c r="T983" s="58"/>
      <c r="U983" s="58"/>
      <c r="V983" s="58"/>
      <c r="W983" s="58"/>
      <c r="X983" s="58"/>
      <c r="Y983" s="77"/>
      <c r="Z983" s="58"/>
    </row>
    <row r="984" spans="1:26" ht="12.75" customHeight="1" x14ac:dyDescent="0.25">
      <c r="A984" s="78"/>
      <c r="B984" s="78"/>
      <c r="C984" s="78"/>
      <c r="D984" s="78"/>
      <c r="E984" s="78"/>
      <c r="F984" s="79"/>
      <c r="G984" s="79"/>
      <c r="H984" s="79"/>
      <c r="I984" s="79"/>
      <c r="J984" s="79"/>
      <c r="K984" s="79"/>
      <c r="L984" s="78"/>
      <c r="M984" s="58"/>
      <c r="N984" s="58"/>
      <c r="O984" s="77"/>
      <c r="P984" s="77"/>
      <c r="Q984" s="77"/>
      <c r="R984" s="77"/>
      <c r="S984" s="58"/>
      <c r="T984" s="58"/>
      <c r="U984" s="58"/>
      <c r="V984" s="58"/>
      <c r="W984" s="58"/>
      <c r="X984" s="58"/>
      <c r="Y984" s="77"/>
      <c r="Z984" s="58"/>
    </row>
    <row r="985" spans="1:26" ht="12.75" customHeight="1" x14ac:dyDescent="0.25">
      <c r="A985" s="78"/>
      <c r="B985" s="78"/>
      <c r="C985" s="78"/>
      <c r="D985" s="78"/>
      <c r="E985" s="78"/>
      <c r="F985" s="79"/>
      <c r="G985" s="79"/>
      <c r="H985" s="79"/>
      <c r="I985" s="79"/>
      <c r="J985" s="79"/>
      <c r="K985" s="79"/>
      <c r="L985" s="78"/>
      <c r="M985" s="58"/>
      <c r="N985" s="58"/>
      <c r="O985" s="77"/>
      <c r="P985" s="77"/>
      <c r="Q985" s="77"/>
      <c r="R985" s="77"/>
      <c r="S985" s="58"/>
      <c r="T985" s="58"/>
      <c r="U985" s="58"/>
      <c r="V985" s="58"/>
      <c r="W985" s="58"/>
      <c r="X985" s="58"/>
      <c r="Y985" s="77"/>
      <c r="Z985" s="58"/>
    </row>
    <row r="986" spans="1:26" ht="12.75" customHeight="1" x14ac:dyDescent="0.25">
      <c r="A986" s="78"/>
      <c r="B986" s="78"/>
      <c r="C986" s="78"/>
      <c r="D986" s="78"/>
      <c r="E986" s="78"/>
      <c r="F986" s="79"/>
      <c r="G986" s="79"/>
      <c r="H986" s="79"/>
      <c r="I986" s="79"/>
      <c r="J986" s="79"/>
      <c r="K986" s="79"/>
      <c r="L986" s="78"/>
      <c r="M986" s="58"/>
      <c r="N986" s="58"/>
      <c r="O986" s="77"/>
      <c r="P986" s="77"/>
      <c r="Q986" s="77"/>
      <c r="R986" s="77"/>
      <c r="S986" s="58"/>
      <c r="T986" s="58"/>
      <c r="U986" s="58"/>
      <c r="V986" s="58"/>
      <c r="W986" s="58"/>
      <c r="X986" s="58"/>
      <c r="Y986" s="77"/>
      <c r="Z986" s="58"/>
    </row>
    <row r="987" spans="1:26" ht="12.75" customHeight="1" x14ac:dyDescent="0.25">
      <c r="A987" s="78"/>
      <c r="B987" s="78"/>
      <c r="C987" s="78"/>
      <c r="D987" s="78"/>
      <c r="E987" s="78"/>
      <c r="F987" s="79"/>
      <c r="G987" s="79"/>
      <c r="H987" s="79"/>
      <c r="I987" s="79"/>
      <c r="J987" s="79"/>
      <c r="K987" s="79"/>
      <c r="L987" s="78"/>
      <c r="M987" s="58"/>
      <c r="N987" s="58"/>
      <c r="O987" s="77"/>
      <c r="P987" s="77"/>
      <c r="Q987" s="77"/>
      <c r="R987" s="77"/>
      <c r="S987" s="58"/>
      <c r="T987" s="58"/>
      <c r="U987" s="58"/>
      <c r="V987" s="58"/>
      <c r="W987" s="58"/>
      <c r="X987" s="58"/>
      <c r="Y987" s="77"/>
      <c r="Z987" s="58"/>
    </row>
    <row r="988" spans="1:26" ht="12.75" customHeight="1" x14ac:dyDescent="0.25">
      <c r="A988" s="78"/>
      <c r="B988" s="78"/>
      <c r="C988" s="78"/>
      <c r="D988" s="78"/>
      <c r="E988" s="78"/>
      <c r="F988" s="79"/>
      <c r="G988" s="79"/>
      <c r="H988" s="79"/>
      <c r="I988" s="79"/>
      <c r="J988" s="79"/>
      <c r="K988" s="79"/>
      <c r="L988" s="78"/>
      <c r="M988" s="58"/>
      <c r="N988" s="58"/>
      <c r="O988" s="77"/>
      <c r="P988" s="77"/>
      <c r="Q988" s="77"/>
      <c r="R988" s="77"/>
      <c r="S988" s="58"/>
      <c r="T988" s="58"/>
      <c r="U988" s="58"/>
      <c r="V988" s="58"/>
      <c r="W988" s="58"/>
      <c r="X988" s="58"/>
      <c r="Y988" s="77"/>
      <c r="Z988" s="58"/>
    </row>
    <row r="989" spans="1:26" ht="12.75" customHeight="1" x14ac:dyDescent="0.25">
      <c r="A989" s="78"/>
      <c r="B989" s="78"/>
      <c r="C989" s="78"/>
      <c r="D989" s="78"/>
      <c r="E989" s="78"/>
      <c r="F989" s="79"/>
      <c r="G989" s="79"/>
      <c r="H989" s="79"/>
      <c r="I989" s="79"/>
      <c r="J989" s="79"/>
      <c r="K989" s="79"/>
      <c r="L989" s="78"/>
      <c r="M989" s="58"/>
      <c r="N989" s="58"/>
      <c r="O989" s="77"/>
      <c r="P989" s="77"/>
      <c r="Q989" s="77"/>
      <c r="R989" s="77"/>
      <c r="S989" s="58"/>
      <c r="T989" s="58"/>
      <c r="U989" s="58"/>
      <c r="V989" s="58"/>
      <c r="W989" s="58"/>
      <c r="X989" s="58"/>
      <c r="Y989" s="77"/>
      <c r="Z989" s="58"/>
    </row>
    <row r="990" spans="1:26" ht="12.75" customHeight="1" x14ac:dyDescent="0.25">
      <c r="A990" s="78"/>
      <c r="B990" s="78"/>
      <c r="C990" s="78"/>
      <c r="D990" s="78"/>
      <c r="E990" s="78"/>
      <c r="F990" s="79"/>
      <c r="G990" s="79"/>
      <c r="H990" s="79"/>
      <c r="I990" s="79"/>
      <c r="J990" s="79"/>
      <c r="K990" s="79"/>
      <c r="L990" s="78"/>
      <c r="M990" s="58"/>
      <c r="N990" s="58"/>
      <c r="O990" s="77"/>
      <c r="P990" s="77"/>
      <c r="Q990" s="77"/>
      <c r="R990" s="77"/>
      <c r="S990" s="58"/>
      <c r="T990" s="58"/>
      <c r="U990" s="58"/>
      <c r="V990" s="58"/>
      <c r="W990" s="58"/>
      <c r="X990" s="58"/>
      <c r="Y990" s="77"/>
      <c r="Z990" s="58"/>
    </row>
    <row r="991" spans="1:26" ht="12.75" customHeight="1" x14ac:dyDescent="0.25">
      <c r="A991" s="78"/>
      <c r="B991" s="78"/>
      <c r="C991" s="78"/>
      <c r="D991" s="78"/>
      <c r="E991" s="78"/>
      <c r="F991" s="79"/>
      <c r="G991" s="79"/>
      <c r="H991" s="79"/>
      <c r="I991" s="79"/>
      <c r="J991" s="79"/>
      <c r="K991" s="79"/>
      <c r="L991" s="78"/>
      <c r="M991" s="58"/>
      <c r="N991" s="58"/>
      <c r="O991" s="77"/>
      <c r="P991" s="77"/>
      <c r="Q991" s="77"/>
      <c r="R991" s="77"/>
      <c r="S991" s="58"/>
      <c r="T991" s="58"/>
      <c r="U991" s="58"/>
      <c r="V991" s="58"/>
      <c r="W991" s="58"/>
      <c r="X991" s="58"/>
      <c r="Y991" s="77"/>
      <c r="Z991" s="58"/>
    </row>
    <row r="992" spans="1:26" ht="12.75" customHeight="1" x14ac:dyDescent="0.25">
      <c r="A992" s="78"/>
      <c r="B992" s="78"/>
      <c r="C992" s="78"/>
      <c r="D992" s="78"/>
      <c r="E992" s="78"/>
      <c r="F992" s="79"/>
      <c r="G992" s="79"/>
      <c r="H992" s="79"/>
      <c r="I992" s="79"/>
      <c r="J992" s="79"/>
      <c r="K992" s="79"/>
      <c r="L992" s="78"/>
      <c r="M992" s="58"/>
      <c r="N992" s="58"/>
      <c r="O992" s="77"/>
      <c r="P992" s="77"/>
      <c r="Q992" s="77"/>
      <c r="R992" s="77"/>
      <c r="S992" s="58"/>
      <c r="T992" s="58"/>
      <c r="U992" s="58"/>
      <c r="V992" s="58"/>
      <c r="W992" s="58"/>
      <c r="X992" s="58"/>
      <c r="Y992" s="77"/>
      <c r="Z992" s="58"/>
    </row>
    <row r="993" spans="1:26" ht="12.75" customHeight="1" x14ac:dyDescent="0.25">
      <c r="A993" s="78"/>
      <c r="B993" s="78"/>
      <c r="C993" s="78"/>
      <c r="D993" s="78"/>
      <c r="E993" s="78"/>
      <c r="F993" s="79"/>
      <c r="G993" s="79"/>
      <c r="H993" s="79"/>
      <c r="I993" s="79"/>
      <c r="J993" s="79"/>
      <c r="K993" s="79"/>
      <c r="L993" s="78"/>
      <c r="M993" s="58"/>
      <c r="N993" s="58"/>
      <c r="O993" s="77"/>
      <c r="P993" s="77"/>
      <c r="Q993" s="77"/>
      <c r="R993" s="77"/>
      <c r="S993" s="58"/>
      <c r="T993" s="58"/>
      <c r="U993" s="58"/>
      <c r="V993" s="58"/>
      <c r="W993" s="58"/>
      <c r="X993" s="58"/>
      <c r="Y993" s="77"/>
      <c r="Z993" s="58"/>
    </row>
    <row r="994" spans="1:26" ht="12.75" customHeight="1" x14ac:dyDescent="0.25">
      <c r="A994" s="78"/>
      <c r="B994" s="78"/>
      <c r="C994" s="78"/>
      <c r="D994" s="78"/>
      <c r="E994" s="78"/>
      <c r="F994" s="79"/>
      <c r="G994" s="79"/>
      <c r="H994" s="79"/>
      <c r="I994" s="79"/>
      <c r="J994" s="79"/>
      <c r="K994" s="79"/>
      <c r="L994" s="78"/>
      <c r="M994" s="58"/>
      <c r="N994" s="58"/>
      <c r="O994" s="77"/>
      <c r="P994" s="77"/>
      <c r="Q994" s="77"/>
      <c r="R994" s="77"/>
      <c r="S994" s="58"/>
      <c r="T994" s="58"/>
      <c r="U994" s="58"/>
      <c r="V994" s="58"/>
      <c r="W994" s="58"/>
      <c r="X994" s="58"/>
      <c r="Y994" s="77"/>
      <c r="Z994" s="58"/>
    </row>
    <row r="995" spans="1:26" ht="12.75" customHeight="1" x14ac:dyDescent="0.25">
      <c r="A995" s="78"/>
      <c r="B995" s="78"/>
      <c r="C995" s="78"/>
      <c r="D995" s="78"/>
      <c r="E995" s="78"/>
      <c r="F995" s="79"/>
      <c r="G995" s="79"/>
      <c r="H995" s="79"/>
      <c r="I995" s="79"/>
      <c r="J995" s="79"/>
      <c r="K995" s="79"/>
      <c r="L995" s="78"/>
      <c r="M995" s="58"/>
      <c r="N995" s="58"/>
      <c r="O995" s="77"/>
      <c r="P995" s="77"/>
      <c r="Q995" s="77"/>
      <c r="R995" s="77"/>
      <c r="S995" s="58"/>
      <c r="T995" s="58"/>
      <c r="U995" s="58"/>
      <c r="V995" s="58"/>
      <c r="W995" s="58"/>
      <c r="X995" s="58"/>
      <c r="Y995" s="77"/>
      <c r="Z995" s="58"/>
    </row>
    <row r="996" spans="1:26" ht="12.75" customHeight="1" x14ac:dyDescent="0.25">
      <c r="A996" s="78"/>
      <c r="B996" s="78"/>
      <c r="C996" s="78"/>
      <c r="D996" s="78"/>
      <c r="E996" s="78"/>
      <c r="F996" s="79"/>
      <c r="G996" s="79"/>
      <c r="H996" s="79"/>
      <c r="I996" s="79"/>
      <c r="J996" s="79"/>
      <c r="K996" s="79"/>
      <c r="L996" s="78"/>
      <c r="M996" s="58"/>
      <c r="N996" s="58"/>
      <c r="O996" s="77"/>
      <c r="P996" s="77"/>
      <c r="Q996" s="77"/>
      <c r="R996" s="77"/>
      <c r="S996" s="58"/>
      <c r="T996" s="58"/>
      <c r="U996" s="58"/>
      <c r="V996" s="58"/>
      <c r="W996" s="58"/>
      <c r="X996" s="58"/>
      <c r="Y996" s="77"/>
      <c r="Z996" s="58"/>
    </row>
    <row r="997" spans="1:26" ht="12.75" customHeight="1" x14ac:dyDescent="0.25">
      <c r="A997" s="78"/>
      <c r="B997" s="78"/>
      <c r="C997" s="78"/>
      <c r="D997" s="78"/>
      <c r="E997" s="78"/>
      <c r="F997" s="79"/>
      <c r="G997" s="79"/>
      <c r="H997" s="79"/>
      <c r="I997" s="79"/>
      <c r="J997" s="79"/>
      <c r="K997" s="79"/>
      <c r="L997" s="78"/>
      <c r="M997" s="58"/>
      <c r="N997" s="58"/>
      <c r="O997" s="77"/>
      <c r="P997" s="77"/>
      <c r="Q997" s="77"/>
      <c r="R997" s="77"/>
      <c r="S997" s="58"/>
      <c r="T997" s="58"/>
      <c r="U997" s="58"/>
      <c r="V997" s="58"/>
      <c r="W997" s="58"/>
      <c r="X997" s="58"/>
      <c r="Y997" s="77"/>
      <c r="Z997" s="58"/>
    </row>
    <row r="998" spans="1:26" ht="12.75" customHeight="1" x14ac:dyDescent="0.25">
      <c r="A998" s="78"/>
      <c r="B998" s="78"/>
      <c r="C998" s="78"/>
      <c r="D998" s="78"/>
      <c r="E998" s="78"/>
      <c r="F998" s="79"/>
      <c r="G998" s="79"/>
      <c r="H998" s="79"/>
      <c r="I998" s="79"/>
      <c r="J998" s="79"/>
      <c r="K998" s="79"/>
      <c r="L998" s="78"/>
      <c r="M998" s="58"/>
      <c r="N998" s="58"/>
      <c r="O998" s="77"/>
      <c r="P998" s="77"/>
      <c r="Q998" s="77"/>
      <c r="R998" s="77"/>
      <c r="S998" s="58"/>
      <c r="T998" s="58"/>
      <c r="U998" s="58"/>
      <c r="V998" s="58"/>
      <c r="W998" s="58"/>
      <c r="X998" s="58"/>
      <c r="Y998" s="77"/>
      <c r="Z998" s="58"/>
    </row>
    <row r="999" spans="1:26" ht="12.75" customHeight="1" x14ac:dyDescent="0.25">
      <c r="A999" s="78"/>
      <c r="B999" s="78"/>
      <c r="C999" s="78"/>
      <c r="D999" s="78"/>
      <c r="E999" s="78"/>
      <c r="F999" s="79"/>
      <c r="G999" s="79"/>
      <c r="H999" s="79"/>
      <c r="I999" s="79"/>
      <c r="J999" s="79"/>
      <c r="K999" s="79"/>
      <c r="L999" s="78"/>
      <c r="M999" s="58"/>
      <c r="N999" s="58"/>
      <c r="O999" s="77"/>
      <c r="P999" s="77"/>
      <c r="Q999" s="77"/>
      <c r="R999" s="77"/>
      <c r="S999" s="58"/>
      <c r="T999" s="58"/>
      <c r="U999" s="58"/>
      <c r="V999" s="58"/>
      <c r="W999" s="58"/>
      <c r="X999" s="58"/>
      <c r="Y999" s="77"/>
      <c r="Z999" s="58"/>
    </row>
    <row r="1000" spans="1:26" ht="12.75" customHeight="1" x14ac:dyDescent="0.25">
      <c r="A1000" s="78"/>
      <c r="B1000" s="78"/>
      <c r="C1000" s="78"/>
      <c r="D1000" s="78"/>
      <c r="E1000" s="78"/>
      <c r="F1000" s="79"/>
      <c r="G1000" s="79"/>
      <c r="H1000" s="79"/>
      <c r="I1000" s="79"/>
      <c r="J1000" s="79"/>
      <c r="K1000" s="79"/>
      <c r="L1000" s="78"/>
      <c r="M1000" s="58"/>
      <c r="N1000" s="58"/>
      <c r="O1000" s="77"/>
      <c r="P1000" s="77"/>
      <c r="Q1000" s="77"/>
      <c r="R1000" s="77"/>
      <c r="S1000" s="58"/>
      <c r="T1000" s="58"/>
      <c r="U1000" s="58"/>
      <c r="V1000" s="58"/>
      <c r="W1000" s="58"/>
      <c r="X1000" s="58"/>
      <c r="Y1000" s="77"/>
      <c r="Z1000" s="58"/>
    </row>
  </sheetData>
  <mergeCells count="1">
    <mergeCell ref="N1:Y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FTE Calculations</vt:lpstr>
      <vt:lpstr>FY21 Compensation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Gilliland</dc:creator>
  <cp:lastModifiedBy>Jason Schrock</cp:lastModifiedBy>
  <dcterms:created xsi:type="dcterms:W3CDTF">2020-06-25T17:38:12Z</dcterms:created>
  <dcterms:modified xsi:type="dcterms:W3CDTF">2020-12-28T22:01:47Z</dcterms:modified>
</cp:coreProperties>
</file>