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417" documentId="13_ncr:1_{3D411C7A-C07D-4162-B2F3-8E55F319C67B}" xr6:coauthVersionLast="47" xr6:coauthVersionMax="47" xr10:uidLastSave="{E501614D-4BAD-45CD-9A50-57A1496D9DF6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D14" i="3"/>
  <c r="E14" i="3" s="1"/>
  <c r="D4" i="3"/>
  <c r="D5" i="3" l="1"/>
  <c r="D6" i="3"/>
  <c r="D7" i="3"/>
  <c r="D8" i="3"/>
  <c r="D9" i="3"/>
  <c r="D10" i="3"/>
  <c r="AK9" i="4" l="1"/>
  <c r="D15" i="3" l="1"/>
  <c r="E15" i="3" s="1"/>
  <c r="D16" i="3"/>
  <c r="E16" i="3" s="1"/>
  <c r="D17" i="3"/>
  <c r="E17" i="3" s="1"/>
  <c r="D18" i="3"/>
  <c r="E18" i="3" s="1"/>
  <c r="D19" i="3"/>
  <c r="E19" i="3" s="1"/>
  <c r="D20" i="3"/>
  <c r="E20" i="3" s="1"/>
  <c r="E5" i="3"/>
  <c r="E6" i="3"/>
  <c r="E7" i="3"/>
  <c r="E8" i="3"/>
  <c r="E9" i="3"/>
  <c r="E10" i="3"/>
  <c r="E4" i="3"/>
  <c r="AJ9" i="4" l="1"/>
  <c r="AI9" i="4"/>
  <c r="AH9" i="4"/>
  <c r="AG9" i="4"/>
  <c r="AF9" i="4"/>
  <c r="C21" i="3" l="1"/>
  <c r="B21" i="3"/>
  <c r="C11" i="3"/>
  <c r="D21" i="3" l="1"/>
  <c r="E21" i="3" s="1"/>
  <c r="D11" i="3"/>
  <c r="E11" i="3" s="1"/>
</calcChain>
</file>

<file path=xl/sharedStrings.xml><?xml version="1.0" encoding="utf-8"?>
<sst xmlns="http://schemas.openxmlformats.org/spreadsheetml/2006/main" count="117" uniqueCount="59">
  <si>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</si>
  <si>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</si>
  <si>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</si>
  <si>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</si>
  <si>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</si>
  <si>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</si>
  <si>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</si>
  <si>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</si>
  <si>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</si>
  <si>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</si>
  <si>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</si>
  <si>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</si>
  <si>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</si>
  <si>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</si>
  <si>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</si>
  <si>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</si>
  <si>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</si>
  <si>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</si>
  <si>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</si>
  <si>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</si>
  <si>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</si>
  <si>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</si>
  <si>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</si>
  <si>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</si>
  <si>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</si>
  <si>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</si>
  <si>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</si>
  <si>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</si>
  <si>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</si>
  <si>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</si>
  <si>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</si>
  <si>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</si>
  <si>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</si>
  <si>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</si>
  <si>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</si>
  <si>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</si>
  <si>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</si>
  <si>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</si>
  <si>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</si>
  <si>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</si>
  <si>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</si>
  <si>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</si>
  <si>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</si>
  <si>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</si>
  <si>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2018-2019</t>
  </si>
  <si>
    <t>2019-2020</t>
  </si>
  <si>
    <t>2020-2021</t>
  </si>
  <si>
    <t>2021-2022</t>
  </si>
  <si>
    <t>2022-2023</t>
  </si>
  <si>
    <t>Count Change From 2022-2023 to 2023-2024</t>
  </si>
  <si>
    <t>Percent Change From 2022-2023 to 2023-2024</t>
  </si>
  <si>
    <t>Count Change From 2013-2014 to 2023-2024</t>
  </si>
  <si>
    <t>Percent Change From 2013-2024 to 2023-2024</t>
  </si>
  <si>
    <t>2023-2024</t>
  </si>
  <si>
    <t>Pupil Count 2022-2023</t>
  </si>
  <si>
    <t>Pupil Count 2023-2024</t>
  </si>
  <si>
    <t>Pupil Count 2013-2014</t>
  </si>
  <si>
    <t>Colorado Department of Education</t>
  </si>
  <si>
    <t>Student October PK-12th Grade Pupil Counts by Racial/Ethnic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</si>
</sst>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9" fillId="0" borderId="0" xfId="0" applyFont="1" applyFill="1" applyBorder="1" applyAlignment="1">
      <alignment vertical="center"/>
    </xf>
    <xf numFmtId="0" fontId="10" fillId="0" borderId="0" xfId="0" applyFont="1"/>
    <xf numFmtId="0" fontId="9" fillId="0" borderId="0" xfId="0" applyFont="1" applyFill="1" applyBorder="1" applyAlignment="1"/>
    <xf numFmtId="0" fontId="9" fillId="0" borderId="0" xfId="0" applyFont="1"/>
    <xf numFmtId="0" fontId="10" fillId="0" borderId="0" xfId="0" applyFont="1" applyAlignment="1">
      <alignment horizont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0" fillId="0" borderId="0" xfId="0" applyFont="1" applyAlignment="1"/>
    <xf numFmtId="3" fontId="13" fillId="0" borderId="1" xfId="0" applyNumberFormat="1" applyFont="1" applyBorder="1" applyAlignment="1"/>
    <xf numFmtId="0" fontId="12" fillId="0" borderId="0" xfId="0" applyFont="1"/>
    <xf numFmtId="3" fontId="12" fillId="0" borderId="0" xfId="0" applyNumberFormat="1" applyFont="1" applyAlignment="1"/>
    <xf numFmtId="10" fontId="12" fillId="0" borderId="0" xfId="0" applyNumberFormat="1" applyFont="1" applyAlignment="1"/>
    <xf numFmtId="3" fontId="13" fillId="0" borderId="1" xfId="6" applyNumberFormat="1" applyFont="1" applyBorder="1" applyAlignment="1"/>
    <xf numFmtId="3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3" fillId="0" borderId="4" xfId="0" applyFont="1" applyBorder="1"/>
    <xf numFmtId="0" fontId="12" fillId="0" borderId="5" xfId="0" applyFont="1" applyFill="1" applyBorder="1" applyAlignment="1">
      <alignment horizontal="center" vertical="center"/>
    </xf>
    <xf numFmtId="10" fontId="13" fillId="0" borderId="6" xfId="0" applyNumberFormat="1" applyFont="1" applyBorder="1" applyAlignment="1"/>
    <xf numFmtId="0" fontId="12" fillId="2" borderId="7" xfId="0" applyFont="1" applyFill="1" applyBorder="1"/>
    <xf numFmtId="3" fontId="12" fillId="2" borderId="8" xfId="0" applyNumberFormat="1" applyFont="1" applyFill="1" applyBorder="1" applyAlignment="1"/>
    <xf numFmtId="10" fontId="12" fillId="2" borderId="9" xfId="0" applyNumberFormat="1" applyFont="1" applyFill="1" applyBorder="1" applyAlignment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0" xfId="0" applyFont="1" applyFill="1"/>
    <xf numFmtId="0" fontId="13" fillId="0" borderId="1" xfId="0" applyFont="1" applyFill="1" applyBorder="1"/>
    <xf numFmtId="164" fontId="13" fillId="0" borderId="1" xfId="0" applyNumberFormat="1" applyFont="1" applyFill="1" applyBorder="1"/>
    <xf numFmtId="164" fontId="13" fillId="0" borderId="1" xfId="0" applyNumberFormat="1" applyFont="1" applyFill="1" applyBorder="1" applyAlignment="1">
      <alignment wrapText="1"/>
    </xf>
    <xf numFmtId="164" fontId="13" fillId="0" borderId="1" xfId="3" applyNumberFormat="1" applyFont="1" applyFill="1" applyBorder="1"/>
    <xf numFmtId="0" fontId="13" fillId="0" borderId="0" xfId="0" applyFont="1" applyFill="1"/>
    <xf numFmtId="0" fontId="12" fillId="0" borderId="4" xfId="0" applyFont="1" applyFill="1" applyBorder="1"/>
    <xf numFmtId="0" fontId="13" fillId="0" borderId="4" xfId="0" applyFont="1" applyFill="1" applyBorder="1"/>
    <xf numFmtId="0" fontId="12" fillId="0" borderId="10" xfId="0" applyFont="1" applyFill="1" applyBorder="1"/>
    <xf numFmtId="164" fontId="13" fillId="0" borderId="6" xfId="0" applyNumberFormat="1" applyFont="1" applyFill="1" applyBorder="1"/>
    <xf numFmtId="0" fontId="13" fillId="0" borderId="7" xfId="0" applyFont="1" applyFill="1" applyBorder="1"/>
    <xf numFmtId="164" fontId="13" fillId="0" borderId="8" xfId="0" applyNumberFormat="1" applyFont="1" applyFill="1" applyBorder="1"/>
    <xf numFmtId="164" fontId="13" fillId="0" borderId="8" xfId="0" applyNumberFormat="1" applyFont="1" applyFill="1" applyBorder="1" applyAlignment="1">
      <alignment wrapText="1"/>
    </xf>
    <xf numFmtId="164" fontId="13" fillId="0" borderId="8" xfId="3" applyNumberFormat="1" applyFont="1" applyFill="1" applyBorder="1"/>
    <xf numFmtId="164" fontId="13" fillId="0" borderId="9" xfId="0" applyNumberFormat="1" applyFont="1" applyFill="1" applyBorder="1"/>
    <xf numFmtId="0" fontId="12" fillId="0" borderId="0" xfId="0" applyFont="1" applyFill="1" applyAlignment="1">
      <alignment horizontal="center"/>
    </xf>
    <xf numFmtId="165" fontId="13" fillId="0" borderId="1" xfId="8" applyNumberFormat="1" applyFont="1" applyFill="1" applyBorder="1" applyAlignment="1" applyProtection="1"/>
    <xf numFmtId="3" fontId="13" fillId="0" borderId="1" xfId="0" applyNumberFormat="1" applyFont="1" applyFill="1" applyBorder="1" applyAlignment="1">
      <alignment wrapText="1"/>
    </xf>
    <xf numFmtId="0" fontId="12" fillId="0" borderId="6" xfId="0" applyFont="1" applyFill="1" applyBorder="1" applyAlignment="1">
      <alignment horizontal="center"/>
    </xf>
    <xf numFmtId="3" fontId="13" fillId="0" borderId="6" xfId="0" applyNumberFormat="1" applyFont="1" applyFill="1" applyBorder="1" applyAlignment="1">
      <alignment wrapText="1"/>
    </xf>
    <xf numFmtId="165" fontId="13" fillId="0" borderId="8" xfId="8" applyNumberFormat="1" applyFont="1" applyFill="1" applyBorder="1" applyAlignment="1" applyProtection="1"/>
    <xf numFmtId="165" fontId="12" fillId="0" borderId="8" xfId="8" applyNumberFormat="1" applyFont="1" applyFill="1" applyBorder="1" applyAlignment="1" applyProtection="1"/>
    <xf numFmtId="165" fontId="12" fillId="0" borderId="9" xfId="8" applyNumberFormat="1" applyFont="1" applyFill="1" applyBorder="1" applyAlignment="1" applyProtection="1"/>
  </cellXfs>
  <cellStyles count="9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71BD19F7-7EAD-4B49-B7B2-31E99622545A}"/>
    <cellStyle name="Percent" xfId="3" builtinId="5"/>
  </cellStyles>
  <dxfs count="9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DB1F9-65C4-4DD8-B3AB-86265430DEE1}" name="PK_12_Counts_by_Race_1YearChange" displayName="PK_12_Counts_by_Race_1YearChange" ref="A3:E11" totalsRowShown="0" dataDxfId="89" headerRowBorderDxfId="96" tableBorderDxfId="97" totalsRowBorderDxfId="95">
  <autoFilter ref="A3:E11" xr:uid="{BC7DB1F9-65C4-4DD8-B3AB-86265430DE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EB36CDF-D514-42FB-BD33-D6573D54DABB}" name="Racial/Ethnic Group" dataDxfId="94"/>
    <tableColumn id="2" xr3:uid="{D69F6F24-CC6E-4238-B1C3-01F52B2D526A}" name="Pupil Count 2022-2023" dataDxfId="93"/>
    <tableColumn id="3" xr3:uid="{4143A867-EDBF-4B73-85FB-FB41275C532F}" name="Pupil Count 2023-2024" dataDxfId="92"/>
    <tableColumn id="4" xr3:uid="{C3B5C30D-A8E7-46A1-9EA5-291D502B21EB}" name="Count Change From 2022-2023 to 2023-2024" dataDxfId="91"/>
    <tableColumn id="5" xr3:uid="{B7D8207E-9E57-4B7C-8A97-EE5E04A3A461}" name="Percent Change From 2022-2023 to 2023-2024" dataDxfId="90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008BDB-3A75-463C-8B04-2B1598F09997}" name="PK_12_Counts_by_Race_10YearChange" displayName="PK_12_Counts_by_Race_10YearChange" ref="A13:E21" totalsRowShown="0" headerRowDxfId="79" dataDxfId="80" headerRowBorderDxfId="87" tableBorderDxfId="88" totalsRowBorderDxfId="86">
  <autoFilter ref="A13:E21" xr:uid="{7C008BDB-3A75-463C-8B04-2B1598F099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D2D2CF-EF25-4A5C-860B-F3D0E71F4318}" name="Racial/Ethnic Group" dataDxfId="85"/>
    <tableColumn id="2" xr3:uid="{7D535A23-E2D5-4606-8076-B8326C9F9FC9}" name="Pupil Count 2013-2014" dataDxfId="84"/>
    <tableColumn id="3" xr3:uid="{7B25E566-B8D7-4D57-A91D-0F6898CD7686}" name="Pupil Count 2023-2024" dataDxfId="83"/>
    <tableColumn id="4" xr3:uid="{CC18CEC7-1D0C-4FA2-AA87-B78F471D1468}" name="Count Change From 2013-2014 to 2023-2024" dataDxfId="82">
      <calculatedColumnFormula>C14-B14</calculatedColumnFormula>
    </tableColumn>
    <tableColumn id="5" xr3:uid="{F7BA55A7-689E-402C-A7F9-9F2CD89C1E6A}" name="Percent Change From 2013-2024 to 2023-2024" dataDxfId="81">
      <calculatedColumnFormula>D14/B14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D9CD43-23B0-4A57-AEC0-6E9C66E69559}" name="Historical_Race_Percentages" displayName="Historical_Race_Percentages" ref="A1:AF8" totalsRowShown="0" headerRowDxfId="44" dataDxfId="45" tableBorderDxfId="78">
  <autoFilter ref="A1:AF8" xr:uid="{70D9CD43-23B0-4A57-AEC0-6E9C66E695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502C806D-8517-46CB-AEC7-2BCE337132D5}" name="Racial/Ethnic Group" dataDxfId="77"/>
    <tableColumn id="2" xr3:uid="{13C186F8-16E9-437A-905E-92C0B5E8278B}" name="1993-1994" dataDxfId="76"/>
    <tableColumn id="3" xr3:uid="{489E5E7F-72E8-4D6A-8888-831746F2AD3F}" name="1994-1995" dataDxfId="75"/>
    <tableColumn id="4" xr3:uid="{D1A8C736-9864-4EE1-A6EB-2BEA7D728F2D}" name="1995-1996" dataDxfId="74"/>
    <tableColumn id="5" xr3:uid="{67B1059D-A6EB-4A38-9E42-721D3AD0C2BE}" name="1996-1997" dataDxfId="73"/>
    <tableColumn id="6" xr3:uid="{1A8A4F2F-CEF2-4C9F-B385-75236B281E81}" name="1997-1998" dataDxfId="72"/>
    <tableColumn id="7" xr3:uid="{D6BB15F3-5575-4144-B180-D827F31A9BA1}" name="1998-1999" dataDxfId="71"/>
    <tableColumn id="8" xr3:uid="{FE3B54D5-9E34-4EBE-90C0-4327CEBE7B6F}" name="1999-2000" dataDxfId="70"/>
    <tableColumn id="9" xr3:uid="{7B42ABA9-9027-456D-897A-14CE9CA6B9CC}" name="2000-2001" dataDxfId="69"/>
    <tableColumn id="10" xr3:uid="{1E1BC4B0-35E8-487C-A419-9CC900A5F33E}" name="2001-2002" dataDxfId="68"/>
    <tableColumn id="11" xr3:uid="{133EFE38-52FA-469D-84A3-56541033D567}" name="2002-2003" dataDxfId="67"/>
    <tableColumn id="12" xr3:uid="{E0396DCE-A637-4D2B-9F58-42DA6A92BC22}" name="2003-2004" dataDxfId="66"/>
    <tableColumn id="13" xr3:uid="{3E87A6EA-E155-46AA-8362-C7DA52D25D68}" name="2004-2005" dataDxfId="65"/>
    <tableColumn id="14" xr3:uid="{68E334A4-F817-4298-A03E-F898499FEAA7}" name="2005-2006" dataDxfId="64"/>
    <tableColumn id="15" xr3:uid="{9FEF2AEC-F7EB-4AB8-A046-96B3A167F5C9}" name="2006-2007" dataDxfId="63"/>
    <tableColumn id="16" xr3:uid="{0079BABC-315D-4EAA-9C97-0AE95384DC59}" name="2007-2008" dataDxfId="62"/>
    <tableColumn id="17" xr3:uid="{E2911E27-7A1F-4F73-A386-A41A722601C0}" name="2008-2009" dataDxfId="61"/>
    <tableColumn id="18" xr3:uid="{CF004698-D615-41A5-B02E-AB78BC69F461}" name="2009-2010" dataDxfId="60"/>
    <tableColumn id="19" xr3:uid="{061FA521-DC5F-4E21-8276-BB9577B91067}" name="2010-2011" dataDxfId="59"/>
    <tableColumn id="20" xr3:uid="{9ECC2819-FE79-4E80-BE32-E627A3B2D396}" name="2011-2012" dataDxfId="58"/>
    <tableColumn id="21" xr3:uid="{DAAF7D00-8D2C-4A1D-92F0-84D5DB96E7C5}" name="2012-2013" dataDxfId="57"/>
    <tableColumn id="22" xr3:uid="{27688337-A0F4-49AA-A892-F4B7FEE5502A}" name="2013-2014" dataDxfId="56"/>
    <tableColumn id="23" xr3:uid="{E963E3BF-F150-476B-BB2A-F3BF10B7499B}" name="2014-2015" dataDxfId="55" dataCellStyle="Percent"/>
    <tableColumn id="24" xr3:uid="{6DA6AE03-A41E-496D-B865-0141196830C5}" name="2015-2016" dataDxfId="54"/>
    <tableColumn id="25" xr3:uid="{8A4AAED9-A448-4EAA-A586-4AC7F81EB926}" name="2016-2017" dataDxfId="53" dataCellStyle="Percent"/>
    <tableColumn id="26" xr3:uid="{B98C821C-2244-4846-826B-924DD3B64FAF}" name="2017-2018" dataDxfId="52" dataCellStyle="Percent"/>
    <tableColumn id="27" xr3:uid="{191676E1-69D0-4295-95F5-8265DA793F21}" name="2018-2019" dataDxfId="51"/>
    <tableColumn id="28" xr3:uid="{0A2FF6BC-E9A5-471D-AE0B-8902690F505C}" name="2019-2020" dataDxfId="50"/>
    <tableColumn id="29" xr3:uid="{DB001028-C16B-4833-96FB-4AF3BB3BBC85}" name="2020-2021" dataDxfId="49"/>
    <tableColumn id="30" xr3:uid="{FFAAE71F-9BB4-4E0A-AAFB-5F6227F6AE17}" name="2021-2022" dataDxfId="48"/>
    <tableColumn id="31" xr3:uid="{BF90F0DE-0BF2-4E0A-A025-BA64F87EA44C}" name="2022-2023" dataDxfId="47"/>
    <tableColumn id="32" xr3:uid="{81757243-44FD-45D0-A0A9-955950EA0C8D}" name="2023-2024" dataDxfId="46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DB49D4-DD17-4315-B85C-202368DFDF40}" name="Historical_Race_Counts" displayName="Historical_Race_Counts" ref="A1:AP9" totalsRowShown="0" headerRowDxfId="0" tableBorderDxfId="43">
  <autoFilter ref="A1:AP9" xr:uid="{96DB49D4-DD17-4315-B85C-202368DFDF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</autoFilter>
  <tableColumns count="42">
    <tableColumn id="1" xr3:uid="{2359757C-BB3C-4215-BBA4-D3798207795F}" name="Racial/Ethnic Group" dataDxfId="42"/>
    <tableColumn id="2" xr3:uid="{8E53C24B-E2C2-4BDE-957A-6B8527BDAB72}" name="1983-1984" dataDxfId="41" dataCellStyle="Comma"/>
    <tableColumn id="3" xr3:uid="{B10258B9-1EE9-4D26-9ED9-6FF0CD12C22F}" name="1984-1985" dataDxfId="40" dataCellStyle="Comma"/>
    <tableColumn id="4" xr3:uid="{798F6C7B-F1E5-48A2-BF64-F8484A67CA29}" name="1985-1986" dataDxfId="39" dataCellStyle="Comma"/>
    <tableColumn id="5" xr3:uid="{F6855A8C-F395-40A7-B46F-A36E69B63B40}" name="1986-1987" dataDxfId="38" dataCellStyle="Comma"/>
    <tableColumn id="6" xr3:uid="{0842862F-8553-42D0-91C7-D299E8781BAF}" name="1987-1988" dataDxfId="37" dataCellStyle="Comma"/>
    <tableColumn id="7" xr3:uid="{3076EA82-2E0A-444E-8425-342388ADB0F1}" name="1988-1989" dataDxfId="36" dataCellStyle="Comma"/>
    <tableColumn id="8" xr3:uid="{3C4F7F8C-73AB-4859-A2C2-B8F94CBE8759}" name="1989-1990" dataDxfId="35" dataCellStyle="Comma"/>
    <tableColumn id="9" xr3:uid="{B0C2AB28-57C8-436E-A8E1-0A15CE0D9DB5}" name="1990-1991" dataDxfId="34" dataCellStyle="Comma"/>
    <tableColumn id="10" xr3:uid="{DC3D9643-506E-4BD1-8243-ADF3CC9B21EC}" name="1991-1992" dataDxfId="33" dataCellStyle="Comma"/>
    <tableColumn id="11" xr3:uid="{22F9E6FD-7054-46C5-9377-6E1A525E26C9}" name="1992-1993" dataDxfId="32" dataCellStyle="Comma"/>
    <tableColumn id="12" xr3:uid="{EE492A4A-C246-499E-A56B-5225E3CE1140}" name="1993-1994" dataDxfId="31" dataCellStyle="Comma"/>
    <tableColumn id="13" xr3:uid="{A8FD8BF0-211D-4E27-B52E-1C561D5FED96}" name="1994-1995" dataDxfId="30" dataCellStyle="Comma"/>
    <tableColumn id="14" xr3:uid="{559416FF-CC94-4255-99B3-99791E268FB5}" name="1995-1996" dataDxfId="29" dataCellStyle="Comma"/>
    <tableColumn id="15" xr3:uid="{FA814EB2-A75E-4DDF-97C5-E4DC4306B10D}" name="1996-1997" dataDxfId="28" dataCellStyle="Comma"/>
    <tableColumn id="16" xr3:uid="{C98A347A-BB5C-4971-9719-DD0386C462AA}" name="1997-1998" dataDxfId="27" dataCellStyle="Comma"/>
    <tableColumn id="17" xr3:uid="{5E65FC61-A0E1-4DFE-9A64-D2F140C8CD0D}" name="1998-1999" dataDxfId="26" dataCellStyle="Comma"/>
    <tableColumn id="18" xr3:uid="{601F76FE-7712-4CF4-A1E0-95E9619DDE4F}" name="1999-2000" dataDxfId="25" dataCellStyle="Comma"/>
    <tableColumn id="19" xr3:uid="{D94F5791-006C-45C1-A6AA-6E47A56F54AF}" name="2000-2001" dataDxfId="24" dataCellStyle="Comma"/>
    <tableColumn id="20" xr3:uid="{9BDF885A-A7A7-4B4B-AF20-539DC2601C71}" name="2001-2002" dataDxfId="23" dataCellStyle="Comma"/>
    <tableColumn id="21" xr3:uid="{E1E45CEB-AAF9-4F7D-AE1B-CE28CC0548B8}" name="2002-2003" dataDxfId="22" dataCellStyle="Comma"/>
    <tableColumn id="22" xr3:uid="{9C892A63-8057-4396-A3FF-08087DCF4D87}" name="2003-2004" dataDxfId="21" dataCellStyle="Comma"/>
    <tableColumn id="23" xr3:uid="{0BE55F45-F4C3-453B-B0A5-7642A7EF47D0}" name="2004-2005" dataDxfId="20" dataCellStyle="Comma"/>
    <tableColumn id="24" xr3:uid="{BBBB65D7-688E-4344-9C1D-B7EF5F17E52D}" name="2005-2006" dataDxfId="19" dataCellStyle="Comma"/>
    <tableColumn id="25" xr3:uid="{9504A6DB-6A2D-486F-85CB-C56D20324224}" name="2006-2007" dataDxfId="18" dataCellStyle="Comma"/>
    <tableColumn id="26" xr3:uid="{B33AE8AA-8C95-46D7-89F8-EA5B6F0F78BC}" name="2007-2008" dataDxfId="17" dataCellStyle="Comma"/>
    <tableColumn id="27" xr3:uid="{94E3B56A-CF3B-4265-B19B-42ED90BFB1C3}" name="2008-2009" dataDxfId="16" dataCellStyle="Comma"/>
    <tableColumn id="28" xr3:uid="{3BBBA897-FC50-4360-91FC-B8A4E439E803}" name="2009-2010" dataDxfId="15" dataCellStyle="Comma"/>
    <tableColumn id="29" xr3:uid="{1B4B8535-EB4F-4727-AD30-E984D8113D78}" name="2010-2011" dataDxfId="14" dataCellStyle="Comma"/>
    <tableColumn id="30" xr3:uid="{AE68D1EC-CB57-4AA4-88B1-003D9A07FEED}" name="2011-2012" dataDxfId="13" dataCellStyle="Comma"/>
    <tableColumn id="31" xr3:uid="{854FB295-5A48-41B7-8D42-6FADCC821543}" name="2012-2013" dataDxfId="12" dataCellStyle="Comma"/>
    <tableColumn id="32" xr3:uid="{0EC101BE-840D-48DE-A526-F4DD7315578E}" name="2013-2014" dataDxfId="11" dataCellStyle="Comma"/>
    <tableColumn id="33" xr3:uid="{9232A607-095E-42E1-9E2C-FE41AC2CD818}" name="2014-2015" dataDxfId="10" dataCellStyle="Comma"/>
    <tableColumn id="34" xr3:uid="{A5D926DE-CD50-450E-895E-ABD547A9C244}" name="2015-2016" dataDxfId="9" dataCellStyle="Comma"/>
    <tableColumn id="35" xr3:uid="{7B964AFD-9C11-40C2-849A-17472EF19864}" name="2016-2017" dataDxfId="8" dataCellStyle="Comma"/>
    <tableColumn id="36" xr3:uid="{3B1073DC-6E25-4EA9-A1BC-46D150AB91B1}" name="2017-2018" dataDxfId="7" dataCellStyle="Comma"/>
    <tableColumn id="37" xr3:uid="{0DCA5D9F-62FC-42EE-8663-A3E351E5ADA2}" name="2018-2019" dataDxfId="6" dataCellStyle="Comma"/>
    <tableColumn id="38" xr3:uid="{AC2EF049-14AB-43B4-BC50-FAB92D330E2D}" name="2019-2020" dataDxfId="5" dataCellStyle="Comma"/>
    <tableColumn id="39" xr3:uid="{9810004C-6E87-4856-AE58-5DCEA053726E}" name="2020-2021" dataDxfId="4" dataCellStyle="Comma"/>
    <tableColumn id="40" xr3:uid="{08C7170F-DAED-4ACB-AA98-2A4AD2B3EF75}" name="2021-2022" dataDxfId="3"/>
    <tableColumn id="41" xr3:uid="{2844D709-CA42-46C7-BC73-770F2080284B}" name="2022-2023" dataDxfId="2"/>
    <tableColumn id="42" xr3:uid="{931356ED-DA23-413A-B56B-DD2C4C22864F}" name="2023-2024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E23" sqref="E23"/>
    </sheetView>
  </sheetViews>
  <sheetFormatPr defaultColWidth="8.6640625" defaultRowHeight="13.8" x14ac:dyDescent="0.3"/>
  <cols>
    <col min="1" max="1" width="35.33203125" style="2" customWidth="1"/>
    <col min="2" max="3" width="21.77734375" style="8" customWidth="1"/>
    <col min="4" max="4" width="39.77734375" style="8" customWidth="1"/>
    <col min="5" max="5" width="41.21875" style="8" customWidth="1"/>
    <col min="6" max="6" width="12.5546875" style="2" customWidth="1"/>
    <col min="7" max="7" width="35.33203125" style="2" bestFit="1" customWidth="1"/>
    <col min="8" max="8" width="11" style="2" customWidth="1"/>
    <col min="9" max="9" width="11.33203125" style="2" customWidth="1"/>
    <col min="10" max="10" width="12.33203125" style="2" customWidth="1"/>
    <col min="11" max="11" width="13.109375" style="2" customWidth="1"/>
    <col min="12" max="17" width="9.33203125" style="2" customWidth="1"/>
    <col min="18" max="16384" width="8.6640625" style="2"/>
  </cols>
  <sheetData>
    <row r="1" spans="1:5" ht="21" x14ac:dyDescent="0.3">
      <c r="A1" s="6" t="s">
        <v>57</v>
      </c>
      <c r="B1" s="1"/>
      <c r="C1" s="1"/>
      <c r="D1" s="1"/>
      <c r="E1" s="1"/>
    </row>
    <row r="2" spans="1:5" s="4" customFormat="1" ht="21" x14ac:dyDescent="0.4">
      <c r="A2" s="7" t="s">
        <v>58</v>
      </c>
      <c r="B2" s="3"/>
      <c r="C2" s="3"/>
      <c r="D2" s="3"/>
      <c r="E2" s="3"/>
    </row>
    <row r="3" spans="1:5" s="5" customFormat="1" ht="14.4" x14ac:dyDescent="0.3">
      <c r="A3" s="16" t="s">
        <v>0</v>
      </c>
      <c r="B3" s="14" t="s">
        <v>54</v>
      </c>
      <c r="C3" s="14" t="s">
        <v>55</v>
      </c>
      <c r="D3" s="15" t="s">
        <v>49</v>
      </c>
      <c r="E3" s="18" t="s">
        <v>50</v>
      </c>
    </row>
    <row r="4" spans="1:5" ht="14.4" x14ac:dyDescent="0.3">
      <c r="A4" s="17" t="s">
        <v>1</v>
      </c>
      <c r="B4" s="9">
        <v>5475</v>
      </c>
      <c r="C4" s="9">
        <v>5348</v>
      </c>
      <c r="D4" s="9">
        <f>C4-B4</f>
        <v>-127</v>
      </c>
      <c r="E4" s="19">
        <f>D4/B4</f>
        <v>-2.3196347031963469E-2</v>
      </c>
    </row>
    <row r="5" spans="1:5" ht="14.4" x14ac:dyDescent="0.3">
      <c r="A5" s="17" t="s">
        <v>2</v>
      </c>
      <c r="B5" s="9">
        <v>28640</v>
      </c>
      <c r="C5" s="9">
        <v>28899</v>
      </c>
      <c r="D5" s="9">
        <f t="shared" ref="D5:D10" si="0">C5-B5</f>
        <v>259</v>
      </c>
      <c r="E5" s="19">
        <f t="shared" ref="E5:E10" si="1">D5/B5</f>
        <v>9.043296089385474E-3</v>
      </c>
    </row>
    <row r="6" spans="1:5" ht="14.4" x14ac:dyDescent="0.3">
      <c r="A6" s="17" t="s">
        <v>3</v>
      </c>
      <c r="B6" s="9">
        <v>40198</v>
      </c>
      <c r="C6" s="9">
        <v>40072</v>
      </c>
      <c r="D6" s="9">
        <f t="shared" si="0"/>
        <v>-126</v>
      </c>
      <c r="E6" s="19">
        <f t="shared" si="1"/>
        <v>-3.1344843027016271E-3</v>
      </c>
    </row>
    <row r="7" spans="1:5" ht="14.4" x14ac:dyDescent="0.3">
      <c r="A7" s="17" t="s">
        <v>4</v>
      </c>
      <c r="B7" s="9">
        <v>308739</v>
      </c>
      <c r="C7" s="9">
        <v>312687</v>
      </c>
      <c r="D7" s="9">
        <f t="shared" si="0"/>
        <v>3948</v>
      </c>
      <c r="E7" s="19">
        <f t="shared" si="1"/>
        <v>1.2787500121461817E-2</v>
      </c>
    </row>
    <row r="8" spans="1:5" ht="14.4" x14ac:dyDescent="0.3">
      <c r="A8" s="17" t="s">
        <v>5</v>
      </c>
      <c r="B8" s="9">
        <v>452513</v>
      </c>
      <c r="C8" s="9">
        <v>444987</v>
      </c>
      <c r="D8" s="9">
        <f t="shared" si="0"/>
        <v>-7526</v>
      </c>
      <c r="E8" s="19">
        <f t="shared" si="1"/>
        <v>-1.6631566385938084E-2</v>
      </c>
    </row>
    <row r="9" spans="1:5" ht="14.4" x14ac:dyDescent="0.3">
      <c r="A9" s="17" t="s">
        <v>6</v>
      </c>
      <c r="B9" s="9">
        <v>2657</v>
      </c>
      <c r="C9" s="9">
        <v>2901</v>
      </c>
      <c r="D9" s="9">
        <f t="shared" si="0"/>
        <v>244</v>
      </c>
      <c r="E9" s="19">
        <f t="shared" si="1"/>
        <v>9.1832894241625898E-2</v>
      </c>
    </row>
    <row r="10" spans="1:5" ht="14.4" x14ac:dyDescent="0.3">
      <c r="A10" s="17" t="s">
        <v>7</v>
      </c>
      <c r="B10" s="9">
        <v>45042</v>
      </c>
      <c r="C10" s="9">
        <v>46570</v>
      </c>
      <c r="D10" s="9">
        <f t="shared" si="0"/>
        <v>1528</v>
      </c>
      <c r="E10" s="19">
        <f t="shared" si="1"/>
        <v>3.3923893255184051E-2</v>
      </c>
    </row>
    <row r="11" spans="1:5" ht="14.4" x14ac:dyDescent="0.3">
      <c r="A11" s="20" t="s">
        <v>8</v>
      </c>
      <c r="B11" s="21">
        <f>SUM(B4:B10)</f>
        <v>883264</v>
      </c>
      <c r="C11" s="21">
        <f>SUM(C4:C10)</f>
        <v>881464</v>
      </c>
      <c r="D11" s="21">
        <f>SUM(D4:D10)</f>
        <v>-1800</v>
      </c>
      <c r="E11" s="22">
        <f t="shared" ref="E11" si="2">D11/B11</f>
        <v>-2.037895804651837E-3</v>
      </c>
    </row>
    <row r="12" spans="1:5" ht="14.4" x14ac:dyDescent="0.3">
      <c r="A12" s="10"/>
      <c r="B12" s="11"/>
      <c r="C12" s="11"/>
      <c r="D12" s="11"/>
      <c r="E12" s="12"/>
    </row>
    <row r="13" spans="1:5" ht="14.4" x14ac:dyDescent="0.3">
      <c r="A13" s="16" t="s">
        <v>0</v>
      </c>
      <c r="B13" s="15" t="s">
        <v>56</v>
      </c>
      <c r="C13" s="14" t="s">
        <v>55</v>
      </c>
      <c r="D13" s="15" t="s">
        <v>51</v>
      </c>
      <c r="E13" s="18" t="s">
        <v>52</v>
      </c>
    </row>
    <row r="14" spans="1:5" ht="14.4" x14ac:dyDescent="0.3">
      <c r="A14" s="17" t="s">
        <v>1</v>
      </c>
      <c r="B14" s="13">
        <v>6574</v>
      </c>
      <c r="C14" s="9">
        <v>5348</v>
      </c>
      <c r="D14" s="9">
        <f>C14-B14</f>
        <v>-1226</v>
      </c>
      <c r="E14" s="19">
        <f>D14/B14</f>
        <v>-0.18649224216610891</v>
      </c>
    </row>
    <row r="15" spans="1:5" ht="14.4" x14ac:dyDescent="0.3">
      <c r="A15" s="17" t="s">
        <v>2</v>
      </c>
      <c r="B15" s="13">
        <v>26895</v>
      </c>
      <c r="C15" s="9">
        <v>28899</v>
      </c>
      <c r="D15" s="9">
        <f t="shared" ref="D15:D20" si="3">C15-B15</f>
        <v>2004</v>
      </c>
      <c r="E15" s="19">
        <f t="shared" ref="E15:E20" si="4">D15/B15</f>
        <v>7.4511991076408254E-2</v>
      </c>
    </row>
    <row r="16" spans="1:5" ht="14.4" x14ac:dyDescent="0.3">
      <c r="A16" s="17" t="s">
        <v>3</v>
      </c>
      <c r="B16" s="9">
        <v>41107</v>
      </c>
      <c r="C16" s="9">
        <v>40072</v>
      </c>
      <c r="D16" s="9">
        <f t="shared" si="3"/>
        <v>-1035</v>
      </c>
      <c r="E16" s="19">
        <f t="shared" si="4"/>
        <v>-2.5178193495025179E-2</v>
      </c>
    </row>
    <row r="17" spans="1:5" ht="14.4" x14ac:dyDescent="0.3">
      <c r="A17" s="17" t="s">
        <v>4</v>
      </c>
      <c r="B17" s="13">
        <v>287402</v>
      </c>
      <c r="C17" s="9">
        <v>312687</v>
      </c>
      <c r="D17" s="9">
        <f t="shared" si="3"/>
        <v>25285</v>
      </c>
      <c r="E17" s="19">
        <f t="shared" si="4"/>
        <v>8.7977815046520205E-2</v>
      </c>
    </row>
    <row r="18" spans="1:5" ht="14.4" x14ac:dyDescent="0.3">
      <c r="A18" s="17" t="s">
        <v>5</v>
      </c>
      <c r="B18" s="13">
        <v>482405</v>
      </c>
      <c r="C18" s="9">
        <v>444987</v>
      </c>
      <c r="D18" s="9">
        <f t="shared" si="3"/>
        <v>-37418</v>
      </c>
      <c r="E18" s="19">
        <f t="shared" si="4"/>
        <v>-7.7565531037199029E-2</v>
      </c>
    </row>
    <row r="19" spans="1:5" ht="14.4" x14ac:dyDescent="0.3">
      <c r="A19" s="17" t="s">
        <v>6</v>
      </c>
      <c r="B19" s="9">
        <v>1991</v>
      </c>
      <c r="C19" s="9">
        <v>2901</v>
      </c>
      <c r="D19" s="9">
        <f t="shared" si="3"/>
        <v>910</v>
      </c>
      <c r="E19" s="19">
        <f t="shared" si="4"/>
        <v>0.45705675539929685</v>
      </c>
    </row>
    <row r="20" spans="1:5" ht="14.4" x14ac:dyDescent="0.3">
      <c r="A20" s="17" t="s">
        <v>7</v>
      </c>
      <c r="B20" s="9">
        <v>30625</v>
      </c>
      <c r="C20" s="9">
        <v>46570</v>
      </c>
      <c r="D20" s="9">
        <f t="shared" si="3"/>
        <v>15945</v>
      </c>
      <c r="E20" s="19">
        <f t="shared" si="4"/>
        <v>0.52065306122448984</v>
      </c>
    </row>
    <row r="21" spans="1:5" ht="14.4" x14ac:dyDescent="0.3">
      <c r="A21" s="20" t="s">
        <v>8</v>
      </c>
      <c r="B21" s="21">
        <f>SUM(B14:B20)</f>
        <v>876999</v>
      </c>
      <c r="C21" s="21">
        <f>SUM(C14:C20)</f>
        <v>881464</v>
      </c>
      <c r="D21" s="21">
        <f t="shared" ref="D21" si="5">C21-B21</f>
        <v>4465</v>
      </c>
      <c r="E21" s="22">
        <f t="shared" ref="E21" si="6">D21/B21</f>
        <v>5.0912258736897078E-3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"/>
  <sheetViews>
    <sheetView workbookViewId="0">
      <selection sqref="A1:AF8"/>
    </sheetView>
  </sheetViews>
  <sheetFormatPr defaultColWidth="8.6640625" defaultRowHeight="14.4" x14ac:dyDescent="0.3"/>
  <cols>
    <col min="1" max="1" width="35.33203125" style="30" bestFit="1" customWidth="1"/>
    <col min="2" max="32" width="11.44140625" style="30" customWidth="1"/>
    <col min="33" max="16384" width="8.6640625" style="30"/>
  </cols>
  <sheetData>
    <row r="1" spans="1:32" s="25" customFormat="1" x14ac:dyDescent="0.3">
      <c r="A1" s="31" t="s">
        <v>0</v>
      </c>
      <c r="B1" s="24" t="s">
        <v>33</v>
      </c>
      <c r="C1" s="24" t="s">
        <v>32</v>
      </c>
      <c r="D1" s="24" t="s">
        <v>31</v>
      </c>
      <c r="E1" s="24" t="s">
        <v>30</v>
      </c>
      <c r="F1" s="24" t="s">
        <v>29</v>
      </c>
      <c r="G1" s="24" t="s">
        <v>28</v>
      </c>
      <c r="H1" s="24" t="s">
        <v>27</v>
      </c>
      <c r="I1" s="24" t="s">
        <v>26</v>
      </c>
      <c r="J1" s="24" t="s">
        <v>25</v>
      </c>
      <c r="K1" s="24" t="s">
        <v>24</v>
      </c>
      <c r="L1" s="24" t="s">
        <v>23</v>
      </c>
      <c r="M1" s="24" t="s">
        <v>22</v>
      </c>
      <c r="N1" s="24" t="s">
        <v>21</v>
      </c>
      <c r="O1" s="24" t="s">
        <v>20</v>
      </c>
      <c r="P1" s="24" t="s">
        <v>19</v>
      </c>
      <c r="Q1" s="24" t="s">
        <v>18</v>
      </c>
      <c r="R1" s="24" t="s">
        <v>17</v>
      </c>
      <c r="S1" s="24" t="s">
        <v>16</v>
      </c>
      <c r="T1" s="24" t="s">
        <v>15</v>
      </c>
      <c r="U1" s="24" t="s">
        <v>14</v>
      </c>
      <c r="V1" s="24" t="s">
        <v>9</v>
      </c>
      <c r="W1" s="24" t="s">
        <v>10</v>
      </c>
      <c r="X1" s="24" t="s">
        <v>11</v>
      </c>
      <c r="Y1" s="24" t="s">
        <v>12</v>
      </c>
      <c r="Z1" s="24" t="s">
        <v>13</v>
      </c>
      <c r="AA1" s="24" t="s">
        <v>44</v>
      </c>
      <c r="AB1" s="23" t="s">
        <v>45</v>
      </c>
      <c r="AC1" s="23" t="s">
        <v>46</v>
      </c>
      <c r="AD1" s="23" t="s">
        <v>47</v>
      </c>
      <c r="AE1" s="23" t="s">
        <v>48</v>
      </c>
      <c r="AF1" s="33" t="s">
        <v>53</v>
      </c>
    </row>
    <row r="2" spans="1:32" x14ac:dyDescent="0.3">
      <c r="A2" s="32" t="s">
        <v>1</v>
      </c>
      <c r="B2" s="27">
        <v>0.01</v>
      </c>
      <c r="C2" s="27">
        <v>0.01</v>
      </c>
      <c r="D2" s="27">
        <v>1.1000000000000001E-2</v>
      </c>
      <c r="E2" s="27">
        <v>1.1000000000000001E-2</v>
      </c>
      <c r="F2" s="27">
        <v>1.1000000000000001E-2</v>
      </c>
      <c r="G2" s="27">
        <v>1.2E-2</v>
      </c>
      <c r="H2" s="27">
        <v>1.2E-2</v>
      </c>
      <c r="I2" s="27">
        <v>1.2E-2</v>
      </c>
      <c r="J2" s="27">
        <v>1.2E-2</v>
      </c>
      <c r="K2" s="27">
        <v>1.1903780214986261E-2</v>
      </c>
      <c r="L2" s="27">
        <v>1.187327431012E-2</v>
      </c>
      <c r="M2" s="27">
        <v>1.18018879368479E-2</v>
      </c>
      <c r="N2" s="27">
        <v>1.1768804725966687E-2</v>
      </c>
      <c r="O2" s="27">
        <v>1.1538165811275782E-2</v>
      </c>
      <c r="P2" s="27">
        <v>1.2E-2</v>
      </c>
      <c r="Q2" s="27">
        <v>1.1600074776129798E-2</v>
      </c>
      <c r="R2" s="27">
        <v>1.1538165811275782E-2</v>
      </c>
      <c r="S2" s="27">
        <v>8.8365452570566671E-3</v>
      </c>
      <c r="T2" s="27">
        <v>8.361573984653474E-3</v>
      </c>
      <c r="U2" s="27">
        <v>7.7770997069112604E-3</v>
      </c>
      <c r="V2" s="28">
        <v>7.0000000000000001E-3</v>
      </c>
      <c r="W2" s="29">
        <v>7.0000000000000001E-3</v>
      </c>
      <c r="X2" s="28">
        <v>7.1448273407539887E-3</v>
      </c>
      <c r="Y2" s="29">
        <v>7.1943240970631555E-3</v>
      </c>
      <c r="Z2" s="29">
        <v>7.0912246781210178E-3</v>
      </c>
      <c r="AA2" s="27">
        <v>7.0000000000000001E-3</v>
      </c>
      <c r="AB2" s="27">
        <v>7.0000000000000001E-3</v>
      </c>
      <c r="AC2" s="27">
        <v>7.0000000000000001E-3</v>
      </c>
      <c r="AD2" s="27">
        <v>6.0000000000000001E-3</v>
      </c>
      <c r="AE2" s="27">
        <v>6.0000000000000001E-3</v>
      </c>
      <c r="AF2" s="34">
        <v>6.0000000000000001E-3</v>
      </c>
    </row>
    <row r="3" spans="1:32" x14ac:dyDescent="0.3">
      <c r="A3" s="32" t="s">
        <v>2</v>
      </c>
      <c r="B3" s="27">
        <v>2.4E-2</v>
      </c>
      <c r="C3" s="27">
        <v>2.5000000000000001E-2</v>
      </c>
      <c r="D3" s="27">
        <v>2.6000000000000002E-2</v>
      </c>
      <c r="E3" s="27">
        <v>2.6000000000000002E-2</v>
      </c>
      <c r="F3" s="27">
        <v>2.7000000000000003E-2</v>
      </c>
      <c r="G3" s="27">
        <v>2.7000000000000003E-2</v>
      </c>
      <c r="H3" s="27">
        <v>2.7999999999999997E-2</v>
      </c>
      <c r="I3" s="27">
        <v>2.8999999999999998E-2</v>
      </c>
      <c r="J3" s="27">
        <v>0.03</v>
      </c>
      <c r="K3" s="27">
        <v>3.0338014156853253E-2</v>
      </c>
      <c r="L3" s="27">
        <v>3.1092774143820247E-2</v>
      </c>
      <c r="M3" s="27">
        <v>3.1839531889749917E-2</v>
      </c>
      <c r="N3" s="27">
        <v>3.2613986279121002E-2</v>
      </c>
      <c r="O3" s="27">
        <v>3.3000000000000002E-2</v>
      </c>
      <c r="P3" s="27">
        <v>3.4000000000000002E-2</v>
      </c>
      <c r="Q3" s="27">
        <v>3.5742256943977771E-2</v>
      </c>
      <c r="R3" s="27">
        <v>3.7026891951636776E-2</v>
      </c>
      <c r="S3" s="27">
        <v>2.9043679949153106E-2</v>
      </c>
      <c r="T3" s="27">
        <v>3.1046572199493132E-2</v>
      </c>
      <c r="U3" s="27">
        <v>3.1573913134104001E-2</v>
      </c>
      <c r="V3" s="28">
        <v>3.1E-2</v>
      </c>
      <c r="W3" s="29">
        <v>3.1E-2</v>
      </c>
      <c r="X3" s="28">
        <v>3.0844878057461139E-2</v>
      </c>
      <c r="Y3" s="29">
        <v>3.1280006276111327E-2</v>
      </c>
      <c r="Z3" s="29">
        <v>3.1801204025135123E-2</v>
      </c>
      <c r="AA3" s="27">
        <v>3.2000000000000001E-2</v>
      </c>
      <c r="AB3" s="27">
        <v>3.2000000000000001E-2</v>
      </c>
      <c r="AC3" s="27">
        <v>3.2000000000000001E-2</v>
      </c>
      <c r="AD3" s="27">
        <v>3.2000000000000001E-2</v>
      </c>
      <c r="AE3" s="27">
        <v>3.2000000000000001E-2</v>
      </c>
      <c r="AF3" s="34">
        <v>3.3000000000000002E-2</v>
      </c>
    </row>
    <row r="4" spans="1:32" x14ac:dyDescent="0.3">
      <c r="A4" s="32" t="s">
        <v>3</v>
      </c>
      <c r="B4" s="27">
        <v>5.4000000000000006E-2</v>
      </c>
      <c r="C4" s="27">
        <v>5.4000000000000006E-2</v>
      </c>
      <c r="D4" s="27">
        <v>5.4000000000000006E-2</v>
      </c>
      <c r="E4" s="27">
        <v>5.5E-2</v>
      </c>
      <c r="F4" s="27">
        <v>5.5999999999999994E-2</v>
      </c>
      <c r="G4" s="27">
        <v>5.5999999999999994E-2</v>
      </c>
      <c r="H4" s="27">
        <v>5.7000000000000002E-2</v>
      </c>
      <c r="I4" s="27">
        <v>5.7000000000000002E-2</v>
      </c>
      <c r="J4" s="27">
        <v>5.7000000000000002E-2</v>
      </c>
      <c r="K4" s="27">
        <v>5.723656734879539E-2</v>
      </c>
      <c r="L4" s="27">
        <v>5.8185115380351288E-2</v>
      </c>
      <c r="M4" s="27">
        <v>5.8862046521456143E-2</v>
      </c>
      <c r="N4" s="27">
        <v>5.9603590587005643E-2</v>
      </c>
      <c r="O4" s="27">
        <v>0.06</v>
      </c>
      <c r="P4" s="27">
        <v>0.06</v>
      </c>
      <c r="Q4" s="27">
        <v>5.9572871904335425E-2</v>
      </c>
      <c r="R4" s="27">
        <v>5.9364367683524592E-2</v>
      </c>
      <c r="S4" s="27">
        <v>4.8068576903556912E-2</v>
      </c>
      <c r="T4" s="27">
        <v>4.7914874190093236E-2</v>
      </c>
      <c r="U4" s="27">
        <v>4.68941973989098E-2</v>
      </c>
      <c r="V4" s="28">
        <v>4.7E-2</v>
      </c>
      <c r="W4" s="29">
        <v>4.7E-2</v>
      </c>
      <c r="X4" s="28">
        <v>4.62233848508306E-2</v>
      </c>
      <c r="Y4" s="29">
        <v>4.583108199938344E-2</v>
      </c>
      <c r="Z4" s="29">
        <v>4.5778222085512153E-2</v>
      </c>
      <c r="AA4" s="27">
        <v>4.4999999999999998E-2</v>
      </c>
      <c r="AB4" s="27">
        <v>4.4999999999999998E-2</v>
      </c>
      <c r="AC4" s="27">
        <v>4.4999999999999998E-2</v>
      </c>
      <c r="AD4" s="27">
        <v>4.4999999999999998E-2</v>
      </c>
      <c r="AE4" s="27">
        <v>4.5999999999999999E-2</v>
      </c>
      <c r="AF4" s="34">
        <v>4.4999999999999998E-2</v>
      </c>
    </row>
    <row r="5" spans="1:32" x14ac:dyDescent="0.3">
      <c r="A5" s="32" t="s">
        <v>4</v>
      </c>
      <c r="B5" s="27">
        <v>0.17100000000000001</v>
      </c>
      <c r="C5" s="27">
        <v>0.17600000000000002</v>
      </c>
      <c r="D5" s="27">
        <v>0.184</v>
      </c>
      <c r="E5" s="27">
        <v>0.188</v>
      </c>
      <c r="F5" s="27">
        <v>0.193</v>
      </c>
      <c r="G5" s="27">
        <v>0.19899999999999998</v>
      </c>
      <c r="H5" s="27">
        <v>0.20800000000000002</v>
      </c>
      <c r="I5" s="27">
        <v>0.22</v>
      </c>
      <c r="J5" s="27">
        <v>0.23300000000000001</v>
      </c>
      <c r="K5" s="27">
        <v>0.24316430408771822</v>
      </c>
      <c r="L5" s="27">
        <v>0.25337746875940387</v>
      </c>
      <c r="M5" s="27">
        <v>0.2621980885845952</v>
      </c>
      <c r="N5" s="27">
        <v>0.27082212555782698</v>
      </c>
      <c r="O5" s="27">
        <v>0.27600000000000002</v>
      </c>
      <c r="P5" s="27">
        <v>0.27900000000000003</v>
      </c>
      <c r="Q5" s="27">
        <v>0.28374120128096886</v>
      </c>
      <c r="R5" s="27">
        <v>0.28568734021490494</v>
      </c>
      <c r="S5" s="27">
        <v>0.3155377106565036</v>
      </c>
      <c r="T5" s="27">
        <v>0.31897596179171567</v>
      </c>
      <c r="U5" s="27">
        <v>0.32263962823703202</v>
      </c>
      <c r="V5" s="28">
        <v>0.32800000000000001</v>
      </c>
      <c r="W5" s="29">
        <v>0.33100000000000002</v>
      </c>
      <c r="X5" s="28">
        <v>0.3337815533548657</v>
      </c>
      <c r="Y5" s="29">
        <v>0.33543273677127222</v>
      </c>
      <c r="Z5" s="29">
        <v>0.33663707870105902</v>
      </c>
      <c r="AA5" s="27">
        <v>0.33600000000000002</v>
      </c>
      <c r="AB5" s="27">
        <v>0.34300000000000003</v>
      </c>
      <c r="AC5" s="27">
        <v>0.34200000000000003</v>
      </c>
      <c r="AD5" s="27">
        <v>0.34499999999999997</v>
      </c>
      <c r="AE5" s="27">
        <v>0.35</v>
      </c>
      <c r="AF5" s="34">
        <v>0.35499999999999998</v>
      </c>
    </row>
    <row r="6" spans="1:32" x14ac:dyDescent="0.3">
      <c r="A6" s="32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7"/>
      <c r="L6" s="27"/>
      <c r="M6" s="27"/>
      <c r="N6" s="27"/>
      <c r="O6" s="27"/>
      <c r="P6" s="27"/>
      <c r="Q6" s="27"/>
      <c r="R6" s="27"/>
      <c r="S6" s="27">
        <v>2.1866062069259922E-3</v>
      </c>
      <c r="T6" s="27">
        <v>2.1269746507231362E-3</v>
      </c>
      <c r="U6" s="27">
        <v>2.1538721642130601E-3</v>
      </c>
      <c r="V6" s="28">
        <v>2E-3</v>
      </c>
      <c r="W6" s="29">
        <v>2E-3</v>
      </c>
      <c r="X6" s="28">
        <v>2.3100570340513753E-3</v>
      </c>
      <c r="Y6" s="29">
        <v>2.4563020223884804E-3</v>
      </c>
      <c r="Z6" s="29">
        <v>2.5157094520367358E-3</v>
      </c>
      <c r="AA6" s="27">
        <v>3.0000000000000001E-3</v>
      </c>
      <c r="AB6" s="27">
        <v>3.0000000000000001E-3</v>
      </c>
      <c r="AC6" s="27">
        <v>3.0000000000000001E-3</v>
      </c>
      <c r="AD6" s="27">
        <v>3.0000000000000001E-3</v>
      </c>
      <c r="AE6" s="27">
        <v>3.0000000000000001E-3</v>
      </c>
      <c r="AF6" s="34">
        <v>3.0000000000000001E-3</v>
      </c>
    </row>
    <row r="7" spans="1:32" x14ac:dyDescent="0.3">
      <c r="A7" s="32" t="s">
        <v>7</v>
      </c>
      <c r="B7" s="26"/>
      <c r="C7" s="26"/>
      <c r="D7" s="26"/>
      <c r="E7" s="26"/>
      <c r="F7" s="26"/>
      <c r="G7" s="26"/>
      <c r="H7" s="26"/>
      <c r="I7" s="26"/>
      <c r="J7" s="26"/>
      <c r="K7" s="27"/>
      <c r="L7" s="27"/>
      <c r="M7" s="27"/>
      <c r="N7" s="27"/>
      <c r="O7" s="27"/>
      <c r="P7" s="27"/>
      <c r="Q7" s="27"/>
      <c r="R7" s="27"/>
      <c r="S7" s="27">
        <v>2.7943262074951739E-2</v>
      </c>
      <c r="T7" s="27">
        <v>3.0520974170778387E-2</v>
      </c>
      <c r="U7" s="27">
        <v>3.2699485039273397E-2</v>
      </c>
      <c r="V7" s="28">
        <v>3.5000000000000003E-2</v>
      </c>
      <c r="W7" s="29">
        <v>3.6999999999999998E-2</v>
      </c>
      <c r="X7" s="28">
        <v>3.8252186601891641E-2</v>
      </c>
      <c r="Y7" s="29">
        <v>4.0206890684062989E-2</v>
      </c>
      <c r="Z7" s="29">
        <v>4.1748692709935406E-2</v>
      </c>
      <c r="AA7" s="27">
        <v>4.3999999999999997E-2</v>
      </c>
      <c r="AB7" s="27">
        <v>4.4999999999999998E-2</v>
      </c>
      <c r="AC7" s="27">
        <v>4.5999999999999999E-2</v>
      </c>
      <c r="AD7" s="27">
        <v>0.05</v>
      </c>
      <c r="AE7" s="27">
        <v>5.0999999999999997E-2</v>
      </c>
      <c r="AF7" s="34">
        <v>5.2999999999999999E-2</v>
      </c>
    </row>
    <row r="8" spans="1:32" x14ac:dyDescent="0.3">
      <c r="A8" s="35" t="s">
        <v>5</v>
      </c>
      <c r="B8" s="36">
        <v>0.74099999999999999</v>
      </c>
      <c r="C8" s="36">
        <v>0.73499999999999999</v>
      </c>
      <c r="D8" s="36">
        <v>0.72499999999999998</v>
      </c>
      <c r="E8" s="36">
        <v>0.72</v>
      </c>
      <c r="F8" s="36">
        <v>0.71299999999999997</v>
      </c>
      <c r="G8" s="36">
        <v>0.70599999999999996</v>
      </c>
      <c r="H8" s="36">
        <v>0.69499999999999995</v>
      </c>
      <c r="I8" s="36">
        <v>0.68200000000000005</v>
      </c>
      <c r="J8" s="36">
        <v>0.66799999999999993</v>
      </c>
      <c r="K8" s="36">
        <v>0.65735733419164688</v>
      </c>
      <c r="L8" s="36">
        <v>0.64547136740630462</v>
      </c>
      <c r="M8" s="36">
        <v>0.63529844506735089</v>
      </c>
      <c r="N8" s="36">
        <v>0.62519149285007969</v>
      </c>
      <c r="O8" s="36">
        <v>0.61899999999999999</v>
      </c>
      <c r="P8" s="36">
        <v>0.61499999999999999</v>
      </c>
      <c r="Q8" s="36">
        <v>0.60934359509458813</v>
      </c>
      <c r="R8" s="36">
        <v>0.60638323433865793</v>
      </c>
      <c r="S8" s="36">
        <v>0.56838361895185197</v>
      </c>
      <c r="T8" s="36">
        <v>0.56105306901254293</v>
      </c>
      <c r="U8" s="36">
        <v>0.55626180431955496</v>
      </c>
      <c r="V8" s="37">
        <v>0.55000000000000004</v>
      </c>
      <c r="W8" s="38">
        <v>0.54500000000000004</v>
      </c>
      <c r="X8" s="37">
        <v>0.54144311276014556</v>
      </c>
      <c r="Y8" s="38">
        <v>0.53759865814971841</v>
      </c>
      <c r="Z8" s="38">
        <v>0.53442786834820055</v>
      </c>
      <c r="AA8" s="36">
        <v>0.53400000000000003</v>
      </c>
      <c r="AB8" s="36">
        <v>0.53400000000000003</v>
      </c>
      <c r="AC8" s="36">
        <v>0.52500000000000002</v>
      </c>
      <c r="AD8" s="36">
        <v>0.51900000000000002</v>
      </c>
      <c r="AE8" s="36">
        <v>0.51200000000000001</v>
      </c>
      <c r="AF8" s="39">
        <v>0.505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9"/>
  <sheetViews>
    <sheetView workbookViewId="0">
      <selection activeCell="C12" sqref="C12"/>
    </sheetView>
  </sheetViews>
  <sheetFormatPr defaultColWidth="8.6640625" defaultRowHeight="14.4" x14ac:dyDescent="0.3"/>
  <cols>
    <col min="1" max="1" width="39.6640625" style="30" bestFit="1" customWidth="1"/>
    <col min="2" max="7" width="11.44140625" style="30" customWidth="1"/>
    <col min="8" max="8" width="12.6640625" style="30" customWidth="1"/>
    <col min="9" max="12" width="11.44140625" style="30" customWidth="1"/>
    <col min="13" max="17" width="12.6640625" style="30" customWidth="1"/>
    <col min="18" max="24" width="11.44140625" style="30" customWidth="1"/>
    <col min="25" max="28" width="12.6640625" style="30" customWidth="1"/>
    <col min="29" max="42" width="11.6640625" style="30" customWidth="1"/>
    <col min="43" max="16384" width="8.6640625" style="30"/>
  </cols>
  <sheetData>
    <row r="1" spans="1:42" s="25" customFormat="1" x14ac:dyDescent="0.3">
      <c r="A1" s="31" t="s">
        <v>0</v>
      </c>
      <c r="B1" s="40" t="s">
        <v>43</v>
      </c>
      <c r="C1" s="40" t="s">
        <v>42</v>
      </c>
      <c r="D1" s="40" t="s">
        <v>41</v>
      </c>
      <c r="E1" s="40" t="s">
        <v>40</v>
      </c>
      <c r="F1" s="40" t="s">
        <v>39</v>
      </c>
      <c r="G1" s="40" t="s">
        <v>38</v>
      </c>
      <c r="H1" s="40" t="s">
        <v>37</v>
      </c>
      <c r="I1" s="40" t="s">
        <v>36</v>
      </c>
      <c r="J1" s="40" t="s">
        <v>35</v>
      </c>
      <c r="K1" s="40" t="s">
        <v>34</v>
      </c>
      <c r="L1" s="40" t="s">
        <v>33</v>
      </c>
      <c r="M1" s="40" t="s">
        <v>32</v>
      </c>
      <c r="N1" s="40" t="s">
        <v>31</v>
      </c>
      <c r="O1" s="40" t="s">
        <v>30</v>
      </c>
      <c r="P1" s="40" t="s">
        <v>29</v>
      </c>
      <c r="Q1" s="40" t="s">
        <v>28</v>
      </c>
      <c r="R1" s="40" t="s">
        <v>27</v>
      </c>
      <c r="S1" s="40" t="s">
        <v>26</v>
      </c>
      <c r="T1" s="40" t="s">
        <v>25</v>
      </c>
      <c r="U1" s="40" t="s">
        <v>24</v>
      </c>
      <c r="V1" s="40" t="s">
        <v>23</v>
      </c>
      <c r="W1" s="40" t="s">
        <v>22</v>
      </c>
      <c r="X1" s="40" t="s">
        <v>21</v>
      </c>
      <c r="Y1" s="40" t="s">
        <v>20</v>
      </c>
      <c r="Z1" s="40" t="s">
        <v>19</v>
      </c>
      <c r="AA1" s="40" t="s">
        <v>18</v>
      </c>
      <c r="AB1" s="40" t="s">
        <v>17</v>
      </c>
      <c r="AC1" s="24" t="s">
        <v>16</v>
      </c>
      <c r="AD1" s="24" t="s">
        <v>15</v>
      </c>
      <c r="AE1" s="24" t="s">
        <v>14</v>
      </c>
      <c r="AF1" s="24" t="s">
        <v>9</v>
      </c>
      <c r="AG1" s="24" t="s">
        <v>10</v>
      </c>
      <c r="AH1" s="24" t="s">
        <v>11</v>
      </c>
      <c r="AI1" s="24" t="s">
        <v>12</v>
      </c>
      <c r="AJ1" s="24" t="s">
        <v>13</v>
      </c>
      <c r="AK1" s="24" t="s">
        <v>44</v>
      </c>
      <c r="AL1" s="24" t="s">
        <v>45</v>
      </c>
      <c r="AM1" s="24" t="s">
        <v>46</v>
      </c>
      <c r="AN1" s="24" t="s">
        <v>47</v>
      </c>
      <c r="AO1" s="24" t="s">
        <v>48</v>
      </c>
      <c r="AP1" s="43" t="s">
        <v>53</v>
      </c>
    </row>
    <row r="2" spans="1:42" x14ac:dyDescent="0.3">
      <c r="A2" s="32" t="s">
        <v>1</v>
      </c>
      <c r="B2" s="41">
        <v>3748</v>
      </c>
      <c r="C2" s="41">
        <v>3816</v>
      </c>
      <c r="D2" s="41">
        <v>4135</v>
      </c>
      <c r="E2" s="41">
        <v>4198</v>
      </c>
      <c r="F2" s="41">
        <v>4274</v>
      </c>
      <c r="G2" s="41">
        <v>4515</v>
      </c>
      <c r="H2" s="41">
        <v>5045</v>
      </c>
      <c r="I2" s="41">
        <v>5321</v>
      </c>
      <c r="J2" s="41">
        <v>5674</v>
      </c>
      <c r="K2" s="41">
        <v>5881</v>
      </c>
      <c r="L2" s="41">
        <v>6237</v>
      </c>
      <c r="M2" s="41">
        <v>6467</v>
      </c>
      <c r="N2" s="41">
        <v>7033</v>
      </c>
      <c r="O2" s="41">
        <v>7305</v>
      </c>
      <c r="P2" s="41">
        <v>7672</v>
      </c>
      <c r="Q2" s="41">
        <v>8054</v>
      </c>
      <c r="R2" s="41">
        <v>8258</v>
      </c>
      <c r="S2" s="41">
        <v>8701</v>
      </c>
      <c r="T2" s="41">
        <v>8710</v>
      </c>
      <c r="U2" s="41">
        <v>8950</v>
      </c>
      <c r="V2" s="41">
        <v>8996</v>
      </c>
      <c r="W2" s="41">
        <v>9048</v>
      </c>
      <c r="X2" s="41">
        <v>9188</v>
      </c>
      <c r="Y2" s="41">
        <v>9283</v>
      </c>
      <c r="Z2" s="41">
        <v>9411</v>
      </c>
      <c r="AA2" s="41">
        <v>9494</v>
      </c>
      <c r="AB2" s="41">
        <v>9604</v>
      </c>
      <c r="AC2" s="41">
        <v>7452</v>
      </c>
      <c r="AD2" s="41">
        <v>7143</v>
      </c>
      <c r="AE2" s="41">
        <v>6716</v>
      </c>
      <c r="AF2" s="41">
        <v>6574</v>
      </c>
      <c r="AG2" s="41">
        <v>6537</v>
      </c>
      <c r="AH2" s="41">
        <v>6424</v>
      </c>
      <c r="AI2" s="41">
        <v>6511</v>
      </c>
      <c r="AJ2" s="41">
        <v>6455</v>
      </c>
      <c r="AK2" s="41">
        <v>6503</v>
      </c>
      <c r="AL2" s="41">
        <v>6210</v>
      </c>
      <c r="AM2" s="41">
        <v>5847</v>
      </c>
      <c r="AN2" s="42">
        <v>5742</v>
      </c>
      <c r="AO2" s="42">
        <v>5475</v>
      </c>
      <c r="AP2" s="44">
        <v>5348</v>
      </c>
    </row>
    <row r="3" spans="1:42" x14ac:dyDescent="0.3">
      <c r="A3" s="32" t="s">
        <v>2</v>
      </c>
      <c r="B3" s="41">
        <v>10347</v>
      </c>
      <c r="C3" s="41">
        <v>10505</v>
      </c>
      <c r="D3" s="41">
        <v>10916</v>
      </c>
      <c r="E3" s="41">
        <v>11598</v>
      </c>
      <c r="F3" s="41">
        <v>11902</v>
      </c>
      <c r="G3" s="41">
        <v>12318</v>
      </c>
      <c r="H3" s="41">
        <v>12520</v>
      </c>
      <c r="I3" s="41">
        <v>12985</v>
      </c>
      <c r="J3" s="41">
        <v>13720</v>
      </c>
      <c r="K3" s="41">
        <v>14511</v>
      </c>
      <c r="L3" s="41">
        <v>15243</v>
      </c>
      <c r="M3" s="41">
        <v>15956</v>
      </c>
      <c r="N3" s="41">
        <v>16713</v>
      </c>
      <c r="O3" s="41">
        <v>17388</v>
      </c>
      <c r="P3" s="41">
        <v>18224</v>
      </c>
      <c r="Q3" s="41">
        <v>18876</v>
      </c>
      <c r="R3" s="41">
        <v>19792</v>
      </c>
      <c r="S3" s="41">
        <v>20932</v>
      </c>
      <c r="T3" s="41">
        <v>22131</v>
      </c>
      <c r="U3" s="41">
        <v>22810</v>
      </c>
      <c r="V3" s="41">
        <v>23558</v>
      </c>
      <c r="W3" s="41">
        <v>24410</v>
      </c>
      <c r="X3" s="41">
        <v>25462</v>
      </c>
      <c r="Y3" s="41">
        <v>26482</v>
      </c>
      <c r="Z3" s="41">
        <v>27664</v>
      </c>
      <c r="AA3" s="41">
        <v>29253</v>
      </c>
      <c r="AB3" s="41">
        <v>30820</v>
      </c>
      <c r="AC3" s="41">
        <v>24493</v>
      </c>
      <c r="AD3" s="41">
        <v>26522</v>
      </c>
      <c r="AE3" s="41">
        <v>27266</v>
      </c>
      <c r="AF3" s="41">
        <v>26895</v>
      </c>
      <c r="AG3" s="41">
        <v>27297</v>
      </c>
      <c r="AH3" s="41">
        <v>27733</v>
      </c>
      <c r="AI3" s="41">
        <v>28309</v>
      </c>
      <c r="AJ3" s="41">
        <v>28948</v>
      </c>
      <c r="AK3" s="41">
        <v>29054</v>
      </c>
      <c r="AL3" s="41">
        <v>29209</v>
      </c>
      <c r="AM3" s="41">
        <v>28425</v>
      </c>
      <c r="AN3" s="42">
        <v>28214</v>
      </c>
      <c r="AO3" s="42">
        <v>28640</v>
      </c>
      <c r="AP3" s="44">
        <v>28899</v>
      </c>
    </row>
    <row r="4" spans="1:42" x14ac:dyDescent="0.3">
      <c r="A4" s="32" t="s">
        <v>3</v>
      </c>
      <c r="B4" s="41">
        <v>24829</v>
      </c>
      <c r="C4" s="41">
        <v>25384</v>
      </c>
      <c r="D4" s="41">
        <v>26324</v>
      </c>
      <c r="E4" s="41">
        <v>27235</v>
      </c>
      <c r="F4" s="41">
        <v>28286</v>
      </c>
      <c r="G4" s="41">
        <v>28722</v>
      </c>
      <c r="H4" s="41">
        <v>28941</v>
      </c>
      <c r="I4" s="41">
        <v>29820</v>
      </c>
      <c r="J4" s="41">
        <v>31053</v>
      </c>
      <c r="K4" s="41">
        <v>33002</v>
      </c>
      <c r="L4" s="41">
        <v>33536</v>
      </c>
      <c r="M4" s="41">
        <v>34425</v>
      </c>
      <c r="N4" s="41">
        <v>35772</v>
      </c>
      <c r="O4" s="41">
        <v>37207</v>
      </c>
      <c r="P4" s="41">
        <v>38556</v>
      </c>
      <c r="Q4" s="41">
        <v>39402</v>
      </c>
      <c r="R4" s="41">
        <v>40156</v>
      </c>
      <c r="S4" s="41">
        <v>40967</v>
      </c>
      <c r="T4" s="41">
        <v>42361</v>
      </c>
      <c r="U4" s="41">
        <v>43034</v>
      </c>
      <c r="V4" s="41">
        <v>44085</v>
      </c>
      <c r="W4" s="41">
        <v>45127</v>
      </c>
      <c r="X4" s="41">
        <v>46533</v>
      </c>
      <c r="Y4" s="41">
        <v>47354</v>
      </c>
      <c r="Z4" s="41">
        <v>47936</v>
      </c>
      <c r="AA4" s="41">
        <v>48757</v>
      </c>
      <c r="AB4" s="41">
        <v>49413</v>
      </c>
      <c r="AC4" s="41">
        <v>40537</v>
      </c>
      <c r="AD4" s="41">
        <v>40932</v>
      </c>
      <c r="AE4" s="41">
        <v>40496</v>
      </c>
      <c r="AF4" s="41">
        <v>41107</v>
      </c>
      <c r="AG4" s="41">
        <v>41660</v>
      </c>
      <c r="AH4" s="41">
        <v>41560</v>
      </c>
      <c r="AI4" s="41">
        <v>41478</v>
      </c>
      <c r="AJ4" s="41">
        <v>41671</v>
      </c>
      <c r="AK4" s="41">
        <v>41135</v>
      </c>
      <c r="AL4" s="41">
        <v>41554</v>
      </c>
      <c r="AM4" s="41">
        <v>40420</v>
      </c>
      <c r="AN4" s="42">
        <v>40229</v>
      </c>
      <c r="AO4" s="42">
        <v>40198</v>
      </c>
      <c r="AP4" s="44">
        <v>40072</v>
      </c>
    </row>
    <row r="5" spans="1:42" x14ac:dyDescent="0.3">
      <c r="A5" s="32" t="s">
        <v>4</v>
      </c>
      <c r="B5" s="41">
        <v>81133</v>
      </c>
      <c r="C5" s="41">
        <v>81371</v>
      </c>
      <c r="D5" s="41">
        <v>82952</v>
      </c>
      <c r="E5" s="41">
        <v>85215</v>
      </c>
      <c r="F5" s="41">
        <v>86708</v>
      </c>
      <c r="G5" s="41">
        <v>88783</v>
      </c>
      <c r="H5" s="41">
        <v>90546</v>
      </c>
      <c r="I5" s="41">
        <v>93829</v>
      </c>
      <c r="J5" s="41">
        <v>98207</v>
      </c>
      <c r="K5" s="41">
        <v>102873</v>
      </c>
      <c r="L5" s="41">
        <v>106976</v>
      </c>
      <c r="M5" s="41">
        <v>112890</v>
      </c>
      <c r="N5" s="41">
        <v>120678</v>
      </c>
      <c r="O5" s="41">
        <v>126536</v>
      </c>
      <c r="P5" s="41">
        <v>132657</v>
      </c>
      <c r="Q5" s="41">
        <v>139451</v>
      </c>
      <c r="R5" s="41">
        <v>147447</v>
      </c>
      <c r="S5" s="41">
        <v>159600</v>
      </c>
      <c r="T5" s="41">
        <v>172940</v>
      </c>
      <c r="U5" s="41">
        <v>182826</v>
      </c>
      <c r="V5" s="41">
        <v>191976</v>
      </c>
      <c r="W5" s="41">
        <v>201016</v>
      </c>
      <c r="X5" s="41">
        <v>211433</v>
      </c>
      <c r="Y5" s="41">
        <v>219433</v>
      </c>
      <c r="Z5" s="41">
        <v>224250</v>
      </c>
      <c r="AA5" s="41">
        <v>232226</v>
      </c>
      <c r="AB5" s="41">
        <v>237797</v>
      </c>
      <c r="AC5" s="41">
        <v>266098</v>
      </c>
      <c r="AD5" s="41">
        <v>272490</v>
      </c>
      <c r="AE5" s="41">
        <v>278619</v>
      </c>
      <c r="AF5" s="41">
        <v>287402</v>
      </c>
      <c r="AG5" s="41">
        <v>294435</v>
      </c>
      <c r="AH5" s="41">
        <v>300107</v>
      </c>
      <c r="AI5" s="41">
        <v>303573</v>
      </c>
      <c r="AJ5" s="41">
        <v>306434</v>
      </c>
      <c r="AK5" s="41">
        <v>305948</v>
      </c>
      <c r="AL5" s="41">
        <v>309972</v>
      </c>
      <c r="AM5" s="41">
        <v>301858</v>
      </c>
      <c r="AN5" s="42">
        <v>306215</v>
      </c>
      <c r="AO5" s="42">
        <v>308739</v>
      </c>
      <c r="AP5" s="44">
        <v>312687</v>
      </c>
    </row>
    <row r="6" spans="1:42" x14ac:dyDescent="0.3">
      <c r="A6" s="32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>
        <v>1844</v>
      </c>
      <c r="AD6" s="41">
        <v>1817</v>
      </c>
      <c r="AE6" s="41">
        <v>1860</v>
      </c>
      <c r="AF6" s="41">
        <v>1991</v>
      </c>
      <c r="AG6" s="41">
        <v>2065</v>
      </c>
      <c r="AH6" s="41">
        <v>2077</v>
      </c>
      <c r="AI6" s="41">
        <v>2223</v>
      </c>
      <c r="AJ6" s="41">
        <v>2290</v>
      </c>
      <c r="AK6" s="41">
        <v>2436</v>
      </c>
      <c r="AL6" s="41">
        <v>2433</v>
      </c>
      <c r="AM6" s="41">
        <v>2453</v>
      </c>
      <c r="AN6" s="42">
        <v>2578</v>
      </c>
      <c r="AO6" s="42">
        <v>2657</v>
      </c>
      <c r="AP6" s="44">
        <v>2901</v>
      </c>
    </row>
    <row r="7" spans="1:42" x14ac:dyDescent="0.3">
      <c r="A7" s="32" t="s">
        <v>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>
        <v>23565</v>
      </c>
      <c r="AD7" s="41">
        <v>26073</v>
      </c>
      <c r="AE7" s="41">
        <v>28238</v>
      </c>
      <c r="AF7" s="41">
        <v>30625</v>
      </c>
      <c r="AG7" s="41">
        <v>32707</v>
      </c>
      <c r="AH7" s="41">
        <v>34393</v>
      </c>
      <c r="AI7" s="41">
        <v>36388</v>
      </c>
      <c r="AJ7" s="41">
        <v>38003</v>
      </c>
      <c r="AK7" s="41">
        <v>39826</v>
      </c>
      <c r="AL7" s="41">
        <v>40794</v>
      </c>
      <c r="AM7" s="41">
        <v>40904</v>
      </c>
      <c r="AN7" s="42">
        <v>43353</v>
      </c>
      <c r="AO7" s="42">
        <v>45042</v>
      </c>
      <c r="AP7" s="44">
        <v>46570</v>
      </c>
    </row>
    <row r="8" spans="1:42" x14ac:dyDescent="0.3">
      <c r="A8" s="32" t="s">
        <v>5</v>
      </c>
      <c r="B8" s="41">
        <v>422139</v>
      </c>
      <c r="C8" s="41">
        <v>424351</v>
      </c>
      <c r="D8" s="41">
        <v>426315</v>
      </c>
      <c r="E8" s="41">
        <v>430169</v>
      </c>
      <c r="F8" s="41">
        <v>429066</v>
      </c>
      <c r="G8" s="41">
        <v>425743</v>
      </c>
      <c r="H8" s="41">
        <v>425703</v>
      </c>
      <c r="I8" s="41">
        <v>432258</v>
      </c>
      <c r="J8" s="41">
        <v>444376</v>
      </c>
      <c r="K8" s="41">
        <v>456368</v>
      </c>
      <c r="L8" s="41">
        <v>463070</v>
      </c>
      <c r="M8" s="41">
        <v>470783</v>
      </c>
      <c r="N8" s="41">
        <v>476083</v>
      </c>
      <c r="O8" s="41">
        <v>485002</v>
      </c>
      <c r="P8" s="41">
        <v>490058</v>
      </c>
      <c r="Q8" s="41">
        <v>493352</v>
      </c>
      <c r="R8" s="41">
        <v>492456</v>
      </c>
      <c r="S8" s="41">
        <v>494308</v>
      </c>
      <c r="T8" s="41">
        <v>496003</v>
      </c>
      <c r="U8" s="41">
        <v>494242</v>
      </c>
      <c r="V8" s="41">
        <v>489053</v>
      </c>
      <c r="W8" s="41">
        <v>487056</v>
      </c>
      <c r="X8" s="41">
        <v>488092</v>
      </c>
      <c r="Y8" s="41">
        <v>491474</v>
      </c>
      <c r="Z8" s="41">
        <v>493378</v>
      </c>
      <c r="AA8" s="41">
        <v>498713</v>
      </c>
      <c r="AB8" s="41">
        <v>504734</v>
      </c>
      <c r="AC8" s="41">
        <v>479327</v>
      </c>
      <c r="AD8" s="41">
        <v>479288</v>
      </c>
      <c r="AE8" s="41">
        <v>480366</v>
      </c>
      <c r="AF8" s="41">
        <v>482405</v>
      </c>
      <c r="AG8" s="41">
        <v>484305</v>
      </c>
      <c r="AH8" s="41">
        <v>486818</v>
      </c>
      <c r="AI8" s="41">
        <v>486537</v>
      </c>
      <c r="AJ8" s="41">
        <v>486479</v>
      </c>
      <c r="AK8" s="41">
        <v>486634</v>
      </c>
      <c r="AL8" s="41">
        <v>483051</v>
      </c>
      <c r="AM8" s="41">
        <v>463292</v>
      </c>
      <c r="AN8" s="42">
        <v>460186</v>
      </c>
      <c r="AO8" s="42">
        <v>452513</v>
      </c>
      <c r="AP8" s="44">
        <v>444987</v>
      </c>
    </row>
    <row r="9" spans="1:42" x14ac:dyDescent="0.3">
      <c r="A9" s="35" t="s">
        <v>8</v>
      </c>
      <c r="B9" s="45">
        <v>542196</v>
      </c>
      <c r="C9" s="45">
        <v>545427</v>
      </c>
      <c r="D9" s="45">
        <v>550642</v>
      </c>
      <c r="E9" s="45">
        <v>558415</v>
      </c>
      <c r="F9" s="45">
        <v>560236</v>
      </c>
      <c r="G9" s="45">
        <v>560081</v>
      </c>
      <c r="H9" s="45">
        <v>562755</v>
      </c>
      <c r="I9" s="45">
        <v>574213</v>
      </c>
      <c r="J9" s="45">
        <v>593030</v>
      </c>
      <c r="K9" s="45">
        <v>612635</v>
      </c>
      <c r="L9" s="45">
        <v>625062</v>
      </c>
      <c r="M9" s="45">
        <v>640521</v>
      </c>
      <c r="N9" s="45">
        <v>656279</v>
      </c>
      <c r="O9" s="45">
        <v>673438</v>
      </c>
      <c r="P9" s="45">
        <v>687167</v>
      </c>
      <c r="Q9" s="45">
        <v>699135</v>
      </c>
      <c r="R9" s="45">
        <v>708109</v>
      </c>
      <c r="S9" s="45">
        <v>724508</v>
      </c>
      <c r="T9" s="45">
        <v>742145</v>
      </c>
      <c r="U9" s="45">
        <v>751862</v>
      </c>
      <c r="V9" s="45">
        <v>757668</v>
      </c>
      <c r="W9" s="45">
        <v>766657</v>
      </c>
      <c r="X9" s="45">
        <v>780708</v>
      </c>
      <c r="Y9" s="45">
        <v>794026</v>
      </c>
      <c r="Z9" s="45">
        <v>802639</v>
      </c>
      <c r="AA9" s="45">
        <v>818443</v>
      </c>
      <c r="AB9" s="46">
        <v>832368</v>
      </c>
      <c r="AC9" s="46">
        <v>843316</v>
      </c>
      <c r="AD9" s="46">
        <v>854265</v>
      </c>
      <c r="AE9" s="46">
        <v>863561</v>
      </c>
      <c r="AF9" s="46">
        <f t="shared" ref="AF9:AI9" si="0">SUM(AF2:AF8)</f>
        <v>876999</v>
      </c>
      <c r="AG9" s="46">
        <f t="shared" si="0"/>
        <v>889006</v>
      </c>
      <c r="AH9" s="46">
        <f t="shared" si="0"/>
        <v>899112</v>
      </c>
      <c r="AI9" s="46">
        <f t="shared" si="0"/>
        <v>905019</v>
      </c>
      <c r="AJ9" s="46">
        <f>SUM(AJ2:AJ8)</f>
        <v>910280</v>
      </c>
      <c r="AK9" s="46">
        <f>SUM(AK2:AK8)</f>
        <v>911536</v>
      </c>
      <c r="AL9" s="46">
        <v>913223</v>
      </c>
      <c r="AM9" s="46">
        <v>883199</v>
      </c>
      <c r="AN9" s="46">
        <v>886517</v>
      </c>
      <c r="AO9" s="46">
        <v>883264</v>
      </c>
      <c r="AP9" s="47">
        <v>881464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7B7E4-045B-4282-8A06-12E1AA6427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66431-6A7D-4C74-A4CD-3846AD37E1BC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BDCA7881-B2BC-4ABD-8A5C-E38D222AB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2024-12-18T21:30:00Z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