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<sst xmlns="http://schemas.openxmlformats.org/spreadsheetml/2006/main" count="1564" uniqueCount="451">
  <si>
    <t>FALL</t>
  </si>
  <si>
    <t>CT.DIF.</t>
  </si>
  <si>
    <t>COUNT</t>
  </si>
  <si>
    <t>FROM</t>
  </si>
  <si>
    <t>CHANGE</t>
  </si>
  <si>
    <t>DISTRICT NAME</t>
  </si>
  <si>
    <t>PUPILS</t>
  </si>
  <si>
    <t>ADAMS</t>
  </si>
  <si>
    <t xml:space="preserve"> </t>
  </si>
  <si>
    <t xml:space="preserve">   0010   </t>
  </si>
  <si>
    <t xml:space="preserve">   0020   </t>
  </si>
  <si>
    <t xml:space="preserve">   0030   </t>
  </si>
  <si>
    <t xml:space="preserve">   0040   </t>
  </si>
  <si>
    <t xml:space="preserve">   0050   </t>
  </si>
  <si>
    <t xml:space="preserve">   0060   </t>
  </si>
  <si>
    <t xml:space="preserve">   0070   </t>
  </si>
  <si>
    <t>ALAMOSA</t>
  </si>
  <si>
    <t xml:space="preserve">   0100   </t>
  </si>
  <si>
    <t xml:space="preserve">   0110   </t>
  </si>
  <si>
    <t>ARAPAHOE</t>
  </si>
  <si>
    <t xml:space="preserve">   0120   </t>
  </si>
  <si>
    <t xml:space="preserve">   0123   </t>
  </si>
  <si>
    <t xml:space="preserve">   0130   </t>
  </si>
  <si>
    <t xml:space="preserve">   0140   </t>
  </si>
  <si>
    <t xml:space="preserve">   0170   </t>
  </si>
  <si>
    <t xml:space="preserve">   0180   </t>
  </si>
  <si>
    <t xml:space="preserve">   0190   </t>
  </si>
  <si>
    <t>ARCHULETA</t>
  </si>
  <si>
    <t xml:space="preserve">   0220   </t>
  </si>
  <si>
    <t>BACA</t>
  </si>
  <si>
    <t xml:space="preserve">   0230   </t>
  </si>
  <si>
    <t xml:space="preserve">   0240   </t>
  </si>
  <si>
    <t xml:space="preserve">   0250   </t>
  </si>
  <si>
    <t xml:space="preserve">   0260   </t>
  </si>
  <si>
    <t xml:space="preserve">   0270   </t>
  </si>
  <si>
    <t>BENT</t>
  </si>
  <si>
    <t xml:space="preserve">   0290   </t>
  </si>
  <si>
    <t xml:space="preserve">   0310   </t>
  </si>
  <si>
    <t>BOULDER</t>
  </si>
  <si>
    <t xml:space="preserve">   0470   </t>
  </si>
  <si>
    <t xml:space="preserve">   0480   </t>
  </si>
  <si>
    <t>CHAFFEE</t>
  </si>
  <si>
    <t xml:space="preserve">   0490   </t>
  </si>
  <si>
    <t xml:space="preserve">   0500   </t>
  </si>
  <si>
    <t>CHEYENNE</t>
  </si>
  <si>
    <t xml:space="preserve">   0510   </t>
  </si>
  <si>
    <t xml:space="preserve">   0520   </t>
  </si>
  <si>
    <t>CLEAR CREEK</t>
  </si>
  <si>
    <t xml:space="preserve">   0540   </t>
  </si>
  <si>
    <t>CONEJOS</t>
  </si>
  <si>
    <t xml:space="preserve">   0550   </t>
  </si>
  <si>
    <t xml:space="preserve">   0560   </t>
  </si>
  <si>
    <t xml:space="preserve">   0580   </t>
  </si>
  <si>
    <t>COSTILLA</t>
  </si>
  <si>
    <t xml:space="preserve">   0640   </t>
  </si>
  <si>
    <t xml:space="preserve">   0740   </t>
  </si>
  <si>
    <t>CROWLEY</t>
  </si>
  <si>
    <t xml:space="preserve">   0770   </t>
  </si>
  <si>
    <t>CUSTER</t>
  </si>
  <si>
    <t xml:space="preserve">   0860   </t>
  </si>
  <si>
    <t>DELTA</t>
  </si>
  <si>
    <t xml:space="preserve">   0870   </t>
  </si>
  <si>
    <t>DENVER</t>
  </si>
  <si>
    <t xml:space="preserve">   0880   </t>
  </si>
  <si>
    <t>DOLORES</t>
  </si>
  <si>
    <t xml:space="preserve">   0890   </t>
  </si>
  <si>
    <t>DOUGLAS</t>
  </si>
  <si>
    <t xml:space="preserve">   0900   </t>
  </si>
  <si>
    <t>EAGLE</t>
  </si>
  <si>
    <t xml:space="preserve">   0910   </t>
  </si>
  <si>
    <t>ELBERT</t>
  </si>
  <si>
    <t xml:space="preserve">   0920   </t>
  </si>
  <si>
    <t xml:space="preserve">   0930   </t>
  </si>
  <si>
    <t xml:space="preserve">   0940   </t>
  </si>
  <si>
    <t xml:space="preserve">   0950   </t>
  </si>
  <si>
    <t xml:space="preserve">   0960   </t>
  </si>
  <si>
    <t>EL PASO</t>
  </si>
  <si>
    <t xml:space="preserve">   0970   </t>
  </si>
  <si>
    <t xml:space="preserve">   0980   </t>
  </si>
  <si>
    <t xml:space="preserve">   0990   </t>
  </si>
  <si>
    <t xml:space="preserve">   1000   </t>
  </si>
  <si>
    <t xml:space="preserve">   1010   </t>
  </si>
  <si>
    <t xml:space="preserve">   1020   </t>
  </si>
  <si>
    <t xml:space="preserve">   1030   </t>
  </si>
  <si>
    <t xml:space="preserve">   1040   </t>
  </si>
  <si>
    <t xml:space="preserve">   1050   </t>
  </si>
  <si>
    <t xml:space="preserve">   1060   </t>
  </si>
  <si>
    <t xml:space="preserve">   1070   </t>
  </si>
  <si>
    <t xml:space="preserve">   1080   </t>
  </si>
  <si>
    <t xml:space="preserve">   1110   </t>
  </si>
  <si>
    <t xml:space="preserve">   1120   </t>
  </si>
  <si>
    <t xml:space="preserve">   1130   </t>
  </si>
  <si>
    <t>FREMONT</t>
  </si>
  <si>
    <t xml:space="preserve">   1140   </t>
  </si>
  <si>
    <t xml:space="preserve">   1150   </t>
  </si>
  <si>
    <t xml:space="preserve">   1160   </t>
  </si>
  <si>
    <t>GARFIELD</t>
  </si>
  <si>
    <t xml:space="preserve">   1180   </t>
  </si>
  <si>
    <t xml:space="preserve">   1195   </t>
  </si>
  <si>
    <t xml:space="preserve">   1220   </t>
  </si>
  <si>
    <t>GILPIN</t>
  </si>
  <si>
    <t xml:space="preserve">   1330   </t>
  </si>
  <si>
    <t>GRAND</t>
  </si>
  <si>
    <t xml:space="preserve">   1340   </t>
  </si>
  <si>
    <t xml:space="preserve">   1350   </t>
  </si>
  <si>
    <t>GUNNISON</t>
  </si>
  <si>
    <t xml:space="preserve">   1360   </t>
  </si>
  <si>
    <t>HINSDALE</t>
  </si>
  <si>
    <t xml:space="preserve">   1380   </t>
  </si>
  <si>
    <t>HUERFANO</t>
  </si>
  <si>
    <t xml:space="preserve">   1390   </t>
  </si>
  <si>
    <t xml:space="preserve">   1400   </t>
  </si>
  <si>
    <t>JACKSON</t>
  </si>
  <si>
    <t xml:space="preserve">   1410   </t>
  </si>
  <si>
    <t>JEFFERSON</t>
  </si>
  <si>
    <t xml:space="preserve">   1420   </t>
  </si>
  <si>
    <t>KIOWA</t>
  </si>
  <si>
    <t xml:space="preserve">   1430   </t>
  </si>
  <si>
    <t xml:space="preserve">   1440   </t>
  </si>
  <si>
    <t>KIT CARSON</t>
  </si>
  <si>
    <t xml:space="preserve">   1450   </t>
  </si>
  <si>
    <t xml:space="preserve">   1460   </t>
  </si>
  <si>
    <t xml:space="preserve">   1480   </t>
  </si>
  <si>
    <t xml:space="preserve">   1490   </t>
  </si>
  <si>
    <t xml:space="preserve">   1500   </t>
  </si>
  <si>
    <t>LAKE</t>
  </si>
  <si>
    <t xml:space="preserve">   1510   </t>
  </si>
  <si>
    <t>LA PLATA</t>
  </si>
  <si>
    <t xml:space="preserve">   1520   </t>
  </si>
  <si>
    <t xml:space="preserve">   1530   </t>
  </si>
  <si>
    <t xml:space="preserve">   1540   </t>
  </si>
  <si>
    <t>LARIMER</t>
  </si>
  <si>
    <t xml:space="preserve">   1550   </t>
  </si>
  <si>
    <t xml:space="preserve">   1560   </t>
  </si>
  <si>
    <t xml:space="preserve">   1570   </t>
  </si>
  <si>
    <t>LAS ANIMAS</t>
  </si>
  <si>
    <t xml:space="preserve">   1580   </t>
  </si>
  <si>
    <t xml:space="preserve">   1590   </t>
  </si>
  <si>
    <t xml:space="preserve">   1600   </t>
  </si>
  <si>
    <t xml:space="preserve">   1620   </t>
  </si>
  <si>
    <t xml:space="preserve">   1750   </t>
  </si>
  <si>
    <t xml:space="preserve">   1760   </t>
  </si>
  <si>
    <t>LINCOLN</t>
  </si>
  <si>
    <t xml:space="preserve">   1780   </t>
  </si>
  <si>
    <t xml:space="preserve">   1790   </t>
  </si>
  <si>
    <t xml:space="preserve">   1810   </t>
  </si>
  <si>
    <t>LOGAN</t>
  </si>
  <si>
    <t xml:space="preserve">   1828   </t>
  </si>
  <si>
    <t xml:space="preserve">   1850   </t>
  </si>
  <si>
    <t xml:space="preserve">   1860   </t>
  </si>
  <si>
    <t xml:space="preserve">   1870   </t>
  </si>
  <si>
    <t>MESA</t>
  </si>
  <si>
    <t xml:space="preserve">   1980   </t>
  </si>
  <si>
    <t xml:space="preserve">   1990   </t>
  </si>
  <si>
    <t xml:space="preserve">   2000   </t>
  </si>
  <si>
    <t>MINERAL</t>
  </si>
  <si>
    <t xml:space="preserve">   2010   </t>
  </si>
  <si>
    <t>MOFFAT</t>
  </si>
  <si>
    <t xml:space="preserve">   2020   </t>
  </si>
  <si>
    <t>MONTEZUMA</t>
  </si>
  <si>
    <t xml:space="preserve">   2035   </t>
  </si>
  <si>
    <t xml:space="preserve">   2055   </t>
  </si>
  <si>
    <t xml:space="preserve">   2070   </t>
  </si>
  <si>
    <t>MONTROSE</t>
  </si>
  <si>
    <t xml:space="preserve">   2180   </t>
  </si>
  <si>
    <t xml:space="preserve">   2190   </t>
  </si>
  <si>
    <t>MORGAN</t>
  </si>
  <si>
    <t xml:space="preserve">   2395   </t>
  </si>
  <si>
    <t xml:space="preserve">   2405   </t>
  </si>
  <si>
    <t xml:space="preserve">   2505   </t>
  </si>
  <si>
    <t xml:space="preserve">   2515   </t>
  </si>
  <si>
    <t>OTERO</t>
  </si>
  <si>
    <t xml:space="preserve">   2520   </t>
  </si>
  <si>
    <t xml:space="preserve">   2530   </t>
  </si>
  <si>
    <t xml:space="preserve">   2535   </t>
  </si>
  <si>
    <t xml:space="preserve">   2540   </t>
  </si>
  <si>
    <t xml:space="preserve">   2560   </t>
  </si>
  <si>
    <t xml:space="preserve">   2570   </t>
  </si>
  <si>
    <t>OURAY</t>
  </si>
  <si>
    <t xml:space="preserve">   2580   </t>
  </si>
  <si>
    <t xml:space="preserve">   2590   </t>
  </si>
  <si>
    <t>PARK</t>
  </si>
  <si>
    <t xml:space="preserve">   2600   </t>
  </si>
  <si>
    <t xml:space="preserve">   2610   </t>
  </si>
  <si>
    <t>PHILLIPS</t>
  </si>
  <si>
    <t xml:space="preserve">   2620   </t>
  </si>
  <si>
    <t xml:space="preserve">   2630   </t>
  </si>
  <si>
    <t>PITKIN</t>
  </si>
  <si>
    <t xml:space="preserve">   2640   </t>
  </si>
  <si>
    <t>PROWERS</t>
  </si>
  <si>
    <t xml:space="preserve">   2650   </t>
  </si>
  <si>
    <t xml:space="preserve">   2660   </t>
  </si>
  <si>
    <t xml:space="preserve">   2670   </t>
  </si>
  <si>
    <t xml:space="preserve">   2680   </t>
  </si>
  <si>
    <t>PUEBLO</t>
  </si>
  <si>
    <t xml:space="preserve">   2690   </t>
  </si>
  <si>
    <t xml:space="preserve">   2700   </t>
  </si>
  <si>
    <t>RIO BLANCO</t>
  </si>
  <si>
    <t xml:space="preserve">   2710   </t>
  </si>
  <si>
    <t xml:space="preserve">   2720   </t>
  </si>
  <si>
    <t>RIO GRANDE</t>
  </si>
  <si>
    <t xml:space="preserve">   2730   </t>
  </si>
  <si>
    <t xml:space="preserve">   2740   </t>
  </si>
  <si>
    <t xml:space="preserve">   2750   </t>
  </si>
  <si>
    <t>ROUTT</t>
  </si>
  <si>
    <t xml:space="preserve">   2760   </t>
  </si>
  <si>
    <t xml:space="preserve">   2770   </t>
  </si>
  <si>
    <t xml:space="preserve">   2780   </t>
  </si>
  <si>
    <t>SAGUACHE</t>
  </si>
  <si>
    <t xml:space="preserve">   2790   </t>
  </si>
  <si>
    <t xml:space="preserve">   2800   </t>
  </si>
  <si>
    <t xml:space="preserve">   2810   </t>
  </si>
  <si>
    <t>SAN JUAN</t>
  </si>
  <si>
    <t xml:space="preserve">   2820   </t>
  </si>
  <si>
    <t>SAN MIGUEL</t>
  </si>
  <si>
    <t xml:space="preserve">   2830   </t>
  </si>
  <si>
    <t xml:space="preserve">   2840   </t>
  </si>
  <si>
    <t>SEDGWICK</t>
  </si>
  <si>
    <t xml:space="preserve">   2862   </t>
  </si>
  <si>
    <t xml:space="preserve">   2865   </t>
  </si>
  <si>
    <t>SUMMIT</t>
  </si>
  <si>
    <t xml:space="preserve">   3000   </t>
  </si>
  <si>
    <t>TELLER</t>
  </si>
  <si>
    <t xml:space="preserve">   3010   </t>
  </si>
  <si>
    <t xml:space="preserve">   3020   </t>
  </si>
  <si>
    <t>WASHINGTON</t>
  </si>
  <si>
    <t xml:space="preserve">   3030   </t>
  </si>
  <si>
    <t xml:space="preserve">   3040   </t>
  </si>
  <si>
    <t xml:space="preserve">   3050   </t>
  </si>
  <si>
    <t xml:space="preserve">   3060   </t>
  </si>
  <si>
    <t xml:space="preserve">   3070   </t>
  </si>
  <si>
    <t>WELD</t>
  </si>
  <si>
    <t xml:space="preserve">   3080   </t>
  </si>
  <si>
    <t xml:space="preserve">   3085   </t>
  </si>
  <si>
    <t xml:space="preserve">   3090   </t>
  </si>
  <si>
    <t xml:space="preserve">   3100   </t>
  </si>
  <si>
    <t xml:space="preserve">   3110   </t>
  </si>
  <si>
    <t xml:space="preserve">   3120   </t>
  </si>
  <si>
    <t xml:space="preserve">   3130   </t>
  </si>
  <si>
    <t xml:space="preserve">   3140   </t>
  </si>
  <si>
    <t xml:space="preserve">   3145   </t>
  </si>
  <si>
    <t xml:space="preserve">   3146   </t>
  </si>
  <si>
    <t xml:space="preserve">   3147   </t>
  </si>
  <si>
    <t xml:space="preserve">   3148   </t>
  </si>
  <si>
    <t>YUMA</t>
  </si>
  <si>
    <t xml:space="preserve">   3420   </t>
  </si>
  <si>
    <t xml:space="preserve">   3430   </t>
  </si>
  <si>
    <t>BOCES</t>
  </si>
  <si>
    <t xml:space="preserve">  BOCES</t>
  </si>
  <si>
    <t>Number Change from Previous Year</t>
  </si>
  <si>
    <t>Percent Change from Previous Year</t>
  </si>
  <si>
    <t>N/A</t>
  </si>
  <si>
    <t>STATE TRENDS IN COLORADO PUBLIC SCHOOL MEMBERSHIP BY SCHOOL DISTRICT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</si>
  <si>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</si>
  <si>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</si>
  <si>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</si>
  <si>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</si>
  <si>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</si>
  <si>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</si>
  <si>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</si>
  <si>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</si>
  <si>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</si>
  <si>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</si>
  <si>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</si>
  <si>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</si>
  <si>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</si>
  <si>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</si>
  <si>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</si>
  <si>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</si>
  <si>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</si>
  <si>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</si>
  <si>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</si>
  <si>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</si>
  <si>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</si>
  <si>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</si>
  <si>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</si>
  <si>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</si>
  <si>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ST.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</si>
  <si>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</si>
  <si>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</si>
  <si>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</si>
  <si>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</si>
  <si>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</si>
  <si>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</si>
  <si>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</si>
  <si>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</si>
  <si>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</si>
  <si>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</si>
  <si>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</si>
  <si>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</si>
  <si>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</si>
  <si>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</si>
  <si>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</si>
  <si>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</si>
  <si>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</si>
  <si>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</si>
  <si>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</si>
  <si>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</si>
  <si>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</si>
  <si>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</si>
  <si>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</si>
  <si>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</si>
  <si>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</si>
  <si>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</si>
  <si>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</si>
  <si>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</si>
  <si>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</si>
  <si>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</si>
  <si>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</si>
  <si>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</si>
  <si>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</si>
  <si>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</si>
  <si>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</si>
  <si>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</si>
  <si>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</si>
  <si>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</si>
  <si>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</si>
  <si>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</si>
  <si>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</si>
  <si>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</si>
  <si>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</si>
  <si>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</si>
  <si>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</si>
  <si>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</si>
  <si>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</si>
  <si>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</si>
  <si>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</si>
  <si>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</si>
  <si>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</si>
  <si>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</si>
  <si>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</si>
  <si>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</si>
  <si>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</si>
  <si>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</si>
  <si>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</si>
  <si>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</si>
  <si>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</si>
  <si>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</si>
  <si>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</si>
  <si>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</si>
  <si>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</si>
  <si>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</si>
  <si>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</si>
  <si>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</si>
  <si>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</si>
  <si>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</si>
  <si>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</si>
  <si>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</si>
  <si>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</si>
  <si>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</si>
  <si>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</si>
  <si>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</si>
  <si>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</si>
  <si>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</si>
  <si>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</si>
  <si>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</si>
  <si>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</si>
  <si>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</si>
  <si>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</si>
  <si>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</si>
  <si>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</si>
  <si>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</si>
  <si>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</si>
  <si>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</si>
  <si>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</si>
  <si>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</si>
  <si>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</si>
  <si>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</si>
  <si>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</si>
  <si>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</si>
  <si>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</si>
  <si>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</si>
  <si>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</si>
  <si>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</si>
  <si>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</si>
  <si>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</si>
  <si>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</si>
  <si>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</si>
  <si>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</si>
  <si>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</si>
  <si>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</si>
  <si>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</si>
  <si>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</si>
  <si>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</si>
  <si>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</si>
  <si>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</si>
  <si>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</si>
  <si>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</si>
  <si>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</si>
  <si>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</si>
  <si>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</si>
  <si>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</si>
  <si>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</si>
  <si>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</si>
  <si>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</si>
  <si>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</si>
  <si>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</si>
  <si>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</si>
  <si>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</si>
  <si>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</si>
  <si>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</si>
  <si>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</si>
  <si>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</si>
  <si>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</si>
  <si>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</si>
  <si>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</si>
  <si>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</si>
  <si>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</si>
  <si>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</si>
  <si>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</si>
  <si>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</si>
  <si>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</si>
  <si>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</si>
  <si>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</si>
  <si>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</si>
  <si>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</si>
  <si>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</si>
  <si>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</si>
  <si>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</si>
  <si>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</si>
  <si>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</si>
  <si>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FORT LUPTON RE-8</t>
  </si>
  <si>
    <t>AULT-HIGHLAND RE-9</t>
  </si>
  <si>
    <t>BRIGGSDALE RE-10</t>
  </si>
  <si>
    <t>PRAIRIE RE-11</t>
  </si>
  <si>
    <t>PAWNEE RE-12</t>
  </si>
  <si>
    <t>WEST YUMA COUNTY RJ-1 *</t>
  </si>
  <si>
    <t>EAST YUMA COUNTY RJ-2 **</t>
  </si>
  <si>
    <t>WRAY RD-2 *</t>
  </si>
  <si>
    <t>IDALIA RJ-3 *</t>
  </si>
  <si>
    <t>YUMA 1 **</t>
  </si>
  <si>
    <t>LIBERTY J-4 **</t>
  </si>
  <si>
    <t>* On July 1, 2001 West Yuma County RJ-1 divided into Wray RD-2 and Idalia RJ-3.</t>
  </si>
  <si>
    <t>** On July 1, 2001, East Yuma County RJ-2 divided into Yuma 1 and Liberty J-4.</t>
  </si>
  <si>
    <t>PERCENT</t>
  </si>
  <si>
    <t>FROM 1994</t>
  </si>
  <si>
    <t>FROM 1997</t>
  </si>
  <si>
    <t>FROM 1995</t>
  </si>
  <si>
    <t>FROM 2000</t>
  </si>
  <si>
    <t>NUMBER</t>
  </si>
  <si>
    <t>FROM 1998</t>
  </si>
  <si>
    <t>FROM 2001</t>
  </si>
  <si>
    <t>CUSTER COUNTY SCHOOL DISTRICT C-1</t>
  </si>
  <si>
    <t>FROM 1999</t>
  </si>
  <si>
    <t>FROM 2002</t>
  </si>
  <si>
    <t>FROM 2003</t>
  </si>
  <si>
    <t>STATE TOTAL</t>
  </si>
  <si>
    <t>COLORADO DEPARTMENT OF EDUCATION</t>
  </si>
  <si>
    <t>COLORADO DETENTION CENTERS TOTAL</t>
  </si>
  <si>
    <t>***</t>
  </si>
  <si>
    <t>***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</si>
</sst>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"/>
    <numFmt numFmtId="166" formatCode="#,##0.0"/>
    <numFmt numFmtId="167" formatCode="0.0;[Red]0.0"/>
    <numFmt numFmtId="168" formatCode="0.00_);\(0.00\)"/>
    <numFmt numFmtId="169" formatCode="00000"/>
    <numFmt numFmtId="170" formatCode="0.0%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70" fontId="0" fillId="0" borderId="0" xfId="15" applyNumberFormat="1" applyFont="1" applyFill="1" applyBorder="1" applyAlignment="1">
      <alignment/>
    </xf>
    <xf numFmtId="1" fontId="0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 horizontal="center"/>
    </xf>
    <xf numFmtId="1" fontId="0" fillId="0" borderId="0" xfId="15" applyNumberFormat="1" applyFont="1" applyFill="1" applyBorder="1" applyAlignment="1">
      <alignment horizontal="center"/>
    </xf>
    <xf numFmtId="1" fontId="3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1" fontId="2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165" fontId="3" fillId="0" borderId="0" xfId="15" applyNumberFormat="1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170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167" fontId="0" fillId="0" borderId="0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 horizontal="right"/>
    </xf>
    <xf numFmtId="170" fontId="0" fillId="0" borderId="0" xfId="19" applyNumberFormat="1" applyFont="1" applyFill="1" applyBorder="1" applyAlignment="1">
      <alignment/>
    </xf>
    <xf numFmtId="170" fontId="0" fillId="0" borderId="0" xfId="19" applyNumberFormat="1" applyFont="1" applyFill="1" applyBorder="1" applyAlignment="1">
      <alignment horizontal="right"/>
    </xf>
    <xf numFmtId="3" fontId="3" fillId="0" borderId="0" xfId="15" applyNumberFormat="1" applyFont="1" applyFill="1" applyBorder="1" applyAlignment="1">
      <alignment horizontal="center"/>
    </xf>
    <xf numFmtId="170" fontId="3" fillId="0" borderId="0" xfId="15" applyNumberFormat="1" applyFont="1" applyFill="1" applyBorder="1" applyAlignment="1">
      <alignment horizontal="center"/>
    </xf>
    <xf numFmtId="0" fontId="3" fillId="0" borderId="0" xfId="15" applyNumberFormat="1" applyFont="1" applyFill="1" applyBorder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1" fontId="0" fillId="0" borderId="0" xfId="15" applyNumberFormat="1" applyFont="1" applyFill="1" applyBorder="1" applyAlignment="1">
      <alignment vertical="center"/>
    </xf>
    <xf numFmtId="1" fontId="4" fillId="0" borderId="0" xfId="15" applyNumberFormat="1" applyFont="1" applyFill="1" applyBorder="1" applyAlignment="1">
      <alignment vertical="center"/>
    </xf>
    <xf numFmtId="1" fontId="3" fillId="0" borderId="1" xfId="15" applyNumberFormat="1" applyFont="1" applyFill="1" applyBorder="1" applyAlignment="1">
      <alignment horizontal="left"/>
    </xf>
    <xf numFmtId="1" fontId="3" fillId="0" borderId="1" xfId="15" applyNumberFormat="1" applyFont="1" applyFill="1" applyBorder="1" applyAlignment="1">
      <alignment horizontal="right"/>
    </xf>
    <xf numFmtId="1" fontId="3" fillId="0" borderId="1" xfId="15" applyNumberFormat="1" applyFont="1" applyFill="1" applyBorder="1" applyAlignment="1">
      <alignment horizontal="center"/>
    </xf>
    <xf numFmtId="3" fontId="3" fillId="0" borderId="1" xfId="15" applyNumberFormat="1" applyFont="1" applyFill="1" applyBorder="1" applyAlignment="1">
      <alignment horizontal="center"/>
    </xf>
    <xf numFmtId="170" fontId="3" fillId="0" borderId="1" xfId="15" applyNumberFormat="1" applyFont="1" applyFill="1" applyBorder="1" applyAlignment="1">
      <alignment horizontal="center"/>
    </xf>
    <xf numFmtId="1" fontId="0" fillId="0" borderId="1" xfId="15" applyNumberFormat="1" applyFont="1" applyFill="1" applyBorder="1" applyAlignment="1">
      <alignment horizontal="center"/>
    </xf>
    <xf numFmtId="3" fontId="0" fillId="0" borderId="1" xfId="15" applyNumberFormat="1" applyFont="1" applyFill="1" applyBorder="1" applyAlignment="1">
      <alignment horizontal="center"/>
    </xf>
    <xf numFmtId="1" fontId="0" fillId="0" borderId="0" xfId="15" applyNumberFormat="1" applyFont="1" applyFill="1" applyBorder="1" applyAlignment="1">
      <alignment horizontal="left"/>
    </xf>
    <xf numFmtId="1" fontId="4" fillId="0" borderId="0" xfId="15" applyNumberFormat="1" applyFont="1" applyFill="1" applyBorder="1" applyAlignment="1">
      <alignment horizontal="left"/>
    </xf>
    <xf numFmtId="1" fontId="1" fillId="0" borderId="0" xfId="15" applyNumberFormat="1" applyFont="1" applyFill="1" applyBorder="1" applyAlignment="1">
      <alignment horizontal="center" vertical="center"/>
    </xf>
    <xf numFmtId="1" fontId="5" fillId="0" borderId="0" xfId="15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8"/>
  <sheetViews>
    <sheetView tabSelected="1" zoomScale="70" zoomScaleNormal="7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7.421875" defaultRowHeight="12.75"/>
  <cols>
    <col min="1" max="1" width="2.28125" style="3" customWidth="1"/>
    <col min="2" max="2" width="45.421875" style="3" customWidth="1"/>
    <col min="3" max="3" width="11.57421875" style="3" hidden="1" customWidth="1"/>
    <col min="4" max="5" width="10.7109375" style="3" hidden="1" customWidth="1"/>
    <col min="6" max="6" width="10.140625" style="3" hidden="1" customWidth="1"/>
    <col min="7" max="7" width="10.00390625" style="3" hidden="1" customWidth="1"/>
    <col min="8" max="8" width="9.140625" style="3" hidden="1" customWidth="1"/>
    <col min="9" max="9" width="9.7109375" style="3" hidden="1" customWidth="1"/>
    <col min="10" max="10" width="12.8515625" style="3" hidden="1" customWidth="1"/>
    <col min="11" max="11" width="12.7109375" style="3" hidden="1" customWidth="1"/>
    <col min="12" max="12" width="8.28125" style="6" hidden="1" customWidth="1"/>
    <col min="13" max="13" width="9.8515625" style="6" hidden="1" customWidth="1"/>
    <col min="14" max="14" width="9.7109375" style="3" bestFit="1" customWidth="1"/>
    <col min="15" max="15" width="12.8515625" style="3" hidden="1" customWidth="1"/>
    <col min="16" max="16" width="12.7109375" style="3" hidden="1" customWidth="1"/>
    <col min="17" max="17" width="9.00390625" style="6" hidden="1" customWidth="1"/>
    <col min="18" max="18" width="8.28125" style="6" hidden="1" customWidth="1"/>
    <col min="19" max="19" width="9.140625" style="8" customWidth="1"/>
    <col min="20" max="21" width="9.7109375" style="8" bestFit="1" customWidth="1"/>
    <col min="22" max="22" width="9.7109375" style="8" customWidth="1"/>
    <col min="23" max="23" width="13.8515625" style="7" hidden="1" customWidth="1"/>
    <col min="24" max="24" width="14.140625" style="7" hidden="1" customWidth="1"/>
    <col min="25" max="25" width="13.8515625" style="8" hidden="1" customWidth="1"/>
    <col min="26" max="26" width="16.00390625" style="8" hidden="1" customWidth="1"/>
    <col min="27" max="28" width="13.57421875" style="2" hidden="1" customWidth="1"/>
    <col min="29" max="30" width="13.57421875" style="8" hidden="1" customWidth="1"/>
    <col min="31" max="31" width="13.57421875" style="3" bestFit="1" customWidth="1"/>
    <col min="32" max="32" width="14.28125" style="3" bestFit="1" customWidth="1"/>
    <col min="33" max="33" width="13.57421875" style="8" bestFit="1" customWidth="1"/>
    <col min="34" max="34" width="14.28125" style="8" bestFit="1" customWidth="1"/>
    <col min="35" max="35" width="3.140625" style="34" bestFit="1" customWidth="1"/>
    <col min="36" max="16384" width="7.00390625" style="3" customWidth="1"/>
  </cols>
  <sheetData>
    <row r="1" spans="1:35" s="25" customFormat="1" ht="27" customHeight="1">
      <c r="A1" s="37" t="s">
        <v>447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4"/>
    </row>
    <row r="2" spans="1:35" s="26" customFormat="1" ht="25.5" customHeight="1">
      <c r="A2" s="36" t="s">
        <v>252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5"/>
    </row>
    <row r="3" spans="1:35" s="5" customFormat="1" ht="30" customHeight="1">
      <c r="A3" s="4"/>
      <c r="B3" s="4"/>
      <c r="C3" s="4" t="s">
        <v>439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434</v>
      </c>
      <c r="K3" s="4" t="s">
        <v>434</v>
      </c>
      <c r="L3" s="4" t="s">
        <v>1</v>
      </c>
      <c r="M3" s="4" t="s">
        <v>1</v>
      </c>
      <c r="N3" s="4" t="s">
        <v>0</v>
      </c>
      <c r="O3" s="4" t="s">
        <v>434</v>
      </c>
      <c r="P3" s="4" t="s">
        <v>434</v>
      </c>
      <c r="Q3" s="4" t="s">
        <v>1</v>
      </c>
      <c r="R3" s="4" t="s">
        <v>1</v>
      </c>
      <c r="S3" s="21" t="s">
        <v>0</v>
      </c>
      <c r="T3" s="21" t="s">
        <v>0</v>
      </c>
      <c r="U3" s="21" t="s">
        <v>0</v>
      </c>
      <c r="V3" s="21" t="s">
        <v>0</v>
      </c>
      <c r="W3" s="4" t="s">
        <v>434</v>
      </c>
      <c r="X3" s="4" t="s">
        <v>434</v>
      </c>
      <c r="Y3" s="21" t="s">
        <v>2</v>
      </c>
      <c r="Z3" s="21" t="s">
        <v>2</v>
      </c>
      <c r="AA3" s="22" t="s">
        <v>434</v>
      </c>
      <c r="AB3" s="22" t="s">
        <v>434</v>
      </c>
      <c r="AC3" s="21" t="s">
        <v>2</v>
      </c>
      <c r="AD3" s="21" t="s">
        <v>2</v>
      </c>
      <c r="AE3" s="5" t="s">
        <v>434</v>
      </c>
      <c r="AF3" s="5" t="s">
        <v>434</v>
      </c>
      <c r="AG3" s="24" t="s">
        <v>2</v>
      </c>
      <c r="AH3" s="24" t="s">
        <v>2</v>
      </c>
      <c r="AI3" s="34"/>
    </row>
    <row r="4" spans="1:35" s="5" customFormat="1" ht="15" customHeight="1">
      <c r="A4" s="4"/>
      <c r="B4" s="4"/>
      <c r="C4" s="4"/>
      <c r="D4" s="23">
        <v>1992</v>
      </c>
      <c r="E4" s="23">
        <v>1993</v>
      </c>
      <c r="F4" s="23">
        <v>1994</v>
      </c>
      <c r="G4" s="23">
        <v>1995</v>
      </c>
      <c r="H4" s="4">
        <v>1997</v>
      </c>
      <c r="I4" s="4">
        <v>1998</v>
      </c>
      <c r="J4" s="4" t="s">
        <v>4</v>
      </c>
      <c r="K4" s="4" t="s">
        <v>4</v>
      </c>
      <c r="L4" s="4" t="s">
        <v>3</v>
      </c>
      <c r="M4" s="4" t="s">
        <v>3</v>
      </c>
      <c r="N4" s="4">
        <v>1999</v>
      </c>
      <c r="O4" s="4" t="s">
        <v>4</v>
      </c>
      <c r="P4" s="4" t="s">
        <v>4</v>
      </c>
      <c r="Q4" s="4" t="s">
        <v>3</v>
      </c>
      <c r="R4" s="4" t="s">
        <v>3</v>
      </c>
      <c r="S4" s="4">
        <v>2000</v>
      </c>
      <c r="T4" s="4">
        <v>2001</v>
      </c>
      <c r="U4" s="4">
        <v>2002</v>
      </c>
      <c r="V4" s="4">
        <v>2003</v>
      </c>
      <c r="W4" s="4" t="s">
        <v>4</v>
      </c>
      <c r="X4" s="4" t="s">
        <v>4</v>
      </c>
      <c r="Y4" s="21" t="s">
        <v>4</v>
      </c>
      <c r="Z4" s="21" t="s">
        <v>4</v>
      </c>
      <c r="AA4" s="22" t="s">
        <v>4</v>
      </c>
      <c r="AB4" s="22" t="s">
        <v>4</v>
      </c>
      <c r="AC4" s="21" t="s">
        <v>4</v>
      </c>
      <c r="AD4" s="21" t="s">
        <v>4</v>
      </c>
      <c r="AE4" s="5" t="s">
        <v>4</v>
      </c>
      <c r="AF4" s="5" t="s">
        <v>4</v>
      </c>
      <c r="AG4" s="24" t="s">
        <v>4</v>
      </c>
      <c r="AH4" s="24" t="s">
        <v>4</v>
      </c>
      <c r="AI4" s="34"/>
    </row>
    <row r="5" spans="1:35" s="5" customFormat="1" ht="15" customHeight="1">
      <c r="A5" s="27" t="s">
        <v>5</v>
      </c>
      <c r="B5" s="28"/>
      <c r="C5" s="29"/>
      <c r="D5" s="29" t="s">
        <v>6</v>
      </c>
      <c r="E5" s="29" t="s">
        <v>6</v>
      </c>
      <c r="F5" s="29" t="s">
        <v>6</v>
      </c>
      <c r="G5" s="29" t="s">
        <v>6</v>
      </c>
      <c r="H5" s="29" t="s">
        <v>6</v>
      </c>
      <c r="I5" s="29" t="s">
        <v>6</v>
      </c>
      <c r="J5" s="29" t="s">
        <v>435</v>
      </c>
      <c r="K5" s="29" t="s">
        <v>436</v>
      </c>
      <c r="L5" s="29">
        <v>1994</v>
      </c>
      <c r="M5" s="29">
        <v>1997</v>
      </c>
      <c r="N5" s="29" t="s">
        <v>6</v>
      </c>
      <c r="O5" s="29" t="s">
        <v>437</v>
      </c>
      <c r="P5" s="29" t="s">
        <v>440</v>
      </c>
      <c r="Q5" s="29">
        <v>1995</v>
      </c>
      <c r="R5" s="29">
        <v>1998</v>
      </c>
      <c r="S5" s="30" t="s">
        <v>6</v>
      </c>
      <c r="T5" s="30" t="s">
        <v>6</v>
      </c>
      <c r="U5" s="30" t="s">
        <v>6</v>
      </c>
      <c r="V5" s="30" t="s">
        <v>6</v>
      </c>
      <c r="W5" s="29" t="s">
        <v>436</v>
      </c>
      <c r="X5" s="29" t="s">
        <v>438</v>
      </c>
      <c r="Y5" s="30" t="s">
        <v>436</v>
      </c>
      <c r="Z5" s="30" t="s">
        <v>438</v>
      </c>
      <c r="AA5" s="31" t="s">
        <v>440</v>
      </c>
      <c r="AB5" s="31" t="s">
        <v>441</v>
      </c>
      <c r="AC5" s="30" t="s">
        <v>440</v>
      </c>
      <c r="AD5" s="30" t="s">
        <v>441</v>
      </c>
      <c r="AE5" s="32" t="s">
        <v>443</v>
      </c>
      <c r="AF5" s="32" t="s">
        <v>444</v>
      </c>
      <c r="AG5" s="33" t="s">
        <v>443</v>
      </c>
      <c r="AH5" s="33" t="s">
        <v>445</v>
      </c>
      <c r="AI5" s="34"/>
    </row>
    <row r="6" spans="1:30" ht="12.75">
      <c r="A6" s="9" t="s">
        <v>7</v>
      </c>
      <c r="B6" s="6"/>
      <c r="C6" s="6"/>
      <c r="D6" s="6" t="s">
        <v>8</v>
      </c>
      <c r="E6" s="6" t="s">
        <v>8</v>
      </c>
      <c r="F6" s="6"/>
      <c r="G6" s="6"/>
      <c r="H6" s="6"/>
      <c r="I6" s="6"/>
      <c r="J6" s="6"/>
      <c r="K6" s="6"/>
      <c r="N6" s="6"/>
      <c r="O6" s="6"/>
      <c r="P6" s="6"/>
      <c r="AC6" s="3"/>
      <c r="AD6" s="3"/>
    </row>
    <row r="7" spans="1:34" ht="12.75">
      <c r="A7" s="6"/>
      <c r="B7" s="6" t="s">
        <v>253</v>
      </c>
      <c r="C7" s="6" t="s">
        <v>9</v>
      </c>
      <c r="D7" s="10">
        <v>4941</v>
      </c>
      <c r="E7" s="10">
        <v>4836</v>
      </c>
      <c r="F7" s="10">
        <v>4898</v>
      </c>
      <c r="G7" s="11">
        <v>4991</v>
      </c>
      <c r="H7" s="11">
        <v>5094</v>
      </c>
      <c r="I7" s="11">
        <v>4939</v>
      </c>
      <c r="J7" s="12">
        <f aca="true" t="shared" si="0" ref="J7:J13">(L7/F7)*100</f>
        <v>0.8370763576970192</v>
      </c>
      <c r="K7" s="12">
        <f aca="true" t="shared" si="1" ref="K7:K13">(M7/H7)*100</f>
        <v>-3.0427954456223008</v>
      </c>
      <c r="L7" s="10">
        <f aca="true" t="shared" si="2" ref="L7:L13">SUM(I7-F7)</f>
        <v>41</v>
      </c>
      <c r="M7" s="10">
        <f aca="true" t="shared" si="3" ref="M7:M13">(I7-H7)</f>
        <v>-155</v>
      </c>
      <c r="N7" s="11">
        <v>5208</v>
      </c>
      <c r="O7" s="12">
        <f aca="true" t="shared" si="4" ref="O7:O13">(Q7/G7)*100</f>
        <v>4.3478260869565215</v>
      </c>
      <c r="P7" s="12">
        <f>(R7/I7)*100</f>
        <v>5.446446649119255</v>
      </c>
      <c r="Q7" s="13">
        <f aca="true" t="shared" si="5" ref="Q7:Q13">SUM(N7-G7)</f>
        <v>217</v>
      </c>
      <c r="R7" s="13">
        <f>(N7-I7)</f>
        <v>269</v>
      </c>
      <c r="S7" s="8">
        <v>5360</v>
      </c>
      <c r="T7" s="8">
        <v>5551</v>
      </c>
      <c r="U7" s="1">
        <v>5623</v>
      </c>
      <c r="V7" s="1">
        <v>5721</v>
      </c>
      <c r="W7" s="2">
        <f aca="true" t="shared" si="6" ref="W7:W13">(Y7/H7)</f>
        <v>0.08971338829996074</v>
      </c>
      <c r="X7" s="2">
        <f aca="true" t="shared" si="7" ref="X7:X13">(Z7/S7)</f>
        <v>0.035634328358208955</v>
      </c>
      <c r="Y7" s="8">
        <f>(T7-H7)</f>
        <v>457</v>
      </c>
      <c r="Z7" s="8">
        <f>(T7-S7)</f>
        <v>191</v>
      </c>
      <c r="AA7" s="2">
        <f aca="true" t="shared" si="8" ref="AA7:AA13">AC7/I7</f>
        <v>0.13848957278801377</v>
      </c>
      <c r="AB7" s="2">
        <f aca="true" t="shared" si="9" ref="AB7:AB13">AD7/T7</f>
        <v>0.012970635921455594</v>
      </c>
      <c r="AC7" s="8">
        <f>U7-I7</f>
        <v>684</v>
      </c>
      <c r="AD7" s="8">
        <f>U7-T7</f>
        <v>72</v>
      </c>
      <c r="AE7" s="19">
        <f>AG7/N7</f>
        <v>0.09850230414746544</v>
      </c>
      <c r="AF7" s="19">
        <f>AH7/U7</f>
        <v>0.017428418993419882</v>
      </c>
      <c r="AG7" s="8">
        <f>V7-N7</f>
        <v>513</v>
      </c>
      <c r="AH7" s="8">
        <f>V7-U7</f>
        <v>98</v>
      </c>
    </row>
    <row r="8" spans="1:34" ht="12.75">
      <c r="A8" s="6"/>
      <c r="B8" s="6" t="s">
        <v>254</v>
      </c>
      <c r="C8" s="6" t="s">
        <v>10</v>
      </c>
      <c r="D8" s="10">
        <v>22163</v>
      </c>
      <c r="E8" s="10">
        <v>22791</v>
      </c>
      <c r="F8" s="10">
        <v>23373</v>
      </c>
      <c r="G8" s="10">
        <v>24603</v>
      </c>
      <c r="H8" s="10">
        <v>26723</v>
      </c>
      <c r="I8" s="10">
        <v>27955</v>
      </c>
      <c r="J8" s="12">
        <f t="shared" si="0"/>
        <v>19.603816369315023</v>
      </c>
      <c r="K8" s="12">
        <f t="shared" si="1"/>
        <v>4.610260824009281</v>
      </c>
      <c r="L8" s="10">
        <f t="shared" si="2"/>
        <v>4582</v>
      </c>
      <c r="M8" s="10">
        <f t="shared" si="3"/>
        <v>1232</v>
      </c>
      <c r="N8" s="10">
        <v>28947</v>
      </c>
      <c r="O8" s="12">
        <f t="shared" si="4"/>
        <v>17.656383367881965</v>
      </c>
      <c r="P8" s="12">
        <f aca="true" t="shared" si="10" ref="P8:P13">(R8/I8)*100</f>
        <v>3.548560186013235</v>
      </c>
      <c r="Q8" s="13">
        <f t="shared" si="5"/>
        <v>4344</v>
      </c>
      <c r="R8" s="13">
        <f aca="true" t="shared" si="11" ref="R8:R13">(N8-I8)</f>
        <v>992</v>
      </c>
      <c r="S8" s="8">
        <v>30079</v>
      </c>
      <c r="T8" s="8">
        <v>31544</v>
      </c>
      <c r="U8" s="1">
        <v>33522</v>
      </c>
      <c r="V8" s="1">
        <v>34869</v>
      </c>
      <c r="W8" s="2">
        <f t="shared" si="6"/>
        <v>0.18040639149796056</v>
      </c>
      <c r="X8" s="2">
        <f t="shared" si="7"/>
        <v>0.048705076631536955</v>
      </c>
      <c r="Y8" s="8">
        <f aca="true" t="shared" si="12" ref="Y8:Y13">(T8-H8)</f>
        <v>4821</v>
      </c>
      <c r="Z8" s="8">
        <f aca="true" t="shared" si="13" ref="Z8:Z13">(T8-S8)</f>
        <v>1465</v>
      </c>
      <c r="AA8" s="2">
        <f t="shared" si="8"/>
        <v>0.19914147737435164</v>
      </c>
      <c r="AB8" s="2">
        <f t="shared" si="9"/>
        <v>0.06270606137458788</v>
      </c>
      <c r="AC8" s="8">
        <f aca="true" t="shared" si="14" ref="AC8:AC13">U8-I8</f>
        <v>5567</v>
      </c>
      <c r="AD8" s="8">
        <f aca="true" t="shared" si="15" ref="AD8:AD13">U8-T8</f>
        <v>1978</v>
      </c>
      <c r="AE8" s="19">
        <f aca="true" t="shared" si="16" ref="AE8:AE13">AG8/N8</f>
        <v>0.20458078557363457</v>
      </c>
      <c r="AF8" s="19">
        <f aca="true" t="shared" si="17" ref="AF8:AF13">AH8/U8</f>
        <v>0.0401825666726329</v>
      </c>
      <c r="AG8" s="8">
        <f aca="true" t="shared" si="18" ref="AG8:AG13">V8-N8</f>
        <v>5922</v>
      </c>
      <c r="AH8" s="8">
        <f aca="true" t="shared" si="19" ref="AH8:AH13">V8-U8</f>
        <v>1347</v>
      </c>
    </row>
    <row r="9" spans="1:34" ht="12.75">
      <c r="A9" s="6"/>
      <c r="B9" s="6" t="s">
        <v>255</v>
      </c>
      <c r="C9" s="6" t="s">
        <v>11</v>
      </c>
      <c r="D9" s="10">
        <v>6112</v>
      </c>
      <c r="E9" s="10">
        <v>6346</v>
      </c>
      <c r="F9" s="10">
        <v>6280</v>
      </c>
      <c r="G9" s="10">
        <v>6157</v>
      </c>
      <c r="H9" s="10">
        <v>6035</v>
      </c>
      <c r="I9" s="10">
        <v>6102</v>
      </c>
      <c r="J9" s="12">
        <f t="shared" si="0"/>
        <v>-2.8343949044585988</v>
      </c>
      <c r="K9" s="12">
        <f t="shared" si="1"/>
        <v>1.1101905550952775</v>
      </c>
      <c r="L9" s="10">
        <f t="shared" si="2"/>
        <v>-178</v>
      </c>
      <c r="M9" s="10">
        <f t="shared" si="3"/>
        <v>67</v>
      </c>
      <c r="N9" s="10">
        <v>6073</v>
      </c>
      <c r="O9" s="12">
        <f t="shared" si="4"/>
        <v>-1.364300795842131</v>
      </c>
      <c r="P9" s="12">
        <f t="shared" si="10"/>
        <v>-0.475254015077024</v>
      </c>
      <c r="Q9" s="13">
        <f t="shared" si="5"/>
        <v>-84</v>
      </c>
      <c r="R9" s="13">
        <f t="shared" si="11"/>
        <v>-29</v>
      </c>
      <c r="S9" s="8">
        <v>6450</v>
      </c>
      <c r="T9" s="8">
        <v>6587</v>
      </c>
      <c r="U9" s="1">
        <v>6698</v>
      </c>
      <c r="V9" s="1">
        <v>6528</v>
      </c>
      <c r="W9" s="2">
        <f t="shared" si="6"/>
        <v>0.09146644573322286</v>
      </c>
      <c r="X9" s="2">
        <f t="shared" si="7"/>
        <v>0.021240310077519378</v>
      </c>
      <c r="Y9" s="8">
        <f t="shared" si="12"/>
        <v>552</v>
      </c>
      <c r="Z9" s="8">
        <f t="shared" si="13"/>
        <v>137</v>
      </c>
      <c r="AA9" s="2">
        <f t="shared" si="8"/>
        <v>0.09767289413307112</v>
      </c>
      <c r="AB9" s="2">
        <f t="shared" si="9"/>
        <v>0.016851373918323972</v>
      </c>
      <c r="AC9" s="8">
        <f t="shared" si="14"/>
        <v>596</v>
      </c>
      <c r="AD9" s="8">
        <f t="shared" si="15"/>
        <v>111</v>
      </c>
      <c r="AE9" s="19">
        <f t="shared" si="16"/>
        <v>0.0749217849497777</v>
      </c>
      <c r="AF9" s="19">
        <f t="shared" si="17"/>
        <v>-0.025380710659898477</v>
      </c>
      <c r="AG9" s="8">
        <f t="shared" si="18"/>
        <v>455</v>
      </c>
      <c r="AH9" s="8">
        <f t="shared" si="19"/>
        <v>-170</v>
      </c>
    </row>
    <row r="10" spans="1:35" ht="12.75">
      <c r="A10" s="6"/>
      <c r="B10" s="6" t="s">
        <v>256</v>
      </c>
      <c r="C10" s="6" t="s">
        <v>12</v>
      </c>
      <c r="D10" s="10">
        <v>4194</v>
      </c>
      <c r="E10" s="10">
        <v>4182</v>
      </c>
      <c r="F10" s="10">
        <v>4304</v>
      </c>
      <c r="G10" s="10">
        <v>4468</v>
      </c>
      <c r="H10" s="10">
        <v>4772</v>
      </c>
      <c r="I10" s="10">
        <v>4980</v>
      </c>
      <c r="J10" s="12">
        <f t="shared" si="0"/>
        <v>15.706319702602231</v>
      </c>
      <c r="K10" s="12">
        <f t="shared" si="1"/>
        <v>4.358759430008382</v>
      </c>
      <c r="L10" s="10">
        <f t="shared" si="2"/>
        <v>676</v>
      </c>
      <c r="M10" s="10">
        <f t="shared" si="3"/>
        <v>208</v>
      </c>
      <c r="N10" s="10">
        <v>5308</v>
      </c>
      <c r="O10" s="12">
        <f t="shared" si="4"/>
        <v>18.800358102059086</v>
      </c>
      <c r="P10" s="12">
        <f t="shared" si="10"/>
        <v>6.586345381526105</v>
      </c>
      <c r="Q10" s="13">
        <f t="shared" si="5"/>
        <v>840</v>
      </c>
      <c r="R10" s="13">
        <f t="shared" si="11"/>
        <v>328</v>
      </c>
      <c r="S10" s="8">
        <v>5796</v>
      </c>
      <c r="T10" s="8">
        <v>6575</v>
      </c>
      <c r="U10" s="1">
        <v>7277</v>
      </c>
      <c r="V10" s="1">
        <v>8265</v>
      </c>
      <c r="W10" s="2">
        <f t="shared" si="6"/>
        <v>0.3778290025146689</v>
      </c>
      <c r="X10" s="2">
        <f t="shared" si="7"/>
        <v>0.13440303657694963</v>
      </c>
      <c r="Y10" s="8">
        <f t="shared" si="12"/>
        <v>1803</v>
      </c>
      <c r="Z10" s="8">
        <f t="shared" si="13"/>
        <v>779</v>
      </c>
      <c r="AA10" s="2">
        <f t="shared" si="8"/>
        <v>0.4612449799196787</v>
      </c>
      <c r="AB10" s="2">
        <f t="shared" si="9"/>
        <v>0.10676806083650191</v>
      </c>
      <c r="AC10" s="8">
        <f t="shared" si="14"/>
        <v>2297</v>
      </c>
      <c r="AD10" s="8">
        <f t="shared" si="15"/>
        <v>702</v>
      </c>
      <c r="AE10" s="19">
        <f t="shared" si="16"/>
        <v>0.5570836473247928</v>
      </c>
      <c r="AF10" s="19">
        <f t="shared" si="17"/>
        <v>0.13577023498694518</v>
      </c>
      <c r="AG10" s="8">
        <f t="shared" si="18"/>
        <v>2957</v>
      </c>
      <c r="AH10" s="8">
        <f t="shared" si="19"/>
        <v>988</v>
      </c>
      <c r="AI10" s="34" t="s">
        <v>449</v>
      </c>
    </row>
    <row r="11" spans="1:34" ht="12.75">
      <c r="A11" s="6"/>
      <c r="B11" s="6" t="s">
        <v>257</v>
      </c>
      <c r="C11" s="6" t="s">
        <v>13</v>
      </c>
      <c r="D11" s="10">
        <v>899</v>
      </c>
      <c r="E11" s="10">
        <v>961</v>
      </c>
      <c r="F11" s="10">
        <v>1023</v>
      </c>
      <c r="G11" s="10">
        <v>1067</v>
      </c>
      <c r="H11" s="10">
        <v>1036</v>
      </c>
      <c r="I11" s="10">
        <v>995</v>
      </c>
      <c r="J11" s="12">
        <f t="shared" si="0"/>
        <v>-2.7370478983382207</v>
      </c>
      <c r="K11" s="12">
        <f t="shared" si="1"/>
        <v>-3.9575289575289574</v>
      </c>
      <c r="L11" s="10">
        <f t="shared" si="2"/>
        <v>-28</v>
      </c>
      <c r="M11" s="10">
        <f t="shared" si="3"/>
        <v>-41</v>
      </c>
      <c r="N11" s="10">
        <v>958</v>
      </c>
      <c r="O11" s="12">
        <f t="shared" si="4"/>
        <v>-10.21555763823805</v>
      </c>
      <c r="P11" s="12">
        <f t="shared" si="10"/>
        <v>-3.7185929648241203</v>
      </c>
      <c r="Q11" s="13">
        <f t="shared" si="5"/>
        <v>-109</v>
      </c>
      <c r="R11" s="13">
        <f t="shared" si="11"/>
        <v>-37</v>
      </c>
      <c r="S11" s="8">
        <v>998</v>
      </c>
      <c r="T11" s="8">
        <v>1002</v>
      </c>
      <c r="U11" s="1">
        <v>1035</v>
      </c>
      <c r="V11" s="1">
        <v>1068</v>
      </c>
      <c r="W11" s="2">
        <f t="shared" si="6"/>
        <v>-0.032818532818532815</v>
      </c>
      <c r="X11" s="2">
        <f t="shared" si="7"/>
        <v>0.004008016032064128</v>
      </c>
      <c r="Y11" s="8">
        <f t="shared" si="12"/>
        <v>-34</v>
      </c>
      <c r="Z11" s="8">
        <f t="shared" si="13"/>
        <v>4</v>
      </c>
      <c r="AA11" s="2">
        <f t="shared" si="8"/>
        <v>0.04020100502512563</v>
      </c>
      <c r="AB11" s="2">
        <f t="shared" si="9"/>
        <v>0.03293413173652695</v>
      </c>
      <c r="AC11" s="8">
        <f t="shared" si="14"/>
        <v>40</v>
      </c>
      <c r="AD11" s="8">
        <f t="shared" si="15"/>
        <v>33</v>
      </c>
      <c r="AE11" s="19">
        <f t="shared" si="16"/>
        <v>0.11482254697286012</v>
      </c>
      <c r="AF11" s="19">
        <f t="shared" si="17"/>
        <v>0.03188405797101449</v>
      </c>
      <c r="AG11" s="8">
        <f t="shared" si="18"/>
        <v>110</v>
      </c>
      <c r="AH11" s="8">
        <f t="shared" si="19"/>
        <v>33</v>
      </c>
    </row>
    <row r="12" spans="1:34" ht="12.75">
      <c r="A12" s="6"/>
      <c r="B12" s="6" t="s">
        <v>258</v>
      </c>
      <c r="C12" s="6" t="s">
        <v>14</v>
      </c>
      <c r="D12" s="10">
        <v>443</v>
      </c>
      <c r="E12" s="10">
        <v>473</v>
      </c>
      <c r="F12" s="10">
        <v>475</v>
      </c>
      <c r="G12" s="10">
        <v>482</v>
      </c>
      <c r="H12" s="10">
        <v>528</v>
      </c>
      <c r="I12" s="10">
        <v>592</v>
      </c>
      <c r="J12" s="12">
        <f t="shared" si="0"/>
        <v>24.63157894736842</v>
      </c>
      <c r="K12" s="12">
        <f t="shared" si="1"/>
        <v>12.121212121212121</v>
      </c>
      <c r="L12" s="10">
        <f t="shared" si="2"/>
        <v>117</v>
      </c>
      <c r="M12" s="10">
        <f t="shared" si="3"/>
        <v>64</v>
      </c>
      <c r="N12" s="10">
        <v>696</v>
      </c>
      <c r="O12" s="12">
        <f t="shared" si="4"/>
        <v>44.398340248962654</v>
      </c>
      <c r="P12" s="12">
        <f t="shared" si="10"/>
        <v>17.56756756756757</v>
      </c>
      <c r="Q12" s="13">
        <f t="shared" si="5"/>
        <v>214</v>
      </c>
      <c r="R12" s="13">
        <f t="shared" si="11"/>
        <v>104</v>
      </c>
      <c r="S12" s="8">
        <v>749</v>
      </c>
      <c r="T12" s="8">
        <v>798</v>
      </c>
      <c r="U12" s="1">
        <v>823</v>
      </c>
      <c r="V12" s="1">
        <v>890</v>
      </c>
      <c r="W12" s="2">
        <f t="shared" si="6"/>
        <v>0.5113636363636364</v>
      </c>
      <c r="X12" s="2">
        <f t="shared" si="7"/>
        <v>0.06542056074766354</v>
      </c>
      <c r="Y12" s="8">
        <f t="shared" si="12"/>
        <v>270</v>
      </c>
      <c r="Z12" s="8">
        <f t="shared" si="13"/>
        <v>49</v>
      </c>
      <c r="AA12" s="2">
        <f t="shared" si="8"/>
        <v>0.3902027027027027</v>
      </c>
      <c r="AB12" s="2">
        <f t="shared" si="9"/>
        <v>0.03132832080200501</v>
      </c>
      <c r="AC12" s="8">
        <f t="shared" si="14"/>
        <v>231</v>
      </c>
      <c r="AD12" s="8">
        <f t="shared" si="15"/>
        <v>25</v>
      </c>
      <c r="AE12" s="19">
        <f t="shared" si="16"/>
        <v>0.27873563218390807</v>
      </c>
      <c r="AF12" s="19">
        <f t="shared" si="17"/>
        <v>0.08140947752126367</v>
      </c>
      <c r="AG12" s="8">
        <f t="shared" si="18"/>
        <v>194</v>
      </c>
      <c r="AH12" s="8">
        <f t="shared" si="19"/>
        <v>67</v>
      </c>
    </row>
    <row r="13" spans="1:34" ht="12.75">
      <c r="A13" s="6"/>
      <c r="B13" s="6" t="s">
        <v>259</v>
      </c>
      <c r="C13" s="6" t="s">
        <v>15</v>
      </c>
      <c r="D13" s="10">
        <v>11063</v>
      </c>
      <c r="E13" s="10">
        <v>11335</v>
      </c>
      <c r="F13" s="10">
        <v>11441</v>
      </c>
      <c r="G13" s="10">
        <v>11406</v>
      </c>
      <c r="H13" s="10">
        <v>11453</v>
      </c>
      <c r="I13" s="10">
        <v>11504</v>
      </c>
      <c r="J13" s="12">
        <f t="shared" si="0"/>
        <v>0.5506511668560441</v>
      </c>
      <c r="K13" s="12">
        <f t="shared" si="1"/>
        <v>0.4452981751506156</v>
      </c>
      <c r="L13" s="10">
        <f t="shared" si="2"/>
        <v>63</v>
      </c>
      <c r="M13" s="10">
        <f t="shared" si="3"/>
        <v>51</v>
      </c>
      <c r="N13" s="10">
        <v>11439</v>
      </c>
      <c r="O13" s="12">
        <f t="shared" si="4"/>
        <v>0.289321409784324</v>
      </c>
      <c r="P13" s="12">
        <f t="shared" si="10"/>
        <v>-0.5650208623087621</v>
      </c>
      <c r="Q13" s="13">
        <f t="shared" si="5"/>
        <v>33</v>
      </c>
      <c r="R13" s="13">
        <f t="shared" si="11"/>
        <v>-65</v>
      </c>
      <c r="S13" s="8">
        <v>11231</v>
      </c>
      <c r="T13" s="8">
        <v>11283</v>
      </c>
      <c r="U13" s="1">
        <v>11012</v>
      </c>
      <c r="V13" s="1">
        <v>10562</v>
      </c>
      <c r="W13" s="2">
        <f t="shared" si="6"/>
        <v>-0.014843272505020518</v>
      </c>
      <c r="X13" s="2">
        <f t="shared" si="7"/>
        <v>0.004630041848455169</v>
      </c>
      <c r="Y13" s="8">
        <f t="shared" si="12"/>
        <v>-170</v>
      </c>
      <c r="Z13" s="8">
        <f t="shared" si="13"/>
        <v>52</v>
      </c>
      <c r="AA13" s="2">
        <f t="shared" si="8"/>
        <v>-0.042767732962447846</v>
      </c>
      <c r="AB13" s="2">
        <f t="shared" si="9"/>
        <v>-0.024018434813436143</v>
      </c>
      <c r="AC13" s="8">
        <f t="shared" si="14"/>
        <v>-492</v>
      </c>
      <c r="AD13" s="8">
        <f t="shared" si="15"/>
        <v>-271</v>
      </c>
      <c r="AE13" s="19">
        <f t="shared" si="16"/>
        <v>-0.07666754086895708</v>
      </c>
      <c r="AF13" s="19">
        <f t="shared" si="17"/>
        <v>-0.040864511442063205</v>
      </c>
      <c r="AG13" s="8">
        <f t="shared" si="18"/>
        <v>-877</v>
      </c>
      <c r="AH13" s="8">
        <f t="shared" si="19"/>
        <v>-450</v>
      </c>
    </row>
    <row r="14" spans="1:30" ht="12.75">
      <c r="A14" s="6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3"/>
      <c r="R14" s="13"/>
      <c r="U14" s="1"/>
      <c r="V14" s="1"/>
      <c r="AC14" s="3"/>
      <c r="AD14" s="3"/>
    </row>
    <row r="15" spans="1:30" ht="12.75">
      <c r="A15" s="9" t="s">
        <v>16</v>
      </c>
      <c r="B15" s="6"/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3"/>
      <c r="R15" s="13"/>
      <c r="U15" s="1"/>
      <c r="V15" s="1"/>
      <c r="AC15" s="3"/>
      <c r="AD15" s="3"/>
    </row>
    <row r="16" spans="1:34" ht="12.75">
      <c r="A16" s="6"/>
      <c r="B16" s="6" t="s">
        <v>260</v>
      </c>
      <c r="C16" s="6" t="s">
        <v>17</v>
      </c>
      <c r="D16" s="10">
        <v>2500</v>
      </c>
      <c r="E16" s="10">
        <v>2493</v>
      </c>
      <c r="F16" s="10">
        <v>2490</v>
      </c>
      <c r="G16" s="10">
        <v>2500</v>
      </c>
      <c r="H16" s="10">
        <v>2523</v>
      </c>
      <c r="I16" s="10">
        <v>2503</v>
      </c>
      <c r="J16" s="12">
        <f>(L16/F16)*100</f>
        <v>0.5220883534136547</v>
      </c>
      <c r="K16" s="12">
        <f>(M16/H16)*100</f>
        <v>-0.7927070947284978</v>
      </c>
      <c r="L16" s="10">
        <f>SUM(I16-F16)</f>
        <v>13</v>
      </c>
      <c r="M16" s="10">
        <f>(I16-H16)</f>
        <v>-20</v>
      </c>
      <c r="N16" s="10">
        <v>2401</v>
      </c>
      <c r="O16" s="12">
        <f>(Q16/G16)*100</f>
        <v>-3.9600000000000004</v>
      </c>
      <c r="P16" s="12">
        <f>(R16/I16)*100</f>
        <v>-4.0751098681582105</v>
      </c>
      <c r="Q16" s="13">
        <f>SUM(N16-G16)</f>
        <v>-99</v>
      </c>
      <c r="R16" s="13">
        <f>(N16-I16)</f>
        <v>-102</v>
      </c>
      <c r="S16" s="8">
        <v>2429</v>
      </c>
      <c r="T16" s="8">
        <v>2448</v>
      </c>
      <c r="U16" s="1">
        <v>2280</v>
      </c>
      <c r="V16" s="1">
        <v>2456</v>
      </c>
      <c r="W16" s="2">
        <f>(Y16/H16)</f>
        <v>-0.029726516052318668</v>
      </c>
      <c r="X16" s="2">
        <f>(Z16/S16)</f>
        <v>0.007822149032523672</v>
      </c>
      <c r="Y16" s="8">
        <f>(T16-H16)</f>
        <v>-75</v>
      </c>
      <c r="Z16" s="8">
        <f>(T16-S16)</f>
        <v>19</v>
      </c>
      <c r="AA16" s="2">
        <f>AC16/I16</f>
        <v>-0.08909308829404715</v>
      </c>
      <c r="AB16" s="2">
        <f>AD16/T16</f>
        <v>-0.06862745098039216</v>
      </c>
      <c r="AC16" s="8">
        <f>U16-I16</f>
        <v>-223</v>
      </c>
      <c r="AD16" s="8">
        <f>U16-T16</f>
        <v>-168</v>
      </c>
      <c r="AE16" s="19">
        <f>AG16/N16</f>
        <v>0.022907122032486463</v>
      </c>
      <c r="AF16" s="19">
        <f>AH16/U16</f>
        <v>0.07719298245614035</v>
      </c>
      <c r="AG16" s="8">
        <f>V16-N16</f>
        <v>55</v>
      </c>
      <c r="AH16" s="8">
        <f>V16-U16</f>
        <v>176</v>
      </c>
    </row>
    <row r="17" spans="1:34" ht="12.75">
      <c r="A17" s="6"/>
      <c r="B17" s="6" t="s">
        <v>261</v>
      </c>
      <c r="C17" s="6" t="s">
        <v>18</v>
      </c>
      <c r="D17" s="10">
        <v>282</v>
      </c>
      <c r="E17" s="10">
        <v>311</v>
      </c>
      <c r="F17" s="10">
        <v>323</v>
      </c>
      <c r="G17" s="10">
        <v>325</v>
      </c>
      <c r="H17" s="10">
        <v>299</v>
      </c>
      <c r="I17" s="10">
        <v>321</v>
      </c>
      <c r="J17" s="12">
        <f>(L17/F17)*100</f>
        <v>-0.6191950464396285</v>
      </c>
      <c r="K17" s="12">
        <f>(M17/H17)*100</f>
        <v>7.357859531772576</v>
      </c>
      <c r="L17" s="10">
        <f>SUM(I17-F17)</f>
        <v>-2</v>
      </c>
      <c r="M17" s="10">
        <f>(I17-H17)</f>
        <v>22</v>
      </c>
      <c r="N17" s="10">
        <v>328</v>
      </c>
      <c r="O17" s="12">
        <f>(Q17/G17)*100</f>
        <v>0.9230769230769231</v>
      </c>
      <c r="P17" s="12">
        <f>(R17/I17)*100</f>
        <v>2.1806853582554515</v>
      </c>
      <c r="Q17" s="13">
        <f>SUM(N17-G17)</f>
        <v>3</v>
      </c>
      <c r="R17" s="13">
        <f>(N17-I17)</f>
        <v>7</v>
      </c>
      <c r="S17" s="8">
        <v>331</v>
      </c>
      <c r="T17" s="8">
        <v>322</v>
      </c>
      <c r="U17" s="1">
        <v>321</v>
      </c>
      <c r="V17" s="1">
        <v>335</v>
      </c>
      <c r="W17" s="2">
        <f>(Y17/H17)</f>
        <v>0.07692307692307693</v>
      </c>
      <c r="X17" s="2">
        <f>(Z17/S17)</f>
        <v>-0.027190332326283987</v>
      </c>
      <c r="Y17" s="8">
        <f>(T17-H17)</f>
        <v>23</v>
      </c>
      <c r="Z17" s="8">
        <f>(T17-S17)</f>
        <v>-9</v>
      </c>
      <c r="AA17" s="2">
        <f>AC17/I17</f>
        <v>0</v>
      </c>
      <c r="AB17" s="2">
        <f>AD17/T17</f>
        <v>-0.003105590062111801</v>
      </c>
      <c r="AC17" s="8">
        <f>U17-I17</f>
        <v>0</v>
      </c>
      <c r="AD17" s="8">
        <f>U17-T17</f>
        <v>-1</v>
      </c>
      <c r="AE17" s="19">
        <f>AG17/N17</f>
        <v>0.021341463414634148</v>
      </c>
      <c r="AF17" s="19">
        <f>AH17/U17</f>
        <v>0.04361370716510903</v>
      </c>
      <c r="AG17" s="8">
        <f>V17-N17</f>
        <v>7</v>
      </c>
      <c r="AH17" s="8">
        <f>V17-U17</f>
        <v>14</v>
      </c>
    </row>
    <row r="18" spans="1:30" ht="12.75">
      <c r="A18" s="6"/>
      <c r="B18" s="6"/>
      <c r="C18" s="6"/>
      <c r="D18" s="10"/>
      <c r="E18" s="10"/>
      <c r="F18" s="10"/>
      <c r="G18" s="10"/>
      <c r="H18" s="10" t="s">
        <v>8</v>
      </c>
      <c r="I18" s="10"/>
      <c r="J18" s="10" t="s">
        <v>8</v>
      </c>
      <c r="K18" s="10" t="s">
        <v>8</v>
      </c>
      <c r="L18" s="10" t="s">
        <v>8</v>
      </c>
      <c r="M18" s="10" t="s">
        <v>8</v>
      </c>
      <c r="N18" s="10"/>
      <c r="O18" s="10" t="s">
        <v>8</v>
      </c>
      <c r="P18" s="10" t="s">
        <v>8</v>
      </c>
      <c r="Q18" s="13" t="s">
        <v>8</v>
      </c>
      <c r="R18" s="13" t="s">
        <v>8</v>
      </c>
      <c r="U18" s="1"/>
      <c r="V18" s="1"/>
      <c r="AC18" s="3"/>
      <c r="AD18" s="3"/>
    </row>
    <row r="19" spans="1:30" ht="12.75">
      <c r="A19" s="9" t="s">
        <v>19</v>
      </c>
      <c r="B19" s="6"/>
      <c r="C19" s="6"/>
      <c r="D19" s="10"/>
      <c r="E19" s="10"/>
      <c r="F19" s="10"/>
      <c r="G19" s="10"/>
      <c r="H19" s="10"/>
      <c r="I19" s="10"/>
      <c r="J19" s="10" t="s">
        <v>8</v>
      </c>
      <c r="K19" s="10" t="s">
        <v>8</v>
      </c>
      <c r="L19" s="10" t="s">
        <v>8</v>
      </c>
      <c r="M19" s="10" t="s">
        <v>8</v>
      </c>
      <c r="N19" s="10"/>
      <c r="O19" s="10" t="s">
        <v>8</v>
      </c>
      <c r="P19" s="10" t="s">
        <v>8</v>
      </c>
      <c r="Q19" s="13" t="s">
        <v>8</v>
      </c>
      <c r="R19" s="13" t="s">
        <v>8</v>
      </c>
      <c r="U19" s="1"/>
      <c r="V19" s="1"/>
      <c r="AC19" s="3"/>
      <c r="AD19" s="3"/>
    </row>
    <row r="20" spans="1:34" ht="12.75">
      <c r="A20" s="6"/>
      <c r="B20" s="6" t="s">
        <v>262</v>
      </c>
      <c r="C20" s="6" t="s">
        <v>20</v>
      </c>
      <c r="D20" s="10">
        <v>4476</v>
      </c>
      <c r="E20" s="10">
        <v>4533</v>
      </c>
      <c r="F20" s="10">
        <v>4650</v>
      </c>
      <c r="G20" s="10">
        <v>4704</v>
      </c>
      <c r="H20" s="10">
        <v>4581</v>
      </c>
      <c r="I20" s="10">
        <v>4568</v>
      </c>
      <c r="J20" s="12">
        <f aca="true" t="shared" si="20" ref="J20:J26">(L20/F20)*100</f>
        <v>-1.7634408602150538</v>
      </c>
      <c r="K20" s="12">
        <f aca="true" t="shared" si="21" ref="K20:K26">(M20/H20)*100</f>
        <v>-0.2837808338790657</v>
      </c>
      <c r="L20" s="10">
        <f aca="true" t="shared" si="22" ref="L20:L26">SUM(I20-F20)</f>
        <v>-82</v>
      </c>
      <c r="M20" s="10">
        <f aca="true" t="shared" si="23" ref="M20:M26">(I20-H20)</f>
        <v>-13</v>
      </c>
      <c r="N20" s="10">
        <v>4378</v>
      </c>
      <c r="O20" s="12">
        <f aca="true" t="shared" si="24" ref="O20:O26">(Q20/G20)*100</f>
        <v>-6.930272108843536</v>
      </c>
      <c r="P20" s="12">
        <f aca="true" t="shared" si="25" ref="P20:P26">(R20/I20)*100</f>
        <v>-4.159369527145359</v>
      </c>
      <c r="Q20" s="13">
        <f aca="true" t="shared" si="26" ref="Q20:Q26">SUM(N20-G20)</f>
        <v>-326</v>
      </c>
      <c r="R20" s="13">
        <f aca="true" t="shared" si="27" ref="R20:R26">(N20-I20)</f>
        <v>-190</v>
      </c>
      <c r="S20" s="8">
        <v>4413</v>
      </c>
      <c r="T20" s="8">
        <v>4327</v>
      </c>
      <c r="U20" s="1">
        <v>4200</v>
      </c>
      <c r="V20" s="1">
        <v>4085</v>
      </c>
      <c r="W20" s="2">
        <f aca="true" t="shared" si="28" ref="W20:W26">(Y20/H20)</f>
        <v>-0.055446409080986685</v>
      </c>
      <c r="X20" s="2">
        <f aca="true" t="shared" si="29" ref="X20:X26">(Z20/S20)</f>
        <v>-0.019487876727849535</v>
      </c>
      <c r="Y20" s="8">
        <f aca="true" t="shared" si="30" ref="Y20:Y26">(T20-H20)</f>
        <v>-254</v>
      </c>
      <c r="Z20" s="8">
        <f aca="true" t="shared" si="31" ref="Z20:Z26">(T20-S20)</f>
        <v>-86</v>
      </c>
      <c r="AA20" s="2">
        <f aca="true" t="shared" si="32" ref="AA20:AA26">AC20/I20</f>
        <v>-0.08056042031523643</v>
      </c>
      <c r="AB20" s="2">
        <f aca="true" t="shared" si="33" ref="AB20:AB26">AD20/T20</f>
        <v>-0.02935058932285648</v>
      </c>
      <c r="AC20" s="8">
        <f aca="true" t="shared" si="34" ref="AC20:AC26">U20-I20</f>
        <v>-368</v>
      </c>
      <c r="AD20" s="8">
        <f aca="true" t="shared" si="35" ref="AD20:AD26">U20-T20</f>
        <v>-127</v>
      </c>
      <c r="AE20" s="19">
        <f aca="true" t="shared" si="36" ref="AE20:AE26">AG20/N20</f>
        <v>-0.06692553677478301</v>
      </c>
      <c r="AF20" s="19">
        <f aca="true" t="shared" si="37" ref="AF20:AF26">AH20/U20</f>
        <v>-0.02738095238095238</v>
      </c>
      <c r="AG20" s="8">
        <f aca="true" t="shared" si="38" ref="AG20:AG26">V20-N20</f>
        <v>-293</v>
      </c>
      <c r="AH20" s="8">
        <f aca="true" t="shared" si="39" ref="AH20:AH26">V20-U20</f>
        <v>-115</v>
      </c>
    </row>
    <row r="21" spans="1:34" ht="12.75">
      <c r="A21" s="6"/>
      <c r="B21" s="6" t="s">
        <v>263</v>
      </c>
      <c r="C21" s="6" t="s">
        <v>21</v>
      </c>
      <c r="D21" s="10">
        <v>1824</v>
      </c>
      <c r="E21" s="10">
        <v>1928</v>
      </c>
      <c r="F21" s="10">
        <v>1983</v>
      </c>
      <c r="G21" s="10">
        <v>1974</v>
      </c>
      <c r="H21" s="10">
        <v>2136</v>
      </c>
      <c r="I21" s="10">
        <v>2102</v>
      </c>
      <c r="J21" s="12">
        <f t="shared" si="20"/>
        <v>6.00100857286939</v>
      </c>
      <c r="K21" s="12">
        <f t="shared" si="21"/>
        <v>-1.5917602996254683</v>
      </c>
      <c r="L21" s="10">
        <f t="shared" si="22"/>
        <v>119</v>
      </c>
      <c r="M21" s="10">
        <f t="shared" si="23"/>
        <v>-34</v>
      </c>
      <c r="N21" s="10">
        <v>1969</v>
      </c>
      <c r="O21" s="12">
        <f t="shared" si="24"/>
        <v>-0.25329280648429586</v>
      </c>
      <c r="P21" s="12">
        <f t="shared" si="25"/>
        <v>-6.327307326355852</v>
      </c>
      <c r="Q21" s="13">
        <f t="shared" si="26"/>
        <v>-5</v>
      </c>
      <c r="R21" s="13">
        <f t="shared" si="27"/>
        <v>-133</v>
      </c>
      <c r="S21" s="8">
        <v>2087</v>
      </c>
      <c r="T21" s="8">
        <v>1990</v>
      </c>
      <c r="U21" s="1">
        <v>1936</v>
      </c>
      <c r="V21" s="1">
        <v>1861</v>
      </c>
      <c r="W21" s="2">
        <f t="shared" si="28"/>
        <v>-0.06835205992509363</v>
      </c>
      <c r="X21" s="2">
        <f t="shared" si="29"/>
        <v>-0.04647819837086727</v>
      </c>
      <c r="Y21" s="8">
        <f t="shared" si="30"/>
        <v>-146</v>
      </c>
      <c r="Z21" s="8">
        <f t="shared" si="31"/>
        <v>-97</v>
      </c>
      <c r="AA21" s="2">
        <f t="shared" si="32"/>
        <v>-0.07897240723120837</v>
      </c>
      <c r="AB21" s="2">
        <f t="shared" si="33"/>
        <v>-0.027135678391959798</v>
      </c>
      <c r="AC21" s="8">
        <f t="shared" si="34"/>
        <v>-166</v>
      </c>
      <c r="AD21" s="8">
        <f t="shared" si="35"/>
        <v>-54</v>
      </c>
      <c r="AE21" s="19">
        <f t="shared" si="36"/>
        <v>-0.05485017775520569</v>
      </c>
      <c r="AF21" s="19">
        <f t="shared" si="37"/>
        <v>-0.038739669421487606</v>
      </c>
      <c r="AG21" s="8">
        <f t="shared" si="38"/>
        <v>-108</v>
      </c>
      <c r="AH21" s="8">
        <f t="shared" si="39"/>
        <v>-75</v>
      </c>
    </row>
    <row r="22" spans="1:35" ht="12.75">
      <c r="A22" s="6"/>
      <c r="B22" s="6" t="s">
        <v>264</v>
      </c>
      <c r="C22" s="6" t="s">
        <v>22</v>
      </c>
      <c r="D22" s="10">
        <v>31962</v>
      </c>
      <c r="E22" s="10">
        <v>33343</v>
      </c>
      <c r="F22" s="10">
        <v>34714</v>
      </c>
      <c r="G22" s="10">
        <v>35761</v>
      </c>
      <c r="H22" s="10">
        <v>38622</v>
      </c>
      <c r="I22" s="10">
        <v>40089</v>
      </c>
      <c r="J22" s="12">
        <f t="shared" si="20"/>
        <v>15.483666532234833</v>
      </c>
      <c r="K22" s="12">
        <f t="shared" si="21"/>
        <v>3.7983532701569054</v>
      </c>
      <c r="L22" s="10">
        <f t="shared" si="22"/>
        <v>5375</v>
      </c>
      <c r="M22" s="10">
        <f t="shared" si="23"/>
        <v>1467</v>
      </c>
      <c r="N22" s="10">
        <v>41052</v>
      </c>
      <c r="O22" s="12">
        <f t="shared" si="24"/>
        <v>14.795447554598585</v>
      </c>
      <c r="P22" s="12">
        <f t="shared" si="25"/>
        <v>2.40215520466961</v>
      </c>
      <c r="Q22" s="13">
        <f t="shared" si="26"/>
        <v>5291</v>
      </c>
      <c r="R22" s="13">
        <f t="shared" si="27"/>
        <v>963</v>
      </c>
      <c r="S22" s="8">
        <v>42320</v>
      </c>
      <c r="T22" s="8">
        <v>44228</v>
      </c>
      <c r="U22" s="1">
        <v>45738</v>
      </c>
      <c r="V22" s="1">
        <v>46654</v>
      </c>
      <c r="W22" s="2">
        <f t="shared" si="28"/>
        <v>0.1451504323960437</v>
      </c>
      <c r="X22" s="2">
        <f t="shared" si="29"/>
        <v>0.04508506616257089</v>
      </c>
      <c r="Y22" s="8">
        <f t="shared" si="30"/>
        <v>5606</v>
      </c>
      <c r="Z22" s="8">
        <f t="shared" si="31"/>
        <v>1908</v>
      </c>
      <c r="AA22" s="2">
        <f t="shared" si="32"/>
        <v>0.14091147197485596</v>
      </c>
      <c r="AB22" s="2">
        <f t="shared" si="33"/>
        <v>0.034141267975038435</v>
      </c>
      <c r="AC22" s="8">
        <f t="shared" si="34"/>
        <v>5649</v>
      </c>
      <c r="AD22" s="8">
        <f t="shared" si="35"/>
        <v>1510</v>
      </c>
      <c r="AE22" s="19">
        <f t="shared" si="36"/>
        <v>0.13646107376010913</v>
      </c>
      <c r="AF22" s="19">
        <f t="shared" si="37"/>
        <v>0.020027110936201846</v>
      </c>
      <c r="AG22" s="8">
        <f t="shared" si="38"/>
        <v>5602</v>
      </c>
      <c r="AH22" s="8">
        <f t="shared" si="39"/>
        <v>916</v>
      </c>
      <c r="AI22" s="34" t="s">
        <v>449</v>
      </c>
    </row>
    <row r="23" spans="1:34" ht="12.75">
      <c r="A23" s="6"/>
      <c r="B23" s="6" t="s">
        <v>265</v>
      </c>
      <c r="C23" s="6" t="s">
        <v>23</v>
      </c>
      <c r="D23" s="10">
        <v>15901</v>
      </c>
      <c r="E23" s="10">
        <v>15770</v>
      </c>
      <c r="F23" s="10">
        <v>15751</v>
      </c>
      <c r="G23" s="10">
        <v>15863</v>
      </c>
      <c r="H23" s="10">
        <v>16107</v>
      </c>
      <c r="I23" s="10">
        <v>16399</v>
      </c>
      <c r="J23" s="12">
        <f t="shared" si="20"/>
        <v>4.114024506380547</v>
      </c>
      <c r="K23" s="12">
        <f t="shared" si="21"/>
        <v>1.8128763891475757</v>
      </c>
      <c r="L23" s="10">
        <f t="shared" si="22"/>
        <v>648</v>
      </c>
      <c r="M23" s="10">
        <f t="shared" si="23"/>
        <v>292</v>
      </c>
      <c r="N23" s="10">
        <v>16373</v>
      </c>
      <c r="O23" s="12">
        <f t="shared" si="24"/>
        <v>3.2150286830990353</v>
      </c>
      <c r="P23" s="12">
        <f t="shared" si="25"/>
        <v>-0.15854625282029391</v>
      </c>
      <c r="Q23" s="13">
        <f t="shared" si="26"/>
        <v>510</v>
      </c>
      <c r="R23" s="13">
        <f t="shared" si="27"/>
        <v>-26</v>
      </c>
      <c r="S23" s="8">
        <v>16516</v>
      </c>
      <c r="T23" s="8">
        <v>16590</v>
      </c>
      <c r="U23" s="1">
        <v>16408</v>
      </c>
      <c r="V23" s="1">
        <v>16458</v>
      </c>
      <c r="W23" s="2">
        <f t="shared" si="28"/>
        <v>0.02998696219035202</v>
      </c>
      <c r="X23" s="2">
        <f t="shared" si="29"/>
        <v>0.004480503753935577</v>
      </c>
      <c r="Y23" s="8">
        <f t="shared" si="30"/>
        <v>483</v>
      </c>
      <c r="Z23" s="8">
        <f t="shared" si="31"/>
        <v>74</v>
      </c>
      <c r="AA23" s="2">
        <f t="shared" si="32"/>
        <v>0.0005488139520702482</v>
      </c>
      <c r="AB23" s="2">
        <f t="shared" si="33"/>
        <v>-0.010970464135021098</v>
      </c>
      <c r="AC23" s="8">
        <f t="shared" si="34"/>
        <v>9</v>
      </c>
      <c r="AD23" s="8">
        <f t="shared" si="35"/>
        <v>-182</v>
      </c>
      <c r="AE23" s="19">
        <f t="shared" si="36"/>
        <v>0.005191473767788432</v>
      </c>
      <c r="AF23" s="19">
        <f t="shared" si="37"/>
        <v>0.0030472940029254024</v>
      </c>
      <c r="AG23" s="8">
        <f t="shared" si="38"/>
        <v>85</v>
      </c>
      <c r="AH23" s="8">
        <f t="shared" si="39"/>
        <v>50</v>
      </c>
    </row>
    <row r="24" spans="1:34" ht="12.75">
      <c r="A24" s="6"/>
      <c r="B24" s="6" t="s">
        <v>266</v>
      </c>
      <c r="C24" s="6" t="s">
        <v>24</v>
      </c>
      <c r="D24" s="10">
        <v>180</v>
      </c>
      <c r="E24" s="10">
        <v>168</v>
      </c>
      <c r="F24" s="10">
        <v>182</v>
      </c>
      <c r="G24" s="10">
        <v>211</v>
      </c>
      <c r="H24" s="10">
        <v>209</v>
      </c>
      <c r="I24" s="10">
        <v>186</v>
      </c>
      <c r="J24" s="12">
        <f t="shared" si="20"/>
        <v>2.197802197802198</v>
      </c>
      <c r="K24" s="12">
        <f t="shared" si="21"/>
        <v>-11.004784688995215</v>
      </c>
      <c r="L24" s="10">
        <f t="shared" si="22"/>
        <v>4</v>
      </c>
      <c r="M24" s="10">
        <f t="shared" si="23"/>
        <v>-23</v>
      </c>
      <c r="N24" s="10">
        <v>204</v>
      </c>
      <c r="O24" s="12">
        <f t="shared" si="24"/>
        <v>-3.3175355450236967</v>
      </c>
      <c r="P24" s="12">
        <f t="shared" si="25"/>
        <v>9.67741935483871</v>
      </c>
      <c r="Q24" s="13">
        <f t="shared" si="26"/>
        <v>-7</v>
      </c>
      <c r="R24" s="13">
        <f t="shared" si="27"/>
        <v>18</v>
      </c>
      <c r="S24" s="8">
        <v>182</v>
      </c>
      <c r="T24" s="8">
        <v>191</v>
      </c>
      <c r="U24" s="1">
        <v>196</v>
      </c>
      <c r="V24" s="1">
        <v>201</v>
      </c>
      <c r="W24" s="2">
        <f t="shared" si="28"/>
        <v>-0.0861244019138756</v>
      </c>
      <c r="X24" s="2">
        <f t="shared" si="29"/>
        <v>0.04945054945054945</v>
      </c>
      <c r="Y24" s="8">
        <f t="shared" si="30"/>
        <v>-18</v>
      </c>
      <c r="Z24" s="8">
        <f t="shared" si="31"/>
        <v>9</v>
      </c>
      <c r="AA24" s="2">
        <f t="shared" si="32"/>
        <v>0.053763440860215055</v>
      </c>
      <c r="AB24" s="2">
        <f t="shared" si="33"/>
        <v>0.02617801047120419</v>
      </c>
      <c r="AC24" s="8">
        <f t="shared" si="34"/>
        <v>10</v>
      </c>
      <c r="AD24" s="8">
        <f t="shared" si="35"/>
        <v>5</v>
      </c>
      <c r="AE24" s="19">
        <f t="shared" si="36"/>
        <v>-0.014705882352941176</v>
      </c>
      <c r="AF24" s="19">
        <f t="shared" si="37"/>
        <v>0.025510204081632654</v>
      </c>
      <c r="AG24" s="8">
        <f t="shared" si="38"/>
        <v>-3</v>
      </c>
      <c r="AH24" s="8">
        <f t="shared" si="39"/>
        <v>5</v>
      </c>
    </row>
    <row r="25" spans="1:34" ht="12.75">
      <c r="A25" s="6"/>
      <c r="B25" s="6" t="s">
        <v>267</v>
      </c>
      <c r="C25" s="6" t="s">
        <v>25</v>
      </c>
      <c r="D25" s="10">
        <v>27307</v>
      </c>
      <c r="E25" s="10">
        <v>27430</v>
      </c>
      <c r="F25" s="10">
        <v>27421</v>
      </c>
      <c r="G25" s="10">
        <v>27825</v>
      </c>
      <c r="H25" s="10">
        <v>28600</v>
      </c>
      <c r="I25" s="10">
        <v>29027</v>
      </c>
      <c r="J25" s="12">
        <f t="shared" si="20"/>
        <v>5.85682506108457</v>
      </c>
      <c r="K25" s="12">
        <f t="shared" si="21"/>
        <v>1.493006993006993</v>
      </c>
      <c r="L25" s="10">
        <f t="shared" si="22"/>
        <v>1606</v>
      </c>
      <c r="M25" s="10">
        <f t="shared" si="23"/>
        <v>427</v>
      </c>
      <c r="N25" s="10">
        <v>29639</v>
      </c>
      <c r="O25" s="12">
        <f t="shared" si="24"/>
        <v>6.519317160826595</v>
      </c>
      <c r="P25" s="12">
        <f t="shared" si="25"/>
        <v>2.10838185137975</v>
      </c>
      <c r="Q25" s="13">
        <f t="shared" si="26"/>
        <v>1814</v>
      </c>
      <c r="R25" s="13">
        <f t="shared" si="27"/>
        <v>612</v>
      </c>
      <c r="S25" s="8">
        <v>30453</v>
      </c>
      <c r="T25" s="8">
        <v>31528</v>
      </c>
      <c r="U25" s="1">
        <v>32253</v>
      </c>
      <c r="V25" s="1">
        <v>32530</v>
      </c>
      <c r="W25" s="2">
        <f t="shared" si="28"/>
        <v>0.10237762237762238</v>
      </c>
      <c r="X25" s="2">
        <f t="shared" si="29"/>
        <v>0.03530029882113421</v>
      </c>
      <c r="Y25" s="8">
        <f t="shared" si="30"/>
        <v>2928</v>
      </c>
      <c r="Z25" s="8">
        <f t="shared" si="31"/>
        <v>1075</v>
      </c>
      <c r="AA25" s="2">
        <f t="shared" si="32"/>
        <v>0.11113790608743583</v>
      </c>
      <c r="AB25" s="2">
        <f t="shared" si="33"/>
        <v>0.02299543263131185</v>
      </c>
      <c r="AC25" s="8">
        <f t="shared" si="34"/>
        <v>3226</v>
      </c>
      <c r="AD25" s="8">
        <f t="shared" si="35"/>
        <v>725</v>
      </c>
      <c r="AE25" s="19">
        <f t="shared" si="36"/>
        <v>0.09754040284759945</v>
      </c>
      <c r="AF25" s="19">
        <f t="shared" si="37"/>
        <v>0.008588348370694198</v>
      </c>
      <c r="AG25" s="8">
        <f t="shared" si="38"/>
        <v>2891</v>
      </c>
      <c r="AH25" s="8">
        <f t="shared" si="39"/>
        <v>277</v>
      </c>
    </row>
    <row r="26" spans="1:34" ht="12.75">
      <c r="A26" s="6"/>
      <c r="B26" s="6" t="s">
        <v>268</v>
      </c>
      <c r="C26" s="6" t="s">
        <v>26</v>
      </c>
      <c r="D26" s="10">
        <v>387</v>
      </c>
      <c r="E26" s="10">
        <v>400</v>
      </c>
      <c r="F26" s="10">
        <v>419</v>
      </c>
      <c r="G26" s="10">
        <v>413</v>
      </c>
      <c r="H26" s="10">
        <v>490</v>
      </c>
      <c r="I26" s="10">
        <v>478</v>
      </c>
      <c r="J26" s="12">
        <f t="shared" si="20"/>
        <v>14.081145584725538</v>
      </c>
      <c r="K26" s="12">
        <f t="shared" si="21"/>
        <v>-2.4489795918367347</v>
      </c>
      <c r="L26" s="10">
        <f t="shared" si="22"/>
        <v>59</v>
      </c>
      <c r="M26" s="10">
        <f t="shared" si="23"/>
        <v>-12</v>
      </c>
      <c r="N26" s="10">
        <v>491</v>
      </c>
      <c r="O26" s="12">
        <f t="shared" si="24"/>
        <v>18.886198547215496</v>
      </c>
      <c r="P26" s="12">
        <f t="shared" si="25"/>
        <v>2.7196652719665275</v>
      </c>
      <c r="Q26" s="13">
        <f t="shared" si="26"/>
        <v>78</v>
      </c>
      <c r="R26" s="13">
        <f t="shared" si="27"/>
        <v>13</v>
      </c>
      <c r="S26" s="8">
        <v>514</v>
      </c>
      <c r="T26" s="8">
        <v>532</v>
      </c>
      <c r="U26" s="1">
        <v>554</v>
      </c>
      <c r="V26" s="1">
        <v>577</v>
      </c>
      <c r="W26" s="2">
        <f t="shared" si="28"/>
        <v>0.08571428571428572</v>
      </c>
      <c r="X26" s="2">
        <f t="shared" si="29"/>
        <v>0.03501945525291829</v>
      </c>
      <c r="Y26" s="8">
        <f t="shared" si="30"/>
        <v>42</v>
      </c>
      <c r="Z26" s="8">
        <f t="shared" si="31"/>
        <v>18</v>
      </c>
      <c r="AA26" s="2">
        <f t="shared" si="32"/>
        <v>0.1589958158995816</v>
      </c>
      <c r="AB26" s="2">
        <f t="shared" si="33"/>
        <v>0.041353383458646614</v>
      </c>
      <c r="AC26" s="8">
        <f t="shared" si="34"/>
        <v>76</v>
      </c>
      <c r="AD26" s="8">
        <f t="shared" si="35"/>
        <v>22</v>
      </c>
      <c r="AE26" s="19">
        <f t="shared" si="36"/>
        <v>0.17515274949083504</v>
      </c>
      <c r="AF26" s="19">
        <f t="shared" si="37"/>
        <v>0.04151624548736462</v>
      </c>
      <c r="AG26" s="8">
        <f t="shared" si="38"/>
        <v>86</v>
      </c>
      <c r="AH26" s="8">
        <f t="shared" si="39"/>
        <v>23</v>
      </c>
    </row>
    <row r="27" spans="1:30" ht="12.75">
      <c r="A27" s="6"/>
      <c r="B27" s="6"/>
      <c r="C27" s="6"/>
      <c r="D27" s="10"/>
      <c r="E27" s="10"/>
      <c r="F27" s="10"/>
      <c r="G27" s="10"/>
      <c r="H27" s="10"/>
      <c r="I27" s="10"/>
      <c r="J27" s="10" t="s">
        <v>8</v>
      </c>
      <c r="K27" s="10" t="s">
        <v>8</v>
      </c>
      <c r="L27" s="10" t="s">
        <v>8</v>
      </c>
      <c r="M27" s="10" t="s">
        <v>8</v>
      </c>
      <c r="N27" s="10"/>
      <c r="O27" s="10" t="s">
        <v>8</v>
      </c>
      <c r="P27" s="10" t="s">
        <v>8</v>
      </c>
      <c r="Q27" s="13" t="s">
        <v>8</v>
      </c>
      <c r="R27" s="13" t="s">
        <v>8</v>
      </c>
      <c r="U27" s="1"/>
      <c r="V27" s="1"/>
      <c r="AC27" s="3"/>
      <c r="AD27" s="3"/>
    </row>
    <row r="28" spans="1:30" ht="12.75">
      <c r="A28" s="9" t="s">
        <v>27</v>
      </c>
      <c r="B28" s="6"/>
      <c r="C28" s="6"/>
      <c r="D28" s="10"/>
      <c r="E28" s="10"/>
      <c r="F28" s="10"/>
      <c r="G28" s="10"/>
      <c r="H28" s="10"/>
      <c r="I28" s="10"/>
      <c r="J28" s="10" t="s">
        <v>8</v>
      </c>
      <c r="K28" s="10" t="s">
        <v>8</v>
      </c>
      <c r="L28" s="10" t="s">
        <v>8</v>
      </c>
      <c r="M28" s="10" t="s">
        <v>8</v>
      </c>
      <c r="N28" s="10"/>
      <c r="O28" s="10" t="s">
        <v>8</v>
      </c>
      <c r="P28" s="10" t="s">
        <v>8</v>
      </c>
      <c r="Q28" s="13" t="s">
        <v>8</v>
      </c>
      <c r="R28" s="13" t="s">
        <v>8</v>
      </c>
      <c r="U28" s="1"/>
      <c r="V28" s="1"/>
      <c r="AC28" s="3"/>
      <c r="AD28" s="3"/>
    </row>
    <row r="29" spans="1:34" ht="12.75">
      <c r="A29" s="6"/>
      <c r="B29" s="6" t="s">
        <v>269</v>
      </c>
      <c r="C29" s="6" t="s">
        <v>28</v>
      </c>
      <c r="D29" s="10">
        <v>1248</v>
      </c>
      <c r="E29" s="10">
        <v>1276</v>
      </c>
      <c r="F29" s="10">
        <v>1331</v>
      </c>
      <c r="G29" s="10">
        <v>1479</v>
      </c>
      <c r="H29" s="10">
        <v>1510</v>
      </c>
      <c r="I29" s="10">
        <v>1552</v>
      </c>
      <c r="J29" s="12">
        <f>(L29/F29)*100</f>
        <v>16.60405709992487</v>
      </c>
      <c r="K29" s="12">
        <f>(M29/H29)*100</f>
        <v>2.781456953642384</v>
      </c>
      <c r="L29" s="10">
        <f>SUM(I29-F29)</f>
        <v>221</v>
      </c>
      <c r="M29" s="10">
        <f>(I29-H29)</f>
        <v>42</v>
      </c>
      <c r="N29" s="10">
        <v>1525</v>
      </c>
      <c r="O29" s="12">
        <f>(Q29/G29)*100</f>
        <v>3.110209601081812</v>
      </c>
      <c r="P29" s="12">
        <f>(R29/I29)*100</f>
        <v>-1.7396907216494846</v>
      </c>
      <c r="Q29" s="13">
        <f>SUM(N29-G29)</f>
        <v>46</v>
      </c>
      <c r="R29" s="13">
        <f>(N29-I29)</f>
        <v>-27</v>
      </c>
      <c r="S29" s="8">
        <v>1558</v>
      </c>
      <c r="T29" s="8">
        <v>1565</v>
      </c>
      <c r="U29" s="1">
        <v>1588</v>
      </c>
      <c r="V29" s="1">
        <v>1553</v>
      </c>
      <c r="W29" s="2">
        <f>(Y29/H29)</f>
        <v>0.03642384105960265</v>
      </c>
      <c r="X29" s="2">
        <f>(Z29/S29)</f>
        <v>0.004492939666238768</v>
      </c>
      <c r="Y29" s="8">
        <f>(T29-H29)</f>
        <v>55</v>
      </c>
      <c r="Z29" s="8">
        <f>(T29-S29)</f>
        <v>7</v>
      </c>
      <c r="AA29" s="2">
        <f>AC29/I29</f>
        <v>0.023195876288659795</v>
      </c>
      <c r="AB29" s="2">
        <f>AD29/T29</f>
        <v>0.014696485623003195</v>
      </c>
      <c r="AC29" s="8">
        <f>U29-I29</f>
        <v>36</v>
      </c>
      <c r="AD29" s="8">
        <f>U29-T29</f>
        <v>23</v>
      </c>
      <c r="AE29" s="19">
        <f>AG29/N29</f>
        <v>0.018360655737704918</v>
      </c>
      <c r="AF29" s="19">
        <f>AH29/U29</f>
        <v>-0.02204030226700252</v>
      </c>
      <c r="AG29" s="8">
        <f>V29-N29</f>
        <v>28</v>
      </c>
      <c r="AH29" s="8">
        <f>V29-U29</f>
        <v>-35</v>
      </c>
    </row>
    <row r="30" spans="1:30" ht="12.75">
      <c r="A30" s="6"/>
      <c r="B30" s="6"/>
      <c r="C30" s="6"/>
      <c r="D30" s="10"/>
      <c r="E30" s="10"/>
      <c r="F30" s="10"/>
      <c r="G30" s="10"/>
      <c r="H30" s="10"/>
      <c r="I30" s="10"/>
      <c r="J30" s="10" t="s">
        <v>8</v>
      </c>
      <c r="K30" s="10" t="s">
        <v>8</v>
      </c>
      <c r="L30" s="10" t="s">
        <v>8</v>
      </c>
      <c r="M30" s="10" t="s">
        <v>8</v>
      </c>
      <c r="N30" s="10"/>
      <c r="O30" s="10" t="s">
        <v>8</v>
      </c>
      <c r="P30" s="10" t="s">
        <v>8</v>
      </c>
      <c r="Q30" s="13" t="s">
        <v>8</v>
      </c>
      <c r="R30" s="13" t="s">
        <v>8</v>
      </c>
      <c r="U30" s="1"/>
      <c r="V30" s="1"/>
      <c r="AC30" s="3"/>
      <c r="AD30" s="3"/>
    </row>
    <row r="31" spans="1:30" ht="12.75">
      <c r="A31" s="9" t="s">
        <v>29</v>
      </c>
      <c r="B31" s="6"/>
      <c r="C31" s="6"/>
      <c r="D31" s="10"/>
      <c r="E31" s="10"/>
      <c r="F31" s="10"/>
      <c r="G31" s="10"/>
      <c r="H31" s="10"/>
      <c r="I31" s="10"/>
      <c r="J31" s="10" t="s">
        <v>8</v>
      </c>
      <c r="K31" s="10" t="s">
        <v>8</v>
      </c>
      <c r="L31" s="10" t="s">
        <v>8</v>
      </c>
      <c r="M31" s="10" t="s">
        <v>8</v>
      </c>
      <c r="N31" s="10"/>
      <c r="O31" s="10" t="s">
        <v>8</v>
      </c>
      <c r="P31" s="10" t="s">
        <v>8</v>
      </c>
      <c r="Q31" s="13" t="s">
        <v>8</v>
      </c>
      <c r="R31" s="13" t="s">
        <v>8</v>
      </c>
      <c r="U31" s="1"/>
      <c r="V31" s="1"/>
      <c r="AC31" s="3"/>
      <c r="AD31" s="3"/>
    </row>
    <row r="32" spans="1:34" ht="12.75">
      <c r="A32" s="6"/>
      <c r="B32" s="6" t="s">
        <v>270</v>
      </c>
      <c r="C32" s="6" t="s">
        <v>30</v>
      </c>
      <c r="D32" s="10">
        <v>279</v>
      </c>
      <c r="E32" s="10">
        <v>271</v>
      </c>
      <c r="F32" s="10">
        <v>282</v>
      </c>
      <c r="G32" s="10">
        <v>287</v>
      </c>
      <c r="H32" s="10">
        <v>275</v>
      </c>
      <c r="I32" s="10">
        <v>252</v>
      </c>
      <c r="J32" s="12">
        <f>(L32/F32)*100</f>
        <v>-10.638297872340425</v>
      </c>
      <c r="K32" s="12">
        <f>(M32/H32)*100</f>
        <v>-8.363636363636363</v>
      </c>
      <c r="L32" s="10">
        <f>SUM(I32-F32)</f>
        <v>-30</v>
      </c>
      <c r="M32" s="10">
        <f>(I32-H32)</f>
        <v>-23</v>
      </c>
      <c r="N32" s="10">
        <v>249</v>
      </c>
      <c r="O32" s="12">
        <f>(Q32/G32)*100</f>
        <v>-13.240418118466899</v>
      </c>
      <c r="P32" s="12">
        <f>(R32/I32)*100</f>
        <v>-1.1904761904761905</v>
      </c>
      <c r="Q32" s="13">
        <f>SUM(N32-G32)</f>
        <v>-38</v>
      </c>
      <c r="R32" s="13">
        <f>(N32-I32)</f>
        <v>-3</v>
      </c>
      <c r="S32" s="8">
        <v>238</v>
      </c>
      <c r="T32" s="8">
        <v>253</v>
      </c>
      <c r="U32" s="1">
        <v>225</v>
      </c>
      <c r="V32" s="1">
        <v>231</v>
      </c>
      <c r="W32" s="2">
        <f>(Y32/H32)</f>
        <v>-0.08</v>
      </c>
      <c r="X32" s="2">
        <f>(Z32/S32)</f>
        <v>0.06302521008403361</v>
      </c>
      <c r="Y32" s="8">
        <f>(T32-H32)</f>
        <v>-22</v>
      </c>
      <c r="Z32" s="8">
        <f>(T32-S32)</f>
        <v>15</v>
      </c>
      <c r="AA32" s="2">
        <f>AC32/I32</f>
        <v>-0.10714285714285714</v>
      </c>
      <c r="AB32" s="2">
        <f>AD32/T32</f>
        <v>-0.11067193675889328</v>
      </c>
      <c r="AC32" s="8">
        <f>U32-I32</f>
        <v>-27</v>
      </c>
      <c r="AD32" s="8">
        <f>U32-T32</f>
        <v>-28</v>
      </c>
      <c r="AE32" s="19">
        <f>AG32/N32</f>
        <v>-0.07228915662650602</v>
      </c>
      <c r="AF32" s="19">
        <f>AH32/U32</f>
        <v>0.02666666666666667</v>
      </c>
      <c r="AG32" s="8">
        <f>V32-N32</f>
        <v>-18</v>
      </c>
      <c r="AH32" s="8">
        <f>V32-U32</f>
        <v>6</v>
      </c>
    </row>
    <row r="33" spans="1:34" ht="12.75">
      <c r="A33" s="6"/>
      <c r="B33" s="6" t="s">
        <v>271</v>
      </c>
      <c r="C33" s="6" t="s">
        <v>31</v>
      </c>
      <c r="D33" s="10">
        <v>100</v>
      </c>
      <c r="E33" s="10">
        <v>94</v>
      </c>
      <c r="F33" s="10">
        <v>94</v>
      </c>
      <c r="G33" s="10">
        <v>108</v>
      </c>
      <c r="H33" s="10">
        <v>104</v>
      </c>
      <c r="I33" s="10">
        <v>103</v>
      </c>
      <c r="J33" s="12">
        <f>(L33/F33)*100</f>
        <v>9.574468085106384</v>
      </c>
      <c r="K33" s="12">
        <f>(M33/H33)*100</f>
        <v>-0.9615384615384616</v>
      </c>
      <c r="L33" s="10">
        <f>SUM(I33-F33)</f>
        <v>9</v>
      </c>
      <c r="M33" s="10">
        <f>(I33-H33)</f>
        <v>-1</v>
      </c>
      <c r="N33" s="10">
        <v>91</v>
      </c>
      <c r="O33" s="12">
        <f>(Q33/G33)*100</f>
        <v>-15.74074074074074</v>
      </c>
      <c r="P33" s="12">
        <f>(R33/I33)*100</f>
        <v>-11.650485436893204</v>
      </c>
      <c r="Q33" s="13">
        <f>SUM(N33-G33)</f>
        <v>-17</v>
      </c>
      <c r="R33" s="13">
        <f>(N33-I33)</f>
        <v>-12</v>
      </c>
      <c r="S33" s="8">
        <v>80</v>
      </c>
      <c r="T33" s="8">
        <v>74</v>
      </c>
      <c r="U33" s="1">
        <v>65</v>
      </c>
      <c r="V33" s="1">
        <v>73</v>
      </c>
      <c r="W33" s="2">
        <f>(Y33/H33)</f>
        <v>-0.28846153846153844</v>
      </c>
      <c r="X33" s="2">
        <f>(Z33/S33)</f>
        <v>-0.075</v>
      </c>
      <c r="Y33" s="8">
        <f>(T33-H33)</f>
        <v>-30</v>
      </c>
      <c r="Z33" s="8">
        <f>(T33-S33)</f>
        <v>-6</v>
      </c>
      <c r="AA33" s="2">
        <f>AC33/I33</f>
        <v>-0.36893203883495146</v>
      </c>
      <c r="AB33" s="2">
        <f>AD33/T33</f>
        <v>-0.12162162162162163</v>
      </c>
      <c r="AC33" s="8">
        <f>U33-I33</f>
        <v>-38</v>
      </c>
      <c r="AD33" s="8">
        <f>U33-T33</f>
        <v>-9</v>
      </c>
      <c r="AE33" s="19">
        <f>AG33/N33</f>
        <v>-0.1978021978021978</v>
      </c>
      <c r="AF33" s="19">
        <f>AH33/U33</f>
        <v>0.12307692307692308</v>
      </c>
      <c r="AG33" s="8">
        <f>V33-N33</f>
        <v>-18</v>
      </c>
      <c r="AH33" s="8">
        <f>V33-U33</f>
        <v>8</v>
      </c>
    </row>
    <row r="34" spans="1:34" ht="12.75">
      <c r="A34" s="6"/>
      <c r="B34" s="6" t="s">
        <v>272</v>
      </c>
      <c r="C34" s="6" t="s">
        <v>32</v>
      </c>
      <c r="D34" s="10">
        <v>351</v>
      </c>
      <c r="E34" s="10">
        <v>346</v>
      </c>
      <c r="F34" s="10">
        <v>389</v>
      </c>
      <c r="G34" s="10">
        <v>355</v>
      </c>
      <c r="H34" s="10">
        <v>351</v>
      </c>
      <c r="I34" s="10">
        <v>388</v>
      </c>
      <c r="J34" s="12">
        <f>(L34/F34)*100</f>
        <v>-0.2570694087403599</v>
      </c>
      <c r="K34" s="12">
        <f>(M34/H34)*100</f>
        <v>10.541310541310542</v>
      </c>
      <c r="L34" s="10">
        <f>SUM(I34-F34)</f>
        <v>-1</v>
      </c>
      <c r="M34" s="10">
        <f>(I34-H34)</f>
        <v>37</v>
      </c>
      <c r="N34" s="10">
        <v>374</v>
      </c>
      <c r="O34" s="12">
        <f>(Q34/G34)*100</f>
        <v>5.352112676056338</v>
      </c>
      <c r="P34" s="12">
        <f>(R34/I34)*100</f>
        <v>-3.608247422680412</v>
      </c>
      <c r="Q34" s="13">
        <f>SUM(N34-G34)</f>
        <v>19</v>
      </c>
      <c r="R34" s="13">
        <f>(N34-I34)</f>
        <v>-14</v>
      </c>
      <c r="S34" s="8">
        <v>364</v>
      </c>
      <c r="T34" s="8">
        <v>384</v>
      </c>
      <c r="U34" s="1">
        <v>366</v>
      </c>
      <c r="V34" s="1">
        <v>342</v>
      </c>
      <c r="W34" s="2">
        <f>(Y34/H34)</f>
        <v>0.09401709401709402</v>
      </c>
      <c r="X34" s="2">
        <f>(Z34/S34)</f>
        <v>0.054945054945054944</v>
      </c>
      <c r="Y34" s="8">
        <f>(T34-H34)</f>
        <v>33</v>
      </c>
      <c r="Z34" s="8">
        <f>(T34-S34)</f>
        <v>20</v>
      </c>
      <c r="AA34" s="2">
        <f>AC34/I34</f>
        <v>-0.05670103092783505</v>
      </c>
      <c r="AB34" s="2">
        <f>AD34/T34</f>
        <v>-0.046875</v>
      </c>
      <c r="AC34" s="8">
        <f>U34-I34</f>
        <v>-22</v>
      </c>
      <c r="AD34" s="8">
        <f>U34-T34</f>
        <v>-18</v>
      </c>
      <c r="AE34" s="19">
        <f>AG34/N34</f>
        <v>-0.0855614973262032</v>
      </c>
      <c r="AF34" s="19">
        <f>AH34/U34</f>
        <v>-0.06557377049180328</v>
      </c>
      <c r="AG34" s="8">
        <f>V34-N34</f>
        <v>-32</v>
      </c>
      <c r="AH34" s="8">
        <f>V34-U34</f>
        <v>-24</v>
      </c>
    </row>
    <row r="35" spans="1:34" ht="12.75">
      <c r="A35" s="6"/>
      <c r="B35" s="6" t="s">
        <v>273</v>
      </c>
      <c r="C35" s="6" t="s">
        <v>33</v>
      </c>
      <c r="D35" s="10">
        <v>80</v>
      </c>
      <c r="E35" s="10">
        <v>82</v>
      </c>
      <c r="F35" s="10">
        <v>71</v>
      </c>
      <c r="G35" s="10">
        <v>84</v>
      </c>
      <c r="H35" s="10">
        <v>91</v>
      </c>
      <c r="I35" s="10">
        <v>79</v>
      </c>
      <c r="J35" s="12">
        <f>(L35/F35)*100</f>
        <v>11.267605633802818</v>
      </c>
      <c r="K35" s="12">
        <f>(M35/H35)*100</f>
        <v>-13.186813186813188</v>
      </c>
      <c r="L35" s="10">
        <f>SUM(I35-F35)</f>
        <v>8</v>
      </c>
      <c r="M35" s="10">
        <f>(I35-H35)</f>
        <v>-12</v>
      </c>
      <c r="N35" s="10">
        <v>93</v>
      </c>
      <c r="O35" s="12">
        <f>(Q35/G35)*100</f>
        <v>10.714285714285714</v>
      </c>
      <c r="P35" s="12">
        <f>(R35/I35)*100</f>
        <v>17.72151898734177</v>
      </c>
      <c r="Q35" s="13">
        <f>SUM(N35-G35)</f>
        <v>9</v>
      </c>
      <c r="R35" s="13">
        <f>(N35-I35)</f>
        <v>14</v>
      </c>
      <c r="S35" s="8">
        <v>149</v>
      </c>
      <c r="T35" s="8">
        <v>168</v>
      </c>
      <c r="U35" s="1">
        <v>258</v>
      </c>
      <c r="V35" s="1">
        <v>385</v>
      </c>
      <c r="W35" s="2">
        <f>(Y35/H35)</f>
        <v>0.8461538461538461</v>
      </c>
      <c r="X35" s="2">
        <f>(Z35/S35)</f>
        <v>0.12751677852348994</v>
      </c>
      <c r="Y35" s="8">
        <f>(T35-H35)</f>
        <v>77</v>
      </c>
      <c r="Z35" s="8">
        <f>(T35-S35)</f>
        <v>19</v>
      </c>
      <c r="AA35" s="2">
        <f>AC35/I35</f>
        <v>2.2658227848101267</v>
      </c>
      <c r="AB35" s="2">
        <f>AD35/T35</f>
        <v>0.5357142857142857</v>
      </c>
      <c r="AC35" s="8">
        <f>U35-I35</f>
        <v>179</v>
      </c>
      <c r="AD35" s="8">
        <f>U35-T35</f>
        <v>90</v>
      </c>
      <c r="AE35" s="19">
        <f>AG35/N35</f>
        <v>3.139784946236559</v>
      </c>
      <c r="AF35" s="19">
        <f>AH35/U35</f>
        <v>0.49224806201550386</v>
      </c>
      <c r="AG35" s="8">
        <f>V35-N35</f>
        <v>292</v>
      </c>
      <c r="AH35" s="8">
        <f>V35-U35</f>
        <v>127</v>
      </c>
    </row>
    <row r="36" spans="1:34" ht="12.75">
      <c r="A36" s="6"/>
      <c r="B36" s="6" t="s">
        <v>274</v>
      </c>
      <c r="C36" s="6" t="s">
        <v>34</v>
      </c>
      <c r="D36" s="10">
        <v>82</v>
      </c>
      <c r="E36" s="10">
        <v>79</v>
      </c>
      <c r="F36" s="10">
        <v>92</v>
      </c>
      <c r="G36" s="10">
        <v>96</v>
      </c>
      <c r="H36" s="10">
        <v>90</v>
      </c>
      <c r="I36" s="10">
        <v>86</v>
      </c>
      <c r="J36" s="12">
        <f>(L36/F36)*100</f>
        <v>-6.521739130434782</v>
      </c>
      <c r="K36" s="12">
        <f>(M36/H36)*100</f>
        <v>-4.444444444444445</v>
      </c>
      <c r="L36" s="10">
        <f>SUM(I36-F36)</f>
        <v>-6</v>
      </c>
      <c r="M36" s="10">
        <f>(I36-H36)</f>
        <v>-4</v>
      </c>
      <c r="N36" s="10">
        <v>91</v>
      </c>
      <c r="O36" s="12">
        <f>(Q36/G36)*100</f>
        <v>-5.208333333333334</v>
      </c>
      <c r="P36" s="12">
        <f>(R36/I36)*100</f>
        <v>5.813953488372093</v>
      </c>
      <c r="Q36" s="13">
        <f>SUM(N36-G36)</f>
        <v>-5</v>
      </c>
      <c r="R36" s="13">
        <f>(N36-I36)</f>
        <v>5</v>
      </c>
      <c r="S36" s="8">
        <v>87</v>
      </c>
      <c r="T36" s="8">
        <v>90</v>
      </c>
      <c r="U36" s="1">
        <v>77</v>
      </c>
      <c r="V36" s="1">
        <v>73</v>
      </c>
      <c r="W36" s="2">
        <f>(Y36/H36)</f>
        <v>0</v>
      </c>
      <c r="X36" s="2">
        <f>(Z36/S36)</f>
        <v>0.034482758620689655</v>
      </c>
      <c r="Y36" s="8">
        <f>(T36-H36)</f>
        <v>0</v>
      </c>
      <c r="Z36" s="8">
        <f>(T36-S36)</f>
        <v>3</v>
      </c>
      <c r="AA36" s="2">
        <f>AC36/I36</f>
        <v>-0.10465116279069768</v>
      </c>
      <c r="AB36" s="2">
        <f>AD36/T36</f>
        <v>-0.14444444444444443</v>
      </c>
      <c r="AC36" s="8">
        <f>U36-I36</f>
        <v>-9</v>
      </c>
      <c r="AD36" s="8">
        <f>U36-T36</f>
        <v>-13</v>
      </c>
      <c r="AE36" s="19">
        <f>AG36/N36</f>
        <v>-0.1978021978021978</v>
      </c>
      <c r="AF36" s="19">
        <f>AH36/U36</f>
        <v>-0.05194805194805195</v>
      </c>
      <c r="AG36" s="8">
        <f>V36-N36</f>
        <v>-18</v>
      </c>
      <c r="AH36" s="8">
        <f>V36-U36</f>
        <v>-4</v>
      </c>
    </row>
    <row r="37" spans="1:30" ht="12.75">
      <c r="A37" s="6"/>
      <c r="B37" s="6"/>
      <c r="C37" s="6"/>
      <c r="D37" s="10"/>
      <c r="E37" s="10"/>
      <c r="F37" s="10"/>
      <c r="G37" s="10"/>
      <c r="H37" s="10"/>
      <c r="I37" s="10"/>
      <c r="J37" s="10" t="s">
        <v>8</v>
      </c>
      <c r="K37" s="10" t="s">
        <v>8</v>
      </c>
      <c r="L37" s="10" t="s">
        <v>8</v>
      </c>
      <c r="M37" s="10" t="s">
        <v>8</v>
      </c>
      <c r="N37" s="10"/>
      <c r="O37" s="10" t="s">
        <v>8</v>
      </c>
      <c r="P37" s="10" t="s">
        <v>8</v>
      </c>
      <c r="Q37" s="13" t="s">
        <v>8</v>
      </c>
      <c r="R37" s="13" t="s">
        <v>8</v>
      </c>
      <c r="U37" s="1"/>
      <c r="V37" s="1"/>
      <c r="AC37" s="3"/>
      <c r="AD37" s="3"/>
    </row>
    <row r="38" spans="1:30" ht="12.75">
      <c r="A38" s="9" t="s">
        <v>35</v>
      </c>
      <c r="B38" s="6"/>
      <c r="C38" s="6"/>
      <c r="D38" s="10"/>
      <c r="E38" s="10"/>
      <c r="F38" s="10"/>
      <c r="G38" s="10"/>
      <c r="H38" s="10"/>
      <c r="I38" s="10"/>
      <c r="J38" s="10" t="s">
        <v>8</v>
      </c>
      <c r="K38" s="10" t="s">
        <v>8</v>
      </c>
      <c r="L38" s="10" t="s">
        <v>8</v>
      </c>
      <c r="M38" s="10" t="s">
        <v>8</v>
      </c>
      <c r="N38" s="10"/>
      <c r="O38" s="10" t="s">
        <v>8</v>
      </c>
      <c r="P38" s="10" t="s">
        <v>8</v>
      </c>
      <c r="Q38" s="13" t="s">
        <v>8</v>
      </c>
      <c r="R38" s="13" t="s">
        <v>8</v>
      </c>
      <c r="U38" s="1"/>
      <c r="V38" s="1"/>
      <c r="AC38" s="3"/>
      <c r="AD38" s="3"/>
    </row>
    <row r="39" spans="1:34" ht="12.75">
      <c r="A39" s="6"/>
      <c r="B39" s="6" t="s">
        <v>275</v>
      </c>
      <c r="C39" s="6" t="s">
        <v>36</v>
      </c>
      <c r="D39" s="10">
        <v>769</v>
      </c>
      <c r="E39" s="10">
        <v>774</v>
      </c>
      <c r="F39" s="10">
        <v>738</v>
      </c>
      <c r="G39" s="10">
        <v>739</v>
      </c>
      <c r="H39" s="10">
        <v>700</v>
      </c>
      <c r="I39" s="10">
        <v>745</v>
      </c>
      <c r="J39" s="12">
        <f>(L39/F39)*100</f>
        <v>0.9485094850948509</v>
      </c>
      <c r="K39" s="12">
        <f>(M39/H39)*100</f>
        <v>6.428571428571428</v>
      </c>
      <c r="L39" s="10">
        <f>SUM(I39-F39)</f>
        <v>7</v>
      </c>
      <c r="M39" s="10">
        <f>(I39-H39)</f>
        <v>45</v>
      </c>
      <c r="N39" s="10">
        <v>716</v>
      </c>
      <c r="O39" s="12">
        <f>(Q39/G39)*100</f>
        <v>-3.1123139377537212</v>
      </c>
      <c r="P39" s="12">
        <f>(R39/I39)*100</f>
        <v>-3.8926174496644297</v>
      </c>
      <c r="Q39" s="13">
        <f>SUM(N39-G39)</f>
        <v>-23</v>
      </c>
      <c r="R39" s="13">
        <f>(N39-I39)</f>
        <v>-29</v>
      </c>
      <c r="S39" s="8">
        <v>703</v>
      </c>
      <c r="T39" s="8">
        <v>663</v>
      </c>
      <c r="U39" s="1">
        <v>634</v>
      </c>
      <c r="V39" s="1">
        <v>587</v>
      </c>
      <c r="W39" s="2">
        <f>(Y39/H39)</f>
        <v>-0.05285714285714286</v>
      </c>
      <c r="X39" s="2">
        <f>(Z39/S39)</f>
        <v>-0.05689900426742532</v>
      </c>
      <c r="Y39" s="8">
        <f>(T39-H39)</f>
        <v>-37</v>
      </c>
      <c r="Z39" s="8">
        <f>(T39-S39)</f>
        <v>-40</v>
      </c>
      <c r="AA39" s="2">
        <f>AC39/I39</f>
        <v>-0.14899328859060404</v>
      </c>
      <c r="AB39" s="2">
        <f>AD39/T39</f>
        <v>-0.043740573152337855</v>
      </c>
      <c r="AC39" s="8">
        <f>U39-I39</f>
        <v>-111</v>
      </c>
      <c r="AD39" s="8">
        <f>U39-T39</f>
        <v>-29</v>
      </c>
      <c r="AE39" s="19">
        <f>AG39/N39</f>
        <v>-0.18016759776536312</v>
      </c>
      <c r="AF39" s="19">
        <f>AH39/U39</f>
        <v>-0.07413249211356467</v>
      </c>
      <c r="AG39" s="8">
        <f>V39-N39</f>
        <v>-129</v>
      </c>
      <c r="AH39" s="8">
        <f>V39-U39</f>
        <v>-47</v>
      </c>
    </row>
    <row r="40" spans="1:34" ht="12.75">
      <c r="A40" s="6"/>
      <c r="B40" s="6" t="s">
        <v>276</v>
      </c>
      <c r="C40" s="6" t="s">
        <v>37</v>
      </c>
      <c r="D40" s="10">
        <v>207</v>
      </c>
      <c r="E40" s="10">
        <v>238</v>
      </c>
      <c r="F40" s="10">
        <v>284</v>
      </c>
      <c r="G40" s="10">
        <v>299</v>
      </c>
      <c r="H40" s="10">
        <v>285</v>
      </c>
      <c r="I40" s="10">
        <v>290</v>
      </c>
      <c r="J40" s="12">
        <f>(L40/F40)*100</f>
        <v>2.112676056338028</v>
      </c>
      <c r="K40" s="12">
        <f>(M40/H40)*100</f>
        <v>1.7543859649122806</v>
      </c>
      <c r="L40" s="10">
        <f>SUM(I40-F40)</f>
        <v>6</v>
      </c>
      <c r="M40" s="10">
        <f>(I40-H40)</f>
        <v>5</v>
      </c>
      <c r="N40" s="10">
        <v>256</v>
      </c>
      <c r="O40" s="12">
        <f>(Q40/G40)*100</f>
        <v>-14.381270903010032</v>
      </c>
      <c r="P40" s="12">
        <f>(R40/I40)*100</f>
        <v>-11.724137931034482</v>
      </c>
      <c r="Q40" s="13">
        <f>SUM(N40-G40)</f>
        <v>-43</v>
      </c>
      <c r="R40" s="13">
        <f>(N40-I40)</f>
        <v>-34</v>
      </c>
      <c r="S40" s="8">
        <v>271</v>
      </c>
      <c r="T40" s="8">
        <v>272</v>
      </c>
      <c r="U40" s="1">
        <v>268</v>
      </c>
      <c r="V40" s="1">
        <v>273</v>
      </c>
      <c r="W40" s="2">
        <f>(Y40/H40)</f>
        <v>-0.0456140350877193</v>
      </c>
      <c r="X40" s="2">
        <f>(Z40/S40)</f>
        <v>0.0036900369003690036</v>
      </c>
      <c r="Y40" s="8">
        <f>(T40-H40)</f>
        <v>-13</v>
      </c>
      <c r="Z40" s="8">
        <f>(T40-S40)</f>
        <v>1</v>
      </c>
      <c r="AA40" s="2">
        <f>AC40/I40</f>
        <v>-0.07586206896551724</v>
      </c>
      <c r="AB40" s="2">
        <f>AD40/T40</f>
        <v>-0.014705882352941176</v>
      </c>
      <c r="AC40" s="8">
        <f>U40-I40</f>
        <v>-22</v>
      </c>
      <c r="AD40" s="8">
        <f>U40-T40</f>
        <v>-4</v>
      </c>
      <c r="AE40" s="19">
        <f>AG40/N40</f>
        <v>0.06640625</v>
      </c>
      <c r="AF40" s="19">
        <f>AH40/U40</f>
        <v>0.018656716417910446</v>
      </c>
      <c r="AG40" s="8">
        <f>V40-N40</f>
        <v>17</v>
      </c>
      <c r="AH40" s="8">
        <f>V40-U40</f>
        <v>5</v>
      </c>
    </row>
    <row r="41" spans="1:30" ht="12.75">
      <c r="A41" s="6"/>
      <c r="B41" s="6"/>
      <c r="C41" s="6"/>
      <c r="D41" s="10"/>
      <c r="E41" s="10"/>
      <c r="F41" s="10"/>
      <c r="G41" s="10"/>
      <c r="H41" s="10"/>
      <c r="I41" s="10"/>
      <c r="J41" s="12"/>
      <c r="K41" s="12"/>
      <c r="L41" s="10"/>
      <c r="M41" s="10"/>
      <c r="N41" s="10"/>
      <c r="O41" s="12"/>
      <c r="P41" s="12"/>
      <c r="Q41" s="13"/>
      <c r="R41" s="13"/>
      <c r="U41" s="1"/>
      <c r="V41" s="1"/>
      <c r="AC41" s="3"/>
      <c r="AD41" s="3"/>
    </row>
    <row r="42" spans="1:30" ht="12.75">
      <c r="A42" s="9" t="s">
        <v>38</v>
      </c>
      <c r="B42" s="6"/>
      <c r="C42" s="6"/>
      <c r="D42" s="10"/>
      <c r="E42" s="10"/>
      <c r="F42" s="10"/>
      <c r="G42" s="10"/>
      <c r="H42" s="10"/>
      <c r="I42" s="10"/>
      <c r="J42" s="10" t="s">
        <v>8</v>
      </c>
      <c r="K42" s="10" t="s">
        <v>8</v>
      </c>
      <c r="L42" s="10" t="s">
        <v>8</v>
      </c>
      <c r="M42" s="10" t="s">
        <v>8</v>
      </c>
      <c r="N42" s="10"/>
      <c r="O42" s="10" t="s">
        <v>8</v>
      </c>
      <c r="P42" s="10" t="s">
        <v>8</v>
      </c>
      <c r="Q42" s="13" t="s">
        <v>8</v>
      </c>
      <c r="R42" s="13" t="s">
        <v>8</v>
      </c>
      <c r="U42" s="1"/>
      <c r="V42" s="1"/>
      <c r="AC42" s="3"/>
      <c r="AD42" s="3"/>
    </row>
    <row r="43" spans="1:34" ht="12.75">
      <c r="A43" s="6"/>
      <c r="B43" s="6" t="s">
        <v>277</v>
      </c>
      <c r="C43" s="6" t="s">
        <v>39</v>
      </c>
      <c r="D43" s="10">
        <v>16099</v>
      </c>
      <c r="E43" s="10">
        <v>16192</v>
      </c>
      <c r="F43" s="10">
        <v>16482</v>
      </c>
      <c r="G43" s="10">
        <v>16790</v>
      </c>
      <c r="H43" s="10">
        <v>17873</v>
      </c>
      <c r="I43" s="10">
        <v>18397</v>
      </c>
      <c r="J43" s="12">
        <f>(L43/F43)*100</f>
        <v>11.618735590340979</v>
      </c>
      <c r="K43" s="12">
        <f>(M43/H43)*100</f>
        <v>2.93179656465059</v>
      </c>
      <c r="L43" s="10">
        <f>SUM(I43-F43)</f>
        <v>1915</v>
      </c>
      <c r="M43" s="10">
        <f>(I43-H43)</f>
        <v>524</v>
      </c>
      <c r="N43" s="10">
        <v>18750</v>
      </c>
      <c r="O43" s="12">
        <f>(Q43/G43)*100</f>
        <v>11.673615247170934</v>
      </c>
      <c r="P43" s="12">
        <f>(R43/I43)*100</f>
        <v>1.9187911072457466</v>
      </c>
      <c r="Q43" s="13">
        <f>SUM(N43-G43)</f>
        <v>1960</v>
      </c>
      <c r="R43" s="13">
        <f>(N43-I43)</f>
        <v>353</v>
      </c>
      <c r="S43" s="8">
        <v>19620</v>
      </c>
      <c r="T43" s="8">
        <v>20736</v>
      </c>
      <c r="U43" s="1">
        <v>21335</v>
      </c>
      <c r="V43" s="1">
        <v>21596</v>
      </c>
      <c r="W43" s="2">
        <f>(Y43/H43)</f>
        <v>0.16018575504951604</v>
      </c>
      <c r="X43" s="2">
        <f>(Z43/S43)</f>
        <v>0.05688073394495413</v>
      </c>
      <c r="Y43" s="8">
        <f>(T43-H43)</f>
        <v>2863</v>
      </c>
      <c r="Z43" s="8">
        <f>(T43-S43)</f>
        <v>1116</v>
      </c>
      <c r="AA43" s="2">
        <f>AC43/I43</f>
        <v>0.15969995107898027</v>
      </c>
      <c r="AB43" s="2">
        <f>AD43/T43</f>
        <v>0.02888695987654321</v>
      </c>
      <c r="AC43" s="8">
        <f>U43-I43</f>
        <v>2938</v>
      </c>
      <c r="AD43" s="8">
        <f>U43-T43</f>
        <v>599</v>
      </c>
      <c r="AE43" s="19">
        <f>AG43/N43</f>
        <v>0.15178666666666665</v>
      </c>
      <c r="AF43" s="19">
        <f>AH43/U43</f>
        <v>0.01223341926411999</v>
      </c>
      <c r="AG43" s="8">
        <f>V43-N43</f>
        <v>2846</v>
      </c>
      <c r="AH43" s="8">
        <f>V43-U43</f>
        <v>261</v>
      </c>
    </row>
    <row r="44" spans="1:34" ht="12.75">
      <c r="A44" s="6"/>
      <c r="B44" s="6" t="s">
        <v>278</v>
      </c>
      <c r="C44" s="6" t="s">
        <v>40</v>
      </c>
      <c r="D44" s="10">
        <v>23587</v>
      </c>
      <c r="E44" s="10">
        <v>24085</v>
      </c>
      <c r="F44" s="10">
        <v>24658</v>
      </c>
      <c r="G44" s="10">
        <v>25230</v>
      </c>
      <c r="H44" s="10">
        <v>26192</v>
      </c>
      <c r="I44" s="10">
        <v>26880</v>
      </c>
      <c r="J44" s="12">
        <f>(L44/F44)*100</f>
        <v>9.01127423148674</v>
      </c>
      <c r="K44" s="12">
        <f>(M44/H44)*100</f>
        <v>2.626756261453879</v>
      </c>
      <c r="L44" s="10">
        <f>SUM(I44-F44)</f>
        <v>2222</v>
      </c>
      <c r="M44" s="10">
        <f>(I44-H44)</f>
        <v>688</v>
      </c>
      <c r="N44" s="10">
        <v>26974</v>
      </c>
      <c r="O44" s="12">
        <f>(Q44/G44)*100</f>
        <v>6.9124058660325005</v>
      </c>
      <c r="P44" s="12">
        <f>(R44/I44)*100</f>
        <v>0.349702380952381</v>
      </c>
      <c r="Q44" s="13">
        <f>SUM(N44-G44)</f>
        <v>1744</v>
      </c>
      <c r="R44" s="13">
        <f>(N44-I44)</f>
        <v>94</v>
      </c>
      <c r="S44" s="8">
        <v>27508</v>
      </c>
      <c r="T44" s="8">
        <v>27963</v>
      </c>
      <c r="U44" s="1">
        <v>27764</v>
      </c>
      <c r="V44" s="1">
        <v>27838</v>
      </c>
      <c r="W44" s="2">
        <f>(Y44/H44)</f>
        <v>0.06761606597434332</v>
      </c>
      <c r="X44" s="2">
        <f>(Z44/S44)</f>
        <v>0.0165406427221172</v>
      </c>
      <c r="Y44" s="8">
        <f>(T44-H44)</f>
        <v>1771</v>
      </c>
      <c r="Z44" s="8">
        <f>(T44-S44)</f>
        <v>455</v>
      </c>
      <c r="AA44" s="2">
        <f>AC44/I44</f>
        <v>0.03288690476190476</v>
      </c>
      <c r="AB44" s="2">
        <f>AD44/T44</f>
        <v>-0.007116546865500841</v>
      </c>
      <c r="AC44" s="8">
        <f>U44-I44</f>
        <v>884</v>
      </c>
      <c r="AD44" s="8">
        <f>U44-T44</f>
        <v>-199</v>
      </c>
      <c r="AE44" s="19">
        <f>AG44/N44</f>
        <v>0.03203084451694224</v>
      </c>
      <c r="AF44" s="19">
        <f>AH44/U44</f>
        <v>0.002665321999711857</v>
      </c>
      <c r="AG44" s="8">
        <f>V44-N44</f>
        <v>864</v>
      </c>
      <c r="AH44" s="8">
        <f>V44-U44</f>
        <v>74</v>
      </c>
    </row>
    <row r="45" spans="1:30" ht="12.75">
      <c r="A45" s="6"/>
      <c r="B45" s="6"/>
      <c r="C45" s="6"/>
      <c r="D45" s="10"/>
      <c r="E45" s="10"/>
      <c r="F45" s="10"/>
      <c r="G45" s="10"/>
      <c r="H45" s="10"/>
      <c r="I45" s="10"/>
      <c r="J45" s="10" t="s">
        <v>8</v>
      </c>
      <c r="K45" s="10" t="s">
        <v>8</v>
      </c>
      <c r="L45" s="10" t="s">
        <v>8</v>
      </c>
      <c r="M45" s="10" t="s">
        <v>8</v>
      </c>
      <c r="N45" s="10"/>
      <c r="O45" s="10" t="s">
        <v>8</v>
      </c>
      <c r="P45" s="10" t="s">
        <v>8</v>
      </c>
      <c r="Q45" s="13" t="s">
        <v>8</v>
      </c>
      <c r="R45" s="13" t="s">
        <v>8</v>
      </c>
      <c r="U45" s="1"/>
      <c r="V45" s="1"/>
      <c r="AC45" s="3"/>
      <c r="AD45" s="3"/>
    </row>
    <row r="46" spans="1:30" ht="12.75">
      <c r="A46" s="9" t="s">
        <v>41</v>
      </c>
      <c r="B46" s="6"/>
      <c r="C46" s="6"/>
      <c r="D46" s="10"/>
      <c r="E46" s="10"/>
      <c r="F46" s="10" t="s">
        <v>8</v>
      </c>
      <c r="G46" s="10"/>
      <c r="H46" s="10"/>
      <c r="I46" s="10"/>
      <c r="J46" s="10" t="s">
        <v>8</v>
      </c>
      <c r="K46" s="10" t="s">
        <v>8</v>
      </c>
      <c r="L46" s="10" t="s">
        <v>8</v>
      </c>
      <c r="M46" s="10" t="s">
        <v>8</v>
      </c>
      <c r="N46" s="10"/>
      <c r="O46" s="10" t="s">
        <v>8</v>
      </c>
      <c r="P46" s="10" t="s">
        <v>8</v>
      </c>
      <c r="Q46" s="13" t="s">
        <v>8</v>
      </c>
      <c r="R46" s="13" t="s">
        <v>8</v>
      </c>
      <c r="U46" s="1"/>
      <c r="V46" s="1"/>
      <c r="AC46" s="3"/>
      <c r="AD46" s="3"/>
    </row>
    <row r="47" spans="1:34" ht="12.75">
      <c r="A47" s="6"/>
      <c r="B47" s="6" t="s">
        <v>279</v>
      </c>
      <c r="C47" s="6" t="s">
        <v>42</v>
      </c>
      <c r="D47" s="10">
        <v>871</v>
      </c>
      <c r="E47" s="10">
        <v>894</v>
      </c>
      <c r="F47" s="10">
        <v>859</v>
      </c>
      <c r="G47" s="10">
        <v>879</v>
      </c>
      <c r="H47" s="10">
        <v>917</v>
      </c>
      <c r="I47" s="10">
        <v>902</v>
      </c>
      <c r="J47" s="12">
        <f>(L47/F47)*100</f>
        <v>5.005820721769499</v>
      </c>
      <c r="K47" s="12">
        <f>(M47/H47)*100</f>
        <v>-1.6357688113413305</v>
      </c>
      <c r="L47" s="10">
        <f>SUM(I47-F47)</f>
        <v>43</v>
      </c>
      <c r="M47" s="10">
        <f>(I47-H47)</f>
        <v>-15</v>
      </c>
      <c r="N47" s="10">
        <v>1021</v>
      </c>
      <c r="O47" s="12">
        <f>(Q47/G47)*100</f>
        <v>16.1547212741752</v>
      </c>
      <c r="P47" s="12">
        <f>(R47/I47)*100</f>
        <v>13.19290465631929</v>
      </c>
      <c r="Q47" s="13">
        <f>SUM(N47-G47)</f>
        <v>142</v>
      </c>
      <c r="R47" s="13">
        <f>(N47-I47)</f>
        <v>119</v>
      </c>
      <c r="S47" s="8">
        <v>1047</v>
      </c>
      <c r="T47" s="8">
        <v>1043</v>
      </c>
      <c r="U47" s="1">
        <v>993</v>
      </c>
      <c r="V47" s="1">
        <v>980</v>
      </c>
      <c r="W47" s="2">
        <f>(Y47/H47)</f>
        <v>0.13740458015267176</v>
      </c>
      <c r="X47" s="2">
        <f>(Z47/S47)</f>
        <v>-0.0038204393505253103</v>
      </c>
      <c r="Y47" s="8">
        <f>(T47-H47)</f>
        <v>126</v>
      </c>
      <c r="Z47" s="8">
        <f>(T47-S47)</f>
        <v>-4</v>
      </c>
      <c r="AA47" s="2">
        <f>AC47/I47</f>
        <v>0.1008869179600887</v>
      </c>
      <c r="AB47" s="2">
        <f>AD47/T47</f>
        <v>-0.04793863854266539</v>
      </c>
      <c r="AC47" s="8">
        <f>U47-I47</f>
        <v>91</v>
      </c>
      <c r="AD47" s="8">
        <f>U47-T47</f>
        <v>-50</v>
      </c>
      <c r="AE47" s="19">
        <f>AG47/N47</f>
        <v>-0.040156709108716944</v>
      </c>
      <c r="AF47" s="19">
        <f>AH47/U47</f>
        <v>-0.013091641490433032</v>
      </c>
      <c r="AG47" s="8">
        <f>V47-N47</f>
        <v>-41</v>
      </c>
      <c r="AH47" s="8">
        <f>V47-U47</f>
        <v>-13</v>
      </c>
    </row>
    <row r="48" spans="1:34" ht="12.75">
      <c r="A48" s="6"/>
      <c r="B48" s="6" t="s">
        <v>280</v>
      </c>
      <c r="C48" s="6" t="s">
        <v>43</v>
      </c>
      <c r="D48" s="10">
        <v>1329</v>
      </c>
      <c r="E48" s="10">
        <v>1358</v>
      </c>
      <c r="F48" s="10">
        <v>1347</v>
      </c>
      <c r="G48" s="10">
        <v>1353</v>
      </c>
      <c r="H48" s="10">
        <v>1289</v>
      </c>
      <c r="I48" s="10">
        <v>1297</v>
      </c>
      <c r="J48" s="12">
        <f>(L48/F48)*100</f>
        <v>-3.711952487008166</v>
      </c>
      <c r="K48" s="12">
        <f>(M48/H48)*100</f>
        <v>0.6206361520558572</v>
      </c>
      <c r="L48" s="10">
        <f>SUM(I48-F48)</f>
        <v>-50</v>
      </c>
      <c r="M48" s="10">
        <f>(I48-H48)</f>
        <v>8</v>
      </c>
      <c r="N48" s="10">
        <v>1261</v>
      </c>
      <c r="O48" s="12">
        <f>(Q48/G48)*100</f>
        <v>-6.79970436067997</v>
      </c>
      <c r="P48" s="12">
        <f>(R48/I48)*100</f>
        <v>-2.7756360832690823</v>
      </c>
      <c r="Q48" s="13">
        <f>SUM(N48-G48)</f>
        <v>-92</v>
      </c>
      <c r="R48" s="13">
        <f>(N48-I48)</f>
        <v>-36</v>
      </c>
      <c r="S48" s="8">
        <v>1223</v>
      </c>
      <c r="T48" s="8">
        <v>1176</v>
      </c>
      <c r="U48" s="1">
        <v>1120</v>
      </c>
      <c r="V48" s="1">
        <v>1171</v>
      </c>
      <c r="W48" s="2">
        <f>(Y48/H48)</f>
        <v>-0.08766485647788984</v>
      </c>
      <c r="X48" s="2">
        <f>(Z48/S48)</f>
        <v>-0.038430089942763694</v>
      </c>
      <c r="Y48" s="8">
        <f>(T48-H48)</f>
        <v>-113</v>
      </c>
      <c r="Z48" s="8">
        <f>(T48-S48)</f>
        <v>-47</v>
      </c>
      <c r="AA48" s="2">
        <f>AC48/I48</f>
        <v>-0.13646877409406322</v>
      </c>
      <c r="AB48" s="2">
        <f>AD48/T48</f>
        <v>-0.047619047619047616</v>
      </c>
      <c r="AC48" s="8">
        <f>U48-I48</f>
        <v>-177</v>
      </c>
      <c r="AD48" s="8">
        <f>U48-T48</f>
        <v>-56</v>
      </c>
      <c r="AE48" s="19">
        <f>AG48/N48</f>
        <v>-0.07137192704203013</v>
      </c>
      <c r="AF48" s="19">
        <f>AH48/U48</f>
        <v>0.045535714285714284</v>
      </c>
      <c r="AG48" s="8">
        <f>V48-N48</f>
        <v>-90</v>
      </c>
      <c r="AH48" s="8">
        <f>V48-U48</f>
        <v>51</v>
      </c>
    </row>
    <row r="49" spans="1:30" ht="12.75">
      <c r="A49" s="6"/>
      <c r="B49" s="6"/>
      <c r="C49" s="6"/>
      <c r="D49" s="10"/>
      <c r="E49" s="10"/>
      <c r="F49" s="10"/>
      <c r="G49" s="10"/>
      <c r="H49" s="10"/>
      <c r="I49" s="10"/>
      <c r="J49" s="10" t="s">
        <v>8</v>
      </c>
      <c r="K49" s="10" t="s">
        <v>8</v>
      </c>
      <c r="L49" s="10" t="s">
        <v>8</v>
      </c>
      <c r="M49" s="10" t="s">
        <v>8</v>
      </c>
      <c r="N49" s="10"/>
      <c r="O49" s="10" t="s">
        <v>8</v>
      </c>
      <c r="P49" s="10" t="s">
        <v>8</v>
      </c>
      <c r="Q49" s="13" t="s">
        <v>8</v>
      </c>
      <c r="R49" s="13" t="s">
        <v>8</v>
      </c>
      <c r="U49" s="1"/>
      <c r="V49" s="1"/>
      <c r="AC49" s="3"/>
      <c r="AD49" s="3"/>
    </row>
    <row r="50" spans="1:30" ht="12.75">
      <c r="A50" s="9" t="s">
        <v>44</v>
      </c>
      <c r="B50" s="6"/>
      <c r="C50" s="6"/>
      <c r="D50" s="10"/>
      <c r="E50" s="10"/>
      <c r="F50" s="10" t="s">
        <v>8</v>
      </c>
      <c r="G50" s="10"/>
      <c r="H50" s="10"/>
      <c r="I50" s="10"/>
      <c r="J50" s="10" t="s">
        <v>8</v>
      </c>
      <c r="K50" s="10" t="s">
        <v>8</v>
      </c>
      <c r="L50" s="10" t="s">
        <v>8</v>
      </c>
      <c r="M50" s="10" t="s">
        <v>8</v>
      </c>
      <c r="N50" s="10"/>
      <c r="O50" s="10" t="s">
        <v>8</v>
      </c>
      <c r="P50" s="10" t="s">
        <v>8</v>
      </c>
      <c r="Q50" s="13" t="s">
        <v>8</v>
      </c>
      <c r="R50" s="13" t="s">
        <v>8</v>
      </c>
      <c r="U50" s="1"/>
      <c r="V50" s="1"/>
      <c r="AC50" s="3"/>
      <c r="AD50" s="3"/>
    </row>
    <row r="51" spans="1:34" ht="12.75">
      <c r="A51" s="6"/>
      <c r="B51" s="6" t="s">
        <v>281</v>
      </c>
      <c r="C51" s="6" t="s">
        <v>45</v>
      </c>
      <c r="D51" s="10">
        <v>126</v>
      </c>
      <c r="E51" s="10">
        <v>133</v>
      </c>
      <c r="F51" s="10">
        <v>145</v>
      </c>
      <c r="G51" s="10">
        <v>151</v>
      </c>
      <c r="H51" s="10">
        <v>138</v>
      </c>
      <c r="I51" s="10">
        <v>134</v>
      </c>
      <c r="J51" s="12">
        <f>(L51/F51)*100</f>
        <v>-7.586206896551724</v>
      </c>
      <c r="K51" s="12">
        <f>(M51/H51)*100</f>
        <v>-2.898550724637681</v>
      </c>
      <c r="L51" s="10">
        <f>SUM(I51-F51)</f>
        <v>-11</v>
      </c>
      <c r="M51" s="10">
        <f>(I51-H51)</f>
        <v>-4</v>
      </c>
      <c r="N51" s="10">
        <v>123</v>
      </c>
      <c r="O51" s="12">
        <f>(Q51/G51)*100</f>
        <v>-18.543046357615893</v>
      </c>
      <c r="P51" s="12">
        <f>(R51/I51)*100</f>
        <v>-8.208955223880597</v>
      </c>
      <c r="Q51" s="13">
        <f>SUM(N51-G51)</f>
        <v>-28</v>
      </c>
      <c r="R51" s="13">
        <f>(N51-I51)</f>
        <v>-11</v>
      </c>
      <c r="S51" s="8">
        <v>129</v>
      </c>
      <c r="T51" s="8">
        <v>113</v>
      </c>
      <c r="U51" s="1">
        <v>121</v>
      </c>
      <c r="V51" s="1">
        <v>99</v>
      </c>
      <c r="W51" s="2">
        <f>(Y51/H51)</f>
        <v>-0.18115942028985507</v>
      </c>
      <c r="X51" s="2">
        <f>(Z51/S51)</f>
        <v>-0.12403100775193798</v>
      </c>
      <c r="Y51" s="8">
        <f>(T51-H51)</f>
        <v>-25</v>
      </c>
      <c r="Z51" s="8">
        <f>(T51-S51)</f>
        <v>-16</v>
      </c>
      <c r="AA51" s="2">
        <f>AC51/I51</f>
        <v>-0.09701492537313433</v>
      </c>
      <c r="AB51" s="2">
        <f>AD51/T51</f>
        <v>0.07079646017699115</v>
      </c>
      <c r="AC51" s="8">
        <f>U51-I51</f>
        <v>-13</v>
      </c>
      <c r="AD51" s="8">
        <f>U51-T51</f>
        <v>8</v>
      </c>
      <c r="AE51" s="19">
        <f>AG51/N51</f>
        <v>-0.1951219512195122</v>
      </c>
      <c r="AF51" s="19">
        <f>AH51/U51</f>
        <v>-0.18181818181818182</v>
      </c>
      <c r="AG51" s="8">
        <f>V51-N51</f>
        <v>-24</v>
      </c>
      <c r="AH51" s="8">
        <f>V51-U51</f>
        <v>-22</v>
      </c>
    </row>
    <row r="52" spans="1:34" ht="12.75">
      <c r="A52" s="6"/>
      <c r="B52" s="6" t="s">
        <v>282</v>
      </c>
      <c r="C52" s="6" t="s">
        <v>46</v>
      </c>
      <c r="D52" s="10">
        <v>387</v>
      </c>
      <c r="E52" s="10">
        <v>373</v>
      </c>
      <c r="F52" s="10">
        <v>366</v>
      </c>
      <c r="G52" s="10">
        <v>347</v>
      </c>
      <c r="H52" s="10">
        <v>357</v>
      </c>
      <c r="I52" s="10">
        <v>329</v>
      </c>
      <c r="J52" s="12">
        <f>(L52/F52)*100</f>
        <v>-10.10928961748634</v>
      </c>
      <c r="K52" s="12">
        <f>(M52/H52)*100</f>
        <v>-7.8431372549019605</v>
      </c>
      <c r="L52" s="10">
        <f>SUM(I52-F52)</f>
        <v>-37</v>
      </c>
      <c r="M52" s="10">
        <f>(I52-H52)</f>
        <v>-28</v>
      </c>
      <c r="N52" s="10">
        <v>312</v>
      </c>
      <c r="O52" s="12">
        <f>(Q52/G52)*100</f>
        <v>-10.086455331412104</v>
      </c>
      <c r="P52" s="12">
        <f>(R52/I52)*100</f>
        <v>-5.167173252279635</v>
      </c>
      <c r="Q52" s="13">
        <f>SUM(N52-G52)</f>
        <v>-35</v>
      </c>
      <c r="R52" s="13">
        <f>(N52-I52)</f>
        <v>-17</v>
      </c>
      <c r="S52" s="8">
        <v>343</v>
      </c>
      <c r="T52" s="8">
        <v>306</v>
      </c>
      <c r="U52" s="1">
        <v>280</v>
      </c>
      <c r="V52" s="1">
        <v>276</v>
      </c>
      <c r="W52" s="2">
        <f>(Y52/H52)</f>
        <v>-0.14285714285714285</v>
      </c>
      <c r="X52" s="2">
        <f>(Z52/S52)</f>
        <v>-0.10787172011661808</v>
      </c>
      <c r="Y52" s="8">
        <f>(T52-H52)</f>
        <v>-51</v>
      </c>
      <c r="Z52" s="8">
        <f>(T52-S52)</f>
        <v>-37</v>
      </c>
      <c r="AA52" s="2">
        <f>AC52/I52</f>
        <v>-0.14893617021276595</v>
      </c>
      <c r="AB52" s="2">
        <f>AD52/T52</f>
        <v>-0.08496732026143791</v>
      </c>
      <c r="AC52" s="8">
        <f>U52-I52</f>
        <v>-49</v>
      </c>
      <c r="AD52" s="8">
        <f>U52-T52</f>
        <v>-26</v>
      </c>
      <c r="AE52" s="19">
        <f>AG52/N52</f>
        <v>-0.11538461538461539</v>
      </c>
      <c r="AF52" s="19">
        <f>AH52/U52</f>
        <v>-0.014285714285714285</v>
      </c>
      <c r="AG52" s="8">
        <f>V52-N52</f>
        <v>-36</v>
      </c>
      <c r="AH52" s="8">
        <f>V52-U52</f>
        <v>-4</v>
      </c>
    </row>
    <row r="53" spans="1:30" ht="12.75">
      <c r="A53" s="6"/>
      <c r="B53" s="6"/>
      <c r="C53" s="6"/>
      <c r="D53" s="10"/>
      <c r="E53" s="10"/>
      <c r="F53" s="10"/>
      <c r="G53" s="10"/>
      <c r="H53" s="10"/>
      <c r="I53" s="10"/>
      <c r="J53" s="10" t="s">
        <v>8</v>
      </c>
      <c r="K53" s="10" t="s">
        <v>8</v>
      </c>
      <c r="L53" s="10" t="s">
        <v>8</v>
      </c>
      <c r="M53" s="10" t="s">
        <v>8</v>
      </c>
      <c r="N53" s="10"/>
      <c r="O53" s="10" t="s">
        <v>8</v>
      </c>
      <c r="P53" s="10" t="s">
        <v>8</v>
      </c>
      <c r="Q53" s="13" t="s">
        <v>8</v>
      </c>
      <c r="R53" s="13" t="s">
        <v>8</v>
      </c>
      <c r="U53" s="1"/>
      <c r="V53" s="1"/>
      <c r="AC53" s="3"/>
      <c r="AD53" s="3"/>
    </row>
    <row r="54" spans="1:30" ht="12.75">
      <c r="A54" s="9" t="s">
        <v>47</v>
      </c>
      <c r="B54" s="6"/>
      <c r="C54" s="6"/>
      <c r="D54" s="10"/>
      <c r="E54" s="10"/>
      <c r="F54" s="10"/>
      <c r="G54" s="10"/>
      <c r="H54" s="10"/>
      <c r="I54" s="10"/>
      <c r="J54" s="10" t="s">
        <v>8</v>
      </c>
      <c r="K54" s="10" t="s">
        <v>8</v>
      </c>
      <c r="L54" s="10" t="s">
        <v>8</v>
      </c>
      <c r="M54" s="10" t="s">
        <v>8</v>
      </c>
      <c r="N54" s="10"/>
      <c r="O54" s="10" t="s">
        <v>8</v>
      </c>
      <c r="P54" s="10" t="s">
        <v>8</v>
      </c>
      <c r="Q54" s="13" t="s">
        <v>8</v>
      </c>
      <c r="R54" s="13" t="s">
        <v>8</v>
      </c>
      <c r="U54" s="1"/>
      <c r="V54" s="1"/>
      <c r="AC54" s="3"/>
      <c r="AD54" s="3"/>
    </row>
    <row r="55" spans="1:34" ht="12.75">
      <c r="A55" s="6"/>
      <c r="B55" s="6" t="s">
        <v>283</v>
      </c>
      <c r="C55" s="6" t="s">
        <v>48</v>
      </c>
      <c r="D55" s="10">
        <v>1400</v>
      </c>
      <c r="E55" s="10">
        <v>1414</v>
      </c>
      <c r="F55" s="10">
        <v>1393</v>
      </c>
      <c r="G55" s="10">
        <v>1385</v>
      </c>
      <c r="H55" s="10">
        <v>1426</v>
      </c>
      <c r="I55" s="10">
        <v>1438</v>
      </c>
      <c r="J55" s="12">
        <f>(L55/F55)*100</f>
        <v>3.230437903804738</v>
      </c>
      <c r="K55" s="12">
        <f>(M55/H55)*100</f>
        <v>0.8415147265077139</v>
      </c>
      <c r="L55" s="10">
        <f>SUM(I55-F55)</f>
        <v>45</v>
      </c>
      <c r="M55" s="10">
        <f>(I55-H55)</f>
        <v>12</v>
      </c>
      <c r="N55" s="10">
        <v>1390</v>
      </c>
      <c r="O55" s="12">
        <f>(Q55/G55)*100</f>
        <v>0.36101083032490977</v>
      </c>
      <c r="P55" s="12">
        <f>(R55/I55)*100</f>
        <v>-3.3379694019471486</v>
      </c>
      <c r="Q55" s="13">
        <f>SUM(N55-G55)</f>
        <v>5</v>
      </c>
      <c r="R55" s="13">
        <f>(N55-I55)</f>
        <v>-48</v>
      </c>
      <c r="S55" s="8">
        <v>1327</v>
      </c>
      <c r="T55" s="8">
        <v>1285</v>
      </c>
      <c r="U55" s="1">
        <v>1235</v>
      </c>
      <c r="V55" s="1">
        <v>1216</v>
      </c>
      <c r="W55" s="2">
        <f>(Y55/H55)</f>
        <v>-0.09887798036465638</v>
      </c>
      <c r="X55" s="2">
        <f>(Z55/S55)</f>
        <v>-0.031650339110776186</v>
      </c>
      <c r="Y55" s="8">
        <f>(T55-H55)</f>
        <v>-141</v>
      </c>
      <c r="Z55" s="8">
        <f>(T55-S55)</f>
        <v>-42</v>
      </c>
      <c r="AA55" s="2">
        <f>AC55/I55</f>
        <v>-0.1411682892906815</v>
      </c>
      <c r="AB55" s="2">
        <f>AD55/T55</f>
        <v>-0.038910505836575876</v>
      </c>
      <c r="AC55" s="8">
        <f>U55-I55</f>
        <v>-203</v>
      </c>
      <c r="AD55" s="8">
        <f>U55-T55</f>
        <v>-50</v>
      </c>
      <c r="AE55" s="19">
        <f>AG55/N55</f>
        <v>-0.1251798561151079</v>
      </c>
      <c r="AF55" s="19">
        <f>AH55/U55</f>
        <v>-0.015384615384615385</v>
      </c>
      <c r="AG55" s="8">
        <f>V55-N55</f>
        <v>-174</v>
      </c>
      <c r="AH55" s="8">
        <f>V55-U55</f>
        <v>-19</v>
      </c>
    </row>
    <row r="56" spans="1:30" ht="12.75">
      <c r="A56" s="6"/>
      <c r="B56" s="6"/>
      <c r="C56" s="6"/>
      <c r="D56" s="10"/>
      <c r="E56" s="10"/>
      <c r="F56" s="10"/>
      <c r="G56" s="10"/>
      <c r="H56" s="10"/>
      <c r="I56" s="10"/>
      <c r="J56" s="10" t="s">
        <v>8</v>
      </c>
      <c r="K56" s="10" t="s">
        <v>8</v>
      </c>
      <c r="L56" s="10" t="s">
        <v>8</v>
      </c>
      <c r="M56" s="10" t="s">
        <v>8</v>
      </c>
      <c r="N56" s="10"/>
      <c r="O56" s="10" t="s">
        <v>8</v>
      </c>
      <c r="P56" s="10" t="s">
        <v>8</v>
      </c>
      <c r="Q56" s="13" t="s">
        <v>8</v>
      </c>
      <c r="R56" s="13" t="s">
        <v>8</v>
      </c>
      <c r="U56" s="1"/>
      <c r="V56" s="1"/>
      <c r="AC56" s="3"/>
      <c r="AD56" s="3"/>
    </row>
    <row r="57" spans="1:30" ht="12.75">
      <c r="A57" s="9" t="s">
        <v>49</v>
      </c>
      <c r="B57" s="6"/>
      <c r="C57" s="6"/>
      <c r="D57" s="10"/>
      <c r="E57" s="10"/>
      <c r="F57" s="10"/>
      <c r="G57" s="10"/>
      <c r="H57" s="10"/>
      <c r="I57" s="10"/>
      <c r="J57" s="10" t="s">
        <v>8</v>
      </c>
      <c r="K57" s="10" t="s">
        <v>8</v>
      </c>
      <c r="L57" s="10" t="s">
        <v>8</v>
      </c>
      <c r="M57" s="10" t="s">
        <v>8</v>
      </c>
      <c r="N57" s="10"/>
      <c r="O57" s="10" t="s">
        <v>8</v>
      </c>
      <c r="P57" s="10" t="s">
        <v>8</v>
      </c>
      <c r="Q57" s="13" t="s">
        <v>8</v>
      </c>
      <c r="R57" s="13" t="s">
        <v>8</v>
      </c>
      <c r="U57" s="1"/>
      <c r="V57" s="1"/>
      <c r="AC57" s="3"/>
      <c r="AD57" s="3"/>
    </row>
    <row r="58" spans="1:34" ht="12.75">
      <c r="A58" s="6"/>
      <c r="B58" s="6" t="s">
        <v>284</v>
      </c>
      <c r="C58" s="6" t="s">
        <v>50</v>
      </c>
      <c r="D58" s="10">
        <v>1200</v>
      </c>
      <c r="E58" s="10">
        <v>1201</v>
      </c>
      <c r="F58" s="10">
        <v>1214</v>
      </c>
      <c r="G58" s="10">
        <v>1240</v>
      </c>
      <c r="H58" s="10">
        <v>1225</v>
      </c>
      <c r="I58" s="10">
        <v>1209</v>
      </c>
      <c r="J58" s="12">
        <f>(L58/F58)*100</f>
        <v>-0.41186161449752884</v>
      </c>
      <c r="K58" s="12">
        <f>(M58/H58)*100</f>
        <v>-1.306122448979592</v>
      </c>
      <c r="L58" s="10">
        <f>SUM(I58-F58)</f>
        <v>-5</v>
      </c>
      <c r="M58" s="10">
        <f>(I58-H58)</f>
        <v>-16</v>
      </c>
      <c r="N58" s="10">
        <v>1168</v>
      </c>
      <c r="O58" s="12">
        <f>(Q58/G58)*100</f>
        <v>-5.806451612903226</v>
      </c>
      <c r="P58" s="12">
        <f>(R58/I58)*100</f>
        <v>-3.391232423490488</v>
      </c>
      <c r="Q58" s="13">
        <f>SUM(N58-G58)</f>
        <v>-72</v>
      </c>
      <c r="R58" s="13">
        <f>(N58-I58)</f>
        <v>-41</v>
      </c>
      <c r="S58" s="8">
        <v>1190</v>
      </c>
      <c r="T58" s="8">
        <v>1184</v>
      </c>
      <c r="U58" s="1">
        <v>1221</v>
      </c>
      <c r="V58" s="1">
        <v>1197</v>
      </c>
      <c r="W58" s="2">
        <f>(Y58/H58)</f>
        <v>-0.03346938775510204</v>
      </c>
      <c r="X58" s="2">
        <f>(Z58/S58)</f>
        <v>-0.005042016806722689</v>
      </c>
      <c r="Y58" s="8">
        <f>(T58-H58)</f>
        <v>-41</v>
      </c>
      <c r="Z58" s="8">
        <f>(T58-S58)</f>
        <v>-6</v>
      </c>
      <c r="AA58" s="2">
        <f>AC58/I58</f>
        <v>0.009925558312655087</v>
      </c>
      <c r="AB58" s="2">
        <f>AD58/T58</f>
        <v>0.03125</v>
      </c>
      <c r="AC58" s="8">
        <f>U58-I58</f>
        <v>12</v>
      </c>
      <c r="AD58" s="8">
        <f>U58-T58</f>
        <v>37</v>
      </c>
      <c r="AE58" s="19">
        <f>AG58/N58</f>
        <v>0.02482876712328767</v>
      </c>
      <c r="AF58" s="19">
        <f>AH58/U58</f>
        <v>-0.019656019656019656</v>
      </c>
      <c r="AG58" s="8">
        <f>V58-N58</f>
        <v>29</v>
      </c>
      <c r="AH58" s="8">
        <f>V58-U58</f>
        <v>-24</v>
      </c>
    </row>
    <row r="59" spans="1:34" ht="12.75">
      <c r="A59" s="6"/>
      <c r="B59" s="6" t="s">
        <v>285</v>
      </c>
      <c r="C59" s="6" t="s">
        <v>51</v>
      </c>
      <c r="D59" s="10">
        <v>307</v>
      </c>
      <c r="E59" s="10">
        <v>342</v>
      </c>
      <c r="F59" s="10">
        <v>342</v>
      </c>
      <c r="G59" s="10">
        <v>339</v>
      </c>
      <c r="H59" s="10">
        <v>351</v>
      </c>
      <c r="I59" s="10">
        <v>361</v>
      </c>
      <c r="J59" s="12">
        <f>(L59/F59)*100</f>
        <v>5.555555555555555</v>
      </c>
      <c r="K59" s="12">
        <f>(M59/H59)*100</f>
        <v>2.849002849002849</v>
      </c>
      <c r="L59" s="10">
        <f>SUM(I59-F59)</f>
        <v>19</v>
      </c>
      <c r="M59" s="10">
        <f>(I59-H59)</f>
        <v>10</v>
      </c>
      <c r="N59" s="10">
        <v>384</v>
      </c>
      <c r="O59" s="12">
        <f>(Q59/G59)*100</f>
        <v>13.274336283185843</v>
      </c>
      <c r="P59" s="12">
        <f>(R59/I59)*100</f>
        <v>6.3711911357340725</v>
      </c>
      <c r="Q59" s="13">
        <f>SUM(N59-G59)</f>
        <v>45</v>
      </c>
      <c r="R59" s="13">
        <f>(N59-I59)</f>
        <v>23</v>
      </c>
      <c r="S59" s="8">
        <v>378</v>
      </c>
      <c r="T59" s="8">
        <v>350</v>
      </c>
      <c r="U59" s="1">
        <v>412</v>
      </c>
      <c r="V59" s="1">
        <v>384</v>
      </c>
      <c r="W59" s="2">
        <f>(Y59/H59)</f>
        <v>-0.002849002849002849</v>
      </c>
      <c r="X59" s="2">
        <f>(Z59/S59)</f>
        <v>-0.07407407407407407</v>
      </c>
      <c r="Y59" s="8">
        <f>(T59-H59)</f>
        <v>-1</v>
      </c>
      <c r="Z59" s="8">
        <f>(T59-S59)</f>
        <v>-28</v>
      </c>
      <c r="AA59" s="2">
        <f>AC59/I59</f>
        <v>0.14127423822714683</v>
      </c>
      <c r="AB59" s="2">
        <f>AD59/T59</f>
        <v>0.17714285714285713</v>
      </c>
      <c r="AC59" s="8">
        <f>U59-I59</f>
        <v>51</v>
      </c>
      <c r="AD59" s="8">
        <f>U59-T59</f>
        <v>62</v>
      </c>
      <c r="AE59" s="19">
        <f>AG59/N59</f>
        <v>0</v>
      </c>
      <c r="AF59" s="19">
        <f>AH59/U59</f>
        <v>-0.06796116504854369</v>
      </c>
      <c r="AG59" s="8">
        <f>V59-N59</f>
        <v>0</v>
      </c>
      <c r="AH59" s="8">
        <f>V59-U59</f>
        <v>-28</v>
      </c>
    </row>
    <row r="60" spans="1:34" ht="12.75">
      <c r="A60" s="6"/>
      <c r="B60" s="6" t="s">
        <v>286</v>
      </c>
      <c r="C60" s="6" t="s">
        <v>52</v>
      </c>
      <c r="D60" s="10">
        <v>430</v>
      </c>
      <c r="E60" s="10">
        <v>435</v>
      </c>
      <c r="F60" s="10">
        <v>446</v>
      </c>
      <c r="G60" s="10">
        <v>462</v>
      </c>
      <c r="H60" s="10">
        <v>475</v>
      </c>
      <c r="I60" s="10">
        <v>444</v>
      </c>
      <c r="J60" s="12">
        <f>(L60/F60)*100</f>
        <v>-0.4484304932735426</v>
      </c>
      <c r="K60" s="12">
        <f>(M60/H60)*100</f>
        <v>-6.526315789473684</v>
      </c>
      <c r="L60" s="10">
        <f>SUM(I60-F60)</f>
        <v>-2</v>
      </c>
      <c r="M60" s="10">
        <f>(I60-H60)</f>
        <v>-31</v>
      </c>
      <c r="N60" s="10">
        <v>425</v>
      </c>
      <c r="O60" s="12">
        <f>(Q60/G60)*100</f>
        <v>-8.008658008658008</v>
      </c>
      <c r="P60" s="12">
        <f>(R60/I60)*100</f>
        <v>-4.2792792792792795</v>
      </c>
      <c r="Q60" s="13">
        <f>SUM(N60-G60)</f>
        <v>-37</v>
      </c>
      <c r="R60" s="13">
        <f>(N60-I60)</f>
        <v>-19</v>
      </c>
      <c r="S60" s="8">
        <v>391</v>
      </c>
      <c r="T60" s="8">
        <v>369</v>
      </c>
      <c r="U60" s="1">
        <v>340</v>
      </c>
      <c r="V60" s="1">
        <v>321</v>
      </c>
      <c r="W60" s="2">
        <f>(Y60/H60)</f>
        <v>-0.2231578947368421</v>
      </c>
      <c r="X60" s="2">
        <f>(Z60/S60)</f>
        <v>-0.056265984654731455</v>
      </c>
      <c r="Y60" s="8">
        <f>(T60-H60)</f>
        <v>-106</v>
      </c>
      <c r="Z60" s="8">
        <f>(T60-S60)</f>
        <v>-22</v>
      </c>
      <c r="AA60" s="2">
        <f>AC60/I60</f>
        <v>-0.23423423423423423</v>
      </c>
      <c r="AB60" s="2">
        <f>AD60/T60</f>
        <v>-0.07859078590785908</v>
      </c>
      <c r="AC60" s="8">
        <f>U60-I60</f>
        <v>-104</v>
      </c>
      <c r="AD60" s="8">
        <f>U60-T60</f>
        <v>-29</v>
      </c>
      <c r="AE60" s="19">
        <f>AG60/N60</f>
        <v>-0.2447058823529412</v>
      </c>
      <c r="AF60" s="19">
        <f>AH60/U60</f>
        <v>-0.05588235294117647</v>
      </c>
      <c r="AG60" s="8">
        <f>V60-N60</f>
        <v>-104</v>
      </c>
      <c r="AH60" s="8">
        <f>V60-U60</f>
        <v>-19</v>
      </c>
    </row>
    <row r="61" spans="1:30" ht="12.75">
      <c r="A61" s="6"/>
      <c r="B61" s="6"/>
      <c r="C61" s="6"/>
      <c r="D61" s="10"/>
      <c r="E61" s="10"/>
      <c r="F61" s="10"/>
      <c r="G61" s="10"/>
      <c r="H61" s="10"/>
      <c r="I61" s="10"/>
      <c r="J61" s="10" t="s">
        <v>8</v>
      </c>
      <c r="K61" s="10" t="s">
        <v>8</v>
      </c>
      <c r="L61" s="10" t="s">
        <v>8</v>
      </c>
      <c r="M61" s="10" t="s">
        <v>8</v>
      </c>
      <c r="N61" s="10"/>
      <c r="O61" s="10" t="s">
        <v>8</v>
      </c>
      <c r="P61" s="10" t="s">
        <v>8</v>
      </c>
      <c r="Q61" s="13" t="s">
        <v>8</v>
      </c>
      <c r="R61" s="13" t="s">
        <v>8</v>
      </c>
      <c r="U61" s="1"/>
      <c r="V61" s="1"/>
      <c r="AC61" s="3"/>
      <c r="AD61" s="3"/>
    </row>
    <row r="62" spans="1:30" ht="12.75">
      <c r="A62" s="9" t="s">
        <v>53</v>
      </c>
      <c r="B62" s="6"/>
      <c r="C62" s="6"/>
      <c r="D62" s="10"/>
      <c r="E62" s="10"/>
      <c r="F62" s="10"/>
      <c r="G62" s="10"/>
      <c r="H62" s="10"/>
      <c r="I62" s="10"/>
      <c r="J62" s="10" t="s">
        <v>8</v>
      </c>
      <c r="K62" s="10" t="s">
        <v>8</v>
      </c>
      <c r="L62" s="10" t="s">
        <v>8</v>
      </c>
      <c r="M62" s="10" t="s">
        <v>8</v>
      </c>
      <c r="N62" s="10"/>
      <c r="O62" s="10" t="s">
        <v>8</v>
      </c>
      <c r="P62" s="10" t="s">
        <v>8</v>
      </c>
      <c r="Q62" s="13" t="s">
        <v>8</v>
      </c>
      <c r="R62" s="13" t="s">
        <v>8</v>
      </c>
      <c r="U62" s="1"/>
      <c r="V62" s="1"/>
      <c r="AC62" s="3"/>
      <c r="AD62" s="3"/>
    </row>
    <row r="63" spans="1:34" ht="12.75">
      <c r="A63" s="6"/>
      <c r="B63" s="6" t="s">
        <v>287</v>
      </c>
      <c r="C63" s="6" t="s">
        <v>54</v>
      </c>
      <c r="D63" s="10">
        <v>369</v>
      </c>
      <c r="E63" s="10">
        <v>377</v>
      </c>
      <c r="F63" s="10">
        <v>388</v>
      </c>
      <c r="G63" s="10">
        <v>393</v>
      </c>
      <c r="H63" s="10">
        <v>390</v>
      </c>
      <c r="I63" s="10">
        <v>353</v>
      </c>
      <c r="J63" s="12">
        <f>(L63/F63)*100</f>
        <v>-9.02061855670103</v>
      </c>
      <c r="K63" s="12">
        <f>(M63/H63)*100</f>
        <v>-9.487179487179487</v>
      </c>
      <c r="L63" s="10">
        <f>SUM(I63-F63)</f>
        <v>-35</v>
      </c>
      <c r="M63" s="10">
        <f>(I63-H63)</f>
        <v>-37</v>
      </c>
      <c r="N63" s="10">
        <v>328</v>
      </c>
      <c r="O63" s="12">
        <f>(Q63/G63)*100</f>
        <v>-16.539440203562343</v>
      </c>
      <c r="P63" s="12">
        <f>(R63/I63)*100</f>
        <v>-7.0821529745042495</v>
      </c>
      <c r="Q63" s="13">
        <f>SUM(N63-G63)</f>
        <v>-65</v>
      </c>
      <c r="R63" s="13">
        <f>(N63-I63)</f>
        <v>-25</v>
      </c>
      <c r="S63" s="8">
        <v>333</v>
      </c>
      <c r="T63" s="8">
        <v>330</v>
      </c>
      <c r="U63" s="1">
        <v>296</v>
      </c>
      <c r="V63" s="1">
        <v>178</v>
      </c>
      <c r="W63" s="2">
        <f>(Y63/H63)</f>
        <v>-0.15384615384615385</v>
      </c>
      <c r="X63" s="2">
        <f>(Z63/S63)</f>
        <v>-0.009009009009009009</v>
      </c>
      <c r="Y63" s="8">
        <f>(T63-H63)</f>
        <v>-60</v>
      </c>
      <c r="Z63" s="8">
        <f>(T63-S63)</f>
        <v>-3</v>
      </c>
      <c r="AA63" s="2">
        <f>AC63/I63</f>
        <v>-0.16147308781869688</v>
      </c>
      <c r="AB63" s="2">
        <f>AD63/T63</f>
        <v>-0.10303030303030303</v>
      </c>
      <c r="AC63" s="8">
        <f>U63-I63</f>
        <v>-57</v>
      </c>
      <c r="AD63" s="8">
        <f>U63-T63</f>
        <v>-34</v>
      </c>
      <c r="AE63" s="19">
        <f>AG63/N63</f>
        <v>-0.4573170731707317</v>
      </c>
      <c r="AF63" s="19">
        <f>AH63/U63</f>
        <v>-0.39864864864864863</v>
      </c>
      <c r="AG63" s="8">
        <f>V63-N63</f>
        <v>-150</v>
      </c>
      <c r="AH63" s="8">
        <f>V63-U63</f>
        <v>-118</v>
      </c>
    </row>
    <row r="64" spans="1:34" ht="12.75">
      <c r="A64" s="6"/>
      <c r="B64" s="6" t="s">
        <v>288</v>
      </c>
      <c r="C64" s="6" t="s">
        <v>55</v>
      </c>
      <c r="D64" s="10">
        <v>303</v>
      </c>
      <c r="E64" s="10">
        <v>313</v>
      </c>
      <c r="F64" s="10">
        <v>326</v>
      </c>
      <c r="G64" s="10">
        <v>351</v>
      </c>
      <c r="H64" s="10">
        <v>363</v>
      </c>
      <c r="I64" s="10">
        <v>317</v>
      </c>
      <c r="J64" s="12">
        <f>(L64/F64)*100</f>
        <v>-2.7607361963190185</v>
      </c>
      <c r="K64" s="12">
        <f>(M64/H64)*100</f>
        <v>-12.672176308539946</v>
      </c>
      <c r="L64" s="10">
        <f>SUM(I64-F64)</f>
        <v>-9</v>
      </c>
      <c r="M64" s="10">
        <f>(I64-H64)</f>
        <v>-46</v>
      </c>
      <c r="N64" s="10">
        <v>309</v>
      </c>
      <c r="O64" s="12">
        <f>(Q64/G64)*100</f>
        <v>-11.965811965811966</v>
      </c>
      <c r="P64" s="12">
        <f>(R64/I64)*100</f>
        <v>-2.5236593059936907</v>
      </c>
      <c r="Q64" s="13">
        <f>SUM(N64-G64)</f>
        <v>-42</v>
      </c>
      <c r="R64" s="13">
        <f>(N64-I64)</f>
        <v>-8</v>
      </c>
      <c r="S64" s="8">
        <v>298</v>
      </c>
      <c r="T64" s="8">
        <v>289</v>
      </c>
      <c r="U64" s="1">
        <v>316</v>
      </c>
      <c r="V64" s="1">
        <v>287</v>
      </c>
      <c r="W64" s="2">
        <f>(Y64/H64)</f>
        <v>-0.20385674931129477</v>
      </c>
      <c r="X64" s="2">
        <f>(Z64/S64)</f>
        <v>-0.030201342281879196</v>
      </c>
      <c r="Y64" s="8">
        <f>(T64-H64)</f>
        <v>-74</v>
      </c>
      <c r="Z64" s="8">
        <f>(T64-S64)</f>
        <v>-9</v>
      </c>
      <c r="AA64" s="2">
        <f>AC64/I64</f>
        <v>-0.0031545741324921135</v>
      </c>
      <c r="AB64" s="2">
        <f>AD64/T64</f>
        <v>0.09342560553633218</v>
      </c>
      <c r="AC64" s="8">
        <f>U64-I64</f>
        <v>-1</v>
      </c>
      <c r="AD64" s="8">
        <f>U64-T64</f>
        <v>27</v>
      </c>
      <c r="AE64" s="19">
        <f>AG64/N64</f>
        <v>-0.07119741100323625</v>
      </c>
      <c r="AF64" s="19">
        <f>AH64/U64</f>
        <v>-0.09177215189873418</v>
      </c>
      <c r="AG64" s="8">
        <f>V64-N64</f>
        <v>-22</v>
      </c>
      <c r="AH64" s="8">
        <f>V64-U64</f>
        <v>-29</v>
      </c>
    </row>
    <row r="65" spans="1:30" ht="12.75">
      <c r="A65" s="6"/>
      <c r="B65" s="6"/>
      <c r="C65" s="6"/>
      <c r="D65" s="10"/>
      <c r="E65" s="10"/>
      <c r="F65" s="10"/>
      <c r="G65" s="10"/>
      <c r="H65" s="10"/>
      <c r="I65" s="10"/>
      <c r="J65" s="10" t="s">
        <v>8</v>
      </c>
      <c r="K65" s="10" t="s">
        <v>8</v>
      </c>
      <c r="L65" s="10" t="s">
        <v>8</v>
      </c>
      <c r="M65" s="10" t="s">
        <v>8</v>
      </c>
      <c r="N65" s="10"/>
      <c r="O65" s="10" t="s">
        <v>8</v>
      </c>
      <c r="P65" s="10" t="s">
        <v>8</v>
      </c>
      <c r="Q65" s="13" t="s">
        <v>8</v>
      </c>
      <c r="R65" s="13" t="s">
        <v>8</v>
      </c>
      <c r="U65" s="1"/>
      <c r="V65" s="1"/>
      <c r="AC65" s="3"/>
      <c r="AD65" s="3"/>
    </row>
    <row r="66" spans="1:30" ht="12.75">
      <c r="A66" s="9" t="s">
        <v>56</v>
      </c>
      <c r="B66" s="6"/>
      <c r="C66" s="6"/>
      <c r="D66" s="10"/>
      <c r="E66" s="10"/>
      <c r="F66" s="10"/>
      <c r="G66" s="10"/>
      <c r="H66" s="10"/>
      <c r="I66" s="10"/>
      <c r="J66" s="10" t="s">
        <v>8</v>
      </c>
      <c r="K66" s="10" t="s">
        <v>8</v>
      </c>
      <c r="L66" s="10" t="s">
        <v>8</v>
      </c>
      <c r="M66" s="10" t="s">
        <v>8</v>
      </c>
      <c r="N66" s="10"/>
      <c r="O66" s="10" t="s">
        <v>8</v>
      </c>
      <c r="P66" s="10" t="s">
        <v>8</v>
      </c>
      <c r="Q66" s="13" t="s">
        <v>8</v>
      </c>
      <c r="R66" s="13" t="s">
        <v>8</v>
      </c>
      <c r="U66" s="1"/>
      <c r="V66" s="1"/>
      <c r="AC66" s="3"/>
      <c r="AD66" s="3"/>
    </row>
    <row r="67" spans="1:34" ht="12.75">
      <c r="A67" s="6"/>
      <c r="B67" s="6" t="s">
        <v>289</v>
      </c>
      <c r="C67" s="6" t="s">
        <v>57</v>
      </c>
      <c r="D67" s="10">
        <v>591</v>
      </c>
      <c r="E67" s="10">
        <v>603</v>
      </c>
      <c r="F67" s="10">
        <v>614</v>
      </c>
      <c r="G67" s="10">
        <v>644</v>
      </c>
      <c r="H67" s="10">
        <v>637</v>
      </c>
      <c r="I67" s="10">
        <v>616</v>
      </c>
      <c r="J67" s="12">
        <f>(L67/F67)*100</f>
        <v>0.32573289902280134</v>
      </c>
      <c r="K67" s="12">
        <f>(M67/H67)*100</f>
        <v>-3.296703296703297</v>
      </c>
      <c r="L67" s="10">
        <f>SUM(I67-F67)</f>
        <v>2</v>
      </c>
      <c r="M67" s="10">
        <f>(I67-H67)</f>
        <v>-21</v>
      </c>
      <c r="N67" s="10">
        <v>637</v>
      </c>
      <c r="O67" s="12">
        <f>(Q67/G67)*100</f>
        <v>-1.0869565217391304</v>
      </c>
      <c r="P67" s="12">
        <f>(R67/I67)*100</f>
        <v>3.4090909090909087</v>
      </c>
      <c r="Q67" s="13">
        <f>SUM(N67-G67)</f>
        <v>-7</v>
      </c>
      <c r="R67" s="13">
        <f>(N67-I67)</f>
        <v>21</v>
      </c>
      <c r="S67" s="8">
        <v>610</v>
      </c>
      <c r="T67" s="8">
        <v>594</v>
      </c>
      <c r="U67" s="1">
        <v>598</v>
      </c>
      <c r="V67" s="1">
        <v>603</v>
      </c>
      <c r="W67" s="2">
        <f>(Y67/H67)</f>
        <v>-0.06750392464678179</v>
      </c>
      <c r="X67" s="2">
        <f>(Z67/S67)</f>
        <v>-0.02622950819672131</v>
      </c>
      <c r="Y67" s="8">
        <f>(T67-H67)</f>
        <v>-43</v>
      </c>
      <c r="Z67" s="8">
        <f>(T67-S67)</f>
        <v>-16</v>
      </c>
      <c r="AA67" s="2">
        <f>AC67/I67</f>
        <v>-0.02922077922077922</v>
      </c>
      <c r="AB67" s="2">
        <f>AD67/T67</f>
        <v>0.006734006734006734</v>
      </c>
      <c r="AC67" s="8">
        <f>U67-I67</f>
        <v>-18</v>
      </c>
      <c r="AD67" s="8">
        <f>U67-T67</f>
        <v>4</v>
      </c>
      <c r="AE67" s="19">
        <f>AG67/N67</f>
        <v>-0.05337519623233909</v>
      </c>
      <c r="AF67" s="19">
        <f>AH67/U67</f>
        <v>0.008361204013377926</v>
      </c>
      <c r="AG67" s="8">
        <f>V67-N67</f>
        <v>-34</v>
      </c>
      <c r="AH67" s="8">
        <f>V67-U67</f>
        <v>5</v>
      </c>
    </row>
    <row r="68" spans="1:30" ht="12.75">
      <c r="A68" s="6"/>
      <c r="B68" s="6"/>
      <c r="C68" s="6"/>
      <c r="D68" s="10"/>
      <c r="E68" s="10"/>
      <c r="F68" s="10"/>
      <c r="G68" s="10"/>
      <c r="H68" s="10"/>
      <c r="I68" s="10"/>
      <c r="J68" s="10" t="s">
        <v>8</v>
      </c>
      <c r="K68" s="10" t="s">
        <v>8</v>
      </c>
      <c r="L68" s="10" t="s">
        <v>8</v>
      </c>
      <c r="M68" s="10" t="s">
        <v>8</v>
      </c>
      <c r="N68" s="10"/>
      <c r="O68" s="10" t="s">
        <v>8</v>
      </c>
      <c r="P68" s="10" t="s">
        <v>8</v>
      </c>
      <c r="Q68" s="13" t="s">
        <v>8</v>
      </c>
      <c r="R68" s="13" t="s">
        <v>8</v>
      </c>
      <c r="U68" s="1"/>
      <c r="V68" s="1"/>
      <c r="AC68" s="3"/>
      <c r="AD68" s="3"/>
    </row>
    <row r="69" spans="1:30" ht="12.75">
      <c r="A69" s="9" t="s">
        <v>58</v>
      </c>
      <c r="B69" s="6"/>
      <c r="C69" s="6"/>
      <c r="D69" s="10"/>
      <c r="E69" s="10"/>
      <c r="F69" s="10"/>
      <c r="G69" s="10"/>
      <c r="H69" s="10"/>
      <c r="I69" s="10"/>
      <c r="J69" s="10" t="s">
        <v>8</v>
      </c>
      <c r="K69" s="10" t="s">
        <v>8</v>
      </c>
      <c r="L69" s="10" t="s">
        <v>8</v>
      </c>
      <c r="M69" s="10" t="s">
        <v>8</v>
      </c>
      <c r="N69" s="10"/>
      <c r="O69" s="10" t="s">
        <v>8</v>
      </c>
      <c r="P69" s="10" t="s">
        <v>8</v>
      </c>
      <c r="Q69" s="13" t="s">
        <v>8</v>
      </c>
      <c r="R69" s="13" t="s">
        <v>8</v>
      </c>
      <c r="U69" s="1"/>
      <c r="V69" s="1"/>
      <c r="AC69" s="3"/>
      <c r="AD69" s="3"/>
    </row>
    <row r="70" spans="1:34" ht="12.75">
      <c r="A70" s="6"/>
      <c r="B70" s="1" t="s">
        <v>442</v>
      </c>
      <c r="C70" s="6" t="s">
        <v>59</v>
      </c>
      <c r="D70" s="10">
        <v>346</v>
      </c>
      <c r="E70" s="10">
        <v>412</v>
      </c>
      <c r="F70" s="10">
        <v>410</v>
      </c>
      <c r="G70" s="10">
        <v>425</v>
      </c>
      <c r="H70" s="10">
        <v>430</v>
      </c>
      <c r="I70" s="10">
        <v>423</v>
      </c>
      <c r="J70" s="12">
        <f>(L70/F70)*100</f>
        <v>3.1707317073170733</v>
      </c>
      <c r="K70" s="12">
        <f>(M70/H70)*100</f>
        <v>-1.627906976744186</v>
      </c>
      <c r="L70" s="10">
        <f>SUM(I70-F70)</f>
        <v>13</v>
      </c>
      <c r="M70" s="10">
        <f>(I70-H70)</f>
        <v>-7</v>
      </c>
      <c r="N70" s="10">
        <v>433</v>
      </c>
      <c r="O70" s="12">
        <f>(Q70/G70)*100</f>
        <v>1.8823529411764703</v>
      </c>
      <c r="P70" s="12">
        <f>(R70/I70)*100</f>
        <v>2.3640661938534278</v>
      </c>
      <c r="Q70" s="13">
        <f>SUM(N70-G70)</f>
        <v>8</v>
      </c>
      <c r="R70" s="13">
        <f>(N70-I70)</f>
        <v>10</v>
      </c>
      <c r="S70" s="8">
        <v>471</v>
      </c>
      <c r="T70" s="8">
        <v>473</v>
      </c>
      <c r="U70" s="1">
        <v>517</v>
      </c>
      <c r="V70" s="1">
        <v>493</v>
      </c>
      <c r="W70" s="2">
        <f>(Y70/H70)</f>
        <v>0.1</v>
      </c>
      <c r="X70" s="2">
        <f>(Z70/S70)</f>
        <v>0.004246284501061571</v>
      </c>
      <c r="Y70" s="8">
        <f>(T70-H70)</f>
        <v>43</v>
      </c>
      <c r="Z70" s="8">
        <f>(T70-S70)</f>
        <v>2</v>
      </c>
      <c r="AA70" s="2">
        <f>AC70/I70</f>
        <v>0.2222222222222222</v>
      </c>
      <c r="AB70" s="2">
        <f>AD70/T70</f>
        <v>0.09302325581395349</v>
      </c>
      <c r="AC70" s="8">
        <f>U70-I70</f>
        <v>94</v>
      </c>
      <c r="AD70" s="8">
        <f>U70-T70</f>
        <v>44</v>
      </c>
      <c r="AE70" s="19">
        <f>AG70/N70</f>
        <v>0.13856812933025403</v>
      </c>
      <c r="AF70" s="19">
        <f>AH70/U70</f>
        <v>-0.04642166344294004</v>
      </c>
      <c r="AG70" s="8">
        <f>V70-N70</f>
        <v>60</v>
      </c>
      <c r="AH70" s="8">
        <f>V70-U70</f>
        <v>-24</v>
      </c>
    </row>
    <row r="71" spans="1:30" ht="12.75">
      <c r="A71" s="6"/>
      <c r="B71" s="6"/>
      <c r="C71" s="6"/>
      <c r="D71" s="10"/>
      <c r="E71" s="10"/>
      <c r="F71" s="10"/>
      <c r="G71" s="10"/>
      <c r="H71" s="10"/>
      <c r="I71" s="10"/>
      <c r="J71" s="10" t="s">
        <v>8</v>
      </c>
      <c r="K71" s="10" t="s">
        <v>8</v>
      </c>
      <c r="L71" s="10" t="s">
        <v>8</v>
      </c>
      <c r="M71" s="10" t="s">
        <v>8</v>
      </c>
      <c r="N71" s="10"/>
      <c r="O71" s="10" t="s">
        <v>8</v>
      </c>
      <c r="P71" s="10" t="s">
        <v>8</v>
      </c>
      <c r="Q71" s="13" t="s">
        <v>8</v>
      </c>
      <c r="R71" s="13" t="s">
        <v>8</v>
      </c>
      <c r="U71" s="1"/>
      <c r="V71" s="1"/>
      <c r="AC71" s="3"/>
      <c r="AD71" s="3"/>
    </row>
    <row r="72" spans="1:30" ht="12.75">
      <c r="A72" s="9" t="s">
        <v>60</v>
      </c>
      <c r="B72" s="6"/>
      <c r="C72" s="6"/>
      <c r="D72" s="10"/>
      <c r="E72" s="10"/>
      <c r="F72" s="10"/>
      <c r="G72" s="10"/>
      <c r="H72" s="10"/>
      <c r="I72" s="10"/>
      <c r="J72" s="10" t="s">
        <v>8</v>
      </c>
      <c r="K72" s="10" t="s">
        <v>8</v>
      </c>
      <c r="L72" s="10" t="s">
        <v>8</v>
      </c>
      <c r="M72" s="10" t="s">
        <v>8</v>
      </c>
      <c r="N72" s="10"/>
      <c r="O72" s="10" t="s">
        <v>8</v>
      </c>
      <c r="P72" s="10" t="s">
        <v>8</v>
      </c>
      <c r="Q72" s="13" t="s">
        <v>8</v>
      </c>
      <c r="R72" s="13" t="s">
        <v>8</v>
      </c>
      <c r="U72" s="1"/>
      <c r="V72" s="1"/>
      <c r="AC72" s="3"/>
      <c r="AD72" s="3"/>
    </row>
    <row r="73" spans="1:34" ht="12.75">
      <c r="A73" s="6"/>
      <c r="B73" s="6" t="s">
        <v>290</v>
      </c>
      <c r="C73" s="6" t="s">
        <v>61</v>
      </c>
      <c r="D73" s="10">
        <v>4271</v>
      </c>
      <c r="E73" s="10">
        <v>4389</v>
      </c>
      <c r="F73" s="10">
        <v>4564</v>
      </c>
      <c r="G73" s="10">
        <v>4758</v>
      </c>
      <c r="H73" s="10">
        <v>4678</v>
      </c>
      <c r="I73" s="10">
        <v>4665</v>
      </c>
      <c r="J73" s="12">
        <f>(L73/F73)*100</f>
        <v>2.212971078001753</v>
      </c>
      <c r="K73" s="12">
        <f>(M73/H73)*100</f>
        <v>-0.2778965369816161</v>
      </c>
      <c r="L73" s="10">
        <f>SUM(I73-F73)</f>
        <v>101</v>
      </c>
      <c r="M73" s="10">
        <f>(I73-H73)</f>
        <v>-13</v>
      </c>
      <c r="N73" s="10">
        <v>4595</v>
      </c>
      <c r="O73" s="12">
        <f>(Q73/G73)*100</f>
        <v>-3.425809163514081</v>
      </c>
      <c r="P73" s="12">
        <f>(R73/I73)*100</f>
        <v>-1.5005359056806002</v>
      </c>
      <c r="Q73" s="13">
        <f>SUM(N73-G73)</f>
        <v>-163</v>
      </c>
      <c r="R73" s="13">
        <f>(N73-I73)</f>
        <v>-70</v>
      </c>
      <c r="S73" s="8">
        <v>4799</v>
      </c>
      <c r="T73" s="8">
        <v>5002</v>
      </c>
      <c r="U73" s="1">
        <v>5116</v>
      </c>
      <c r="V73" s="1">
        <v>5087</v>
      </c>
      <c r="W73" s="2">
        <f>(Y73/H73)</f>
        <v>0.06926036767849508</v>
      </c>
      <c r="X73" s="2">
        <f>(Z73/S73)</f>
        <v>0.042300479266513855</v>
      </c>
      <c r="Y73" s="8">
        <f>(T73-H73)</f>
        <v>324</v>
      </c>
      <c r="Z73" s="8">
        <f>(T73-S73)</f>
        <v>203</v>
      </c>
      <c r="AA73" s="2">
        <f>AC73/I73</f>
        <v>0.09667738478027867</v>
      </c>
      <c r="AB73" s="2">
        <f>AD73/T73</f>
        <v>0.022790883646541384</v>
      </c>
      <c r="AC73" s="8">
        <f>U73-I73</f>
        <v>451</v>
      </c>
      <c r="AD73" s="8">
        <f>U73-T73</f>
        <v>114</v>
      </c>
      <c r="AE73" s="19">
        <f>AG73/N73</f>
        <v>0.10707290533188248</v>
      </c>
      <c r="AF73" s="19">
        <f>AH73/U73</f>
        <v>-0.005668491008600469</v>
      </c>
      <c r="AG73" s="8">
        <f>V73-N73</f>
        <v>492</v>
      </c>
      <c r="AH73" s="8">
        <f>V73-U73</f>
        <v>-29</v>
      </c>
    </row>
    <row r="74" spans="1:30" ht="12.75">
      <c r="A74" s="6"/>
      <c r="B74" s="6"/>
      <c r="C74" s="6"/>
      <c r="D74" s="10"/>
      <c r="E74" s="10"/>
      <c r="F74" s="10"/>
      <c r="G74" s="10"/>
      <c r="H74" s="10"/>
      <c r="I74" s="10"/>
      <c r="J74" s="12"/>
      <c r="K74" s="12"/>
      <c r="L74" s="10"/>
      <c r="M74" s="10"/>
      <c r="N74" s="10"/>
      <c r="O74" s="12"/>
      <c r="P74" s="12"/>
      <c r="Q74" s="13"/>
      <c r="R74" s="13"/>
      <c r="U74" s="1"/>
      <c r="V74" s="1"/>
      <c r="AC74" s="3"/>
      <c r="AD74" s="3"/>
    </row>
    <row r="75" spans="1:30" ht="12.75">
      <c r="A75" s="9" t="s">
        <v>62</v>
      </c>
      <c r="B75" s="6"/>
      <c r="C75" s="6"/>
      <c r="D75" s="10"/>
      <c r="E75" s="10"/>
      <c r="F75" s="10"/>
      <c r="G75" s="10"/>
      <c r="H75" s="10"/>
      <c r="I75" s="10"/>
      <c r="J75" s="10" t="s">
        <v>8</v>
      </c>
      <c r="K75" s="10" t="s">
        <v>8</v>
      </c>
      <c r="L75" s="10" t="s">
        <v>8</v>
      </c>
      <c r="M75" s="10" t="s">
        <v>8</v>
      </c>
      <c r="N75" s="10"/>
      <c r="O75" s="10" t="s">
        <v>8</v>
      </c>
      <c r="P75" s="10" t="s">
        <v>8</v>
      </c>
      <c r="Q75" s="13" t="s">
        <v>8</v>
      </c>
      <c r="R75" s="13" t="s">
        <v>8</v>
      </c>
      <c r="U75" s="1"/>
      <c r="V75" s="1"/>
      <c r="AC75" s="3"/>
      <c r="AD75" s="3"/>
    </row>
    <row r="76" spans="1:34" ht="12.75">
      <c r="A76" s="6"/>
      <c r="B76" s="6" t="s">
        <v>291</v>
      </c>
      <c r="C76" s="6" t="s">
        <v>63</v>
      </c>
      <c r="D76" s="10">
        <v>62935</v>
      </c>
      <c r="E76" s="10">
        <v>62673</v>
      </c>
      <c r="F76" s="10">
        <v>62773</v>
      </c>
      <c r="G76" s="10">
        <v>64322</v>
      </c>
      <c r="H76" s="10">
        <v>67858</v>
      </c>
      <c r="I76" s="10">
        <v>68790</v>
      </c>
      <c r="J76" s="12">
        <f>(L76/F76)*100</f>
        <v>9.585331272999538</v>
      </c>
      <c r="K76" s="12">
        <f>(M76/H76)*100</f>
        <v>1.3734563352883964</v>
      </c>
      <c r="L76" s="10">
        <f>SUM(I76-F76)</f>
        <v>6017</v>
      </c>
      <c r="M76" s="10">
        <f>(I76-H76)</f>
        <v>932</v>
      </c>
      <c r="N76" s="10">
        <v>69693</v>
      </c>
      <c r="O76" s="12">
        <f>(Q76/G76)*100</f>
        <v>8.350175678616958</v>
      </c>
      <c r="P76" s="12">
        <f>(R76/I76)*100</f>
        <v>1.3126907980811164</v>
      </c>
      <c r="Q76" s="13">
        <f>SUM(N76-G76)</f>
        <v>5371</v>
      </c>
      <c r="R76" s="13">
        <f>(N76-I76)</f>
        <v>903</v>
      </c>
      <c r="S76" s="8">
        <v>70847</v>
      </c>
      <c r="T76" s="8">
        <v>72361</v>
      </c>
      <c r="U76" s="1">
        <v>71972</v>
      </c>
      <c r="V76" s="1">
        <v>72103</v>
      </c>
      <c r="W76" s="2">
        <f>(Y76/H76)</f>
        <v>0.06635916177900911</v>
      </c>
      <c r="X76" s="2">
        <f>(Z76/S76)</f>
        <v>0.021369994495179755</v>
      </c>
      <c r="Y76" s="8">
        <f>(T76-H76)</f>
        <v>4503</v>
      </c>
      <c r="Z76" s="8">
        <f>(T76-S76)</f>
        <v>1514</v>
      </c>
      <c r="AA76" s="2">
        <f>AC76/I76</f>
        <v>0.04625672336095363</v>
      </c>
      <c r="AB76" s="2">
        <f>AD76/T76</f>
        <v>-0.005375823993587706</v>
      </c>
      <c r="AC76" s="8">
        <f>U76-I76</f>
        <v>3182</v>
      </c>
      <c r="AD76" s="8">
        <f>U76-T76</f>
        <v>-389</v>
      </c>
      <c r="AE76" s="19">
        <f>AG76/N76</f>
        <v>0.034580230439211976</v>
      </c>
      <c r="AF76" s="19">
        <f>AH76/U76</f>
        <v>0.0018201522814427834</v>
      </c>
      <c r="AG76" s="8">
        <f>V76-N76</f>
        <v>2410</v>
      </c>
      <c r="AH76" s="8">
        <f>V76-U76</f>
        <v>131</v>
      </c>
    </row>
    <row r="77" spans="1:30" ht="12.75">
      <c r="A77" s="6"/>
      <c r="B77" s="6"/>
      <c r="C77" s="6"/>
      <c r="D77" s="10"/>
      <c r="E77" s="10"/>
      <c r="F77" s="10"/>
      <c r="G77" s="10"/>
      <c r="H77" s="10"/>
      <c r="I77" s="10"/>
      <c r="J77" s="12"/>
      <c r="K77" s="12"/>
      <c r="L77" s="10"/>
      <c r="M77" s="10"/>
      <c r="N77" s="10"/>
      <c r="O77" s="12"/>
      <c r="P77" s="12"/>
      <c r="Q77" s="13"/>
      <c r="R77" s="13"/>
      <c r="U77" s="1"/>
      <c r="V77" s="1"/>
      <c r="AC77" s="3"/>
      <c r="AD77" s="3"/>
    </row>
    <row r="78" spans="1:30" ht="12.75">
      <c r="A78" s="9" t="s">
        <v>64</v>
      </c>
      <c r="B78" s="6"/>
      <c r="C78" s="6"/>
      <c r="D78" s="10"/>
      <c r="E78" s="10"/>
      <c r="F78" s="10"/>
      <c r="G78" s="10"/>
      <c r="H78" s="10"/>
      <c r="I78" s="10"/>
      <c r="J78" s="10" t="s">
        <v>8</v>
      </c>
      <c r="K78" s="10" t="s">
        <v>8</v>
      </c>
      <c r="L78" s="10" t="s">
        <v>8</v>
      </c>
      <c r="M78" s="10" t="s">
        <v>8</v>
      </c>
      <c r="N78" s="10"/>
      <c r="O78" s="10" t="s">
        <v>8</v>
      </c>
      <c r="P78" s="10" t="s">
        <v>8</v>
      </c>
      <c r="Q78" s="13" t="s">
        <v>8</v>
      </c>
      <c r="R78" s="13" t="s">
        <v>8</v>
      </c>
      <c r="U78" s="1"/>
      <c r="V78" s="1"/>
      <c r="AC78" s="3"/>
      <c r="AD78" s="3"/>
    </row>
    <row r="79" spans="1:34" ht="12.75">
      <c r="A79" s="6"/>
      <c r="B79" s="6" t="s">
        <v>292</v>
      </c>
      <c r="C79" s="6" t="s">
        <v>65</v>
      </c>
      <c r="D79" s="10">
        <v>330</v>
      </c>
      <c r="E79" s="10">
        <v>311</v>
      </c>
      <c r="F79" s="10">
        <v>332</v>
      </c>
      <c r="G79" s="10">
        <v>347</v>
      </c>
      <c r="H79" s="10">
        <v>361</v>
      </c>
      <c r="I79" s="10">
        <v>344</v>
      </c>
      <c r="J79" s="12">
        <f>(L79/F79)*100</f>
        <v>3.614457831325301</v>
      </c>
      <c r="K79" s="12">
        <f>(M79/H79)*100</f>
        <v>-4.7091412742382275</v>
      </c>
      <c r="L79" s="10">
        <f>SUM(I79-F79)</f>
        <v>12</v>
      </c>
      <c r="M79" s="10">
        <f>(I79-H79)</f>
        <v>-17</v>
      </c>
      <c r="N79" s="10">
        <v>339</v>
      </c>
      <c r="O79" s="12">
        <f>(Q79/G79)*100</f>
        <v>-2.3054755043227666</v>
      </c>
      <c r="P79" s="12">
        <f>(R79/I79)*100</f>
        <v>-1.4534883720930232</v>
      </c>
      <c r="Q79" s="13">
        <f>SUM(N79-G79)</f>
        <v>-8</v>
      </c>
      <c r="R79" s="13">
        <f>(N79-I79)</f>
        <v>-5</v>
      </c>
      <c r="S79" s="8">
        <v>332</v>
      </c>
      <c r="T79" s="8">
        <v>340</v>
      </c>
      <c r="U79" s="1">
        <v>283</v>
      </c>
      <c r="V79" s="1">
        <v>280</v>
      </c>
      <c r="W79" s="2">
        <f>(Y79/H79)</f>
        <v>-0.05817174515235457</v>
      </c>
      <c r="X79" s="2">
        <f>(Z79/S79)</f>
        <v>0.024096385542168676</v>
      </c>
      <c r="Y79" s="8">
        <f>(T79-H79)</f>
        <v>-21</v>
      </c>
      <c r="Z79" s="8">
        <f>(T79-S79)</f>
        <v>8</v>
      </c>
      <c r="AA79" s="2">
        <f>AC79/I79</f>
        <v>-0.17732558139534885</v>
      </c>
      <c r="AB79" s="2">
        <f>AD79/T79</f>
        <v>-0.1676470588235294</v>
      </c>
      <c r="AC79" s="8">
        <f>U79-I79</f>
        <v>-61</v>
      </c>
      <c r="AD79" s="8">
        <f>U79-T79</f>
        <v>-57</v>
      </c>
      <c r="AE79" s="19">
        <f>AG79/N79</f>
        <v>-0.17404129793510326</v>
      </c>
      <c r="AF79" s="19">
        <f>AH79/U79</f>
        <v>-0.01060070671378092</v>
      </c>
      <c r="AG79" s="8">
        <f>V79-N79</f>
        <v>-59</v>
      </c>
      <c r="AH79" s="8">
        <f>V79-U79</f>
        <v>-3</v>
      </c>
    </row>
    <row r="80" spans="1:30" ht="12.75">
      <c r="A80" s="6"/>
      <c r="B80" s="6"/>
      <c r="C80" s="6"/>
      <c r="D80" s="10"/>
      <c r="E80" s="10"/>
      <c r="F80" s="10"/>
      <c r="G80" s="10"/>
      <c r="H80" s="10"/>
      <c r="I80" s="10"/>
      <c r="J80" s="10" t="s">
        <v>8</v>
      </c>
      <c r="K80" s="10" t="s">
        <v>8</v>
      </c>
      <c r="L80" s="10" t="s">
        <v>8</v>
      </c>
      <c r="M80" s="10" t="s">
        <v>8</v>
      </c>
      <c r="N80" s="10"/>
      <c r="O80" s="10" t="s">
        <v>8</v>
      </c>
      <c r="P80" s="10" t="s">
        <v>8</v>
      </c>
      <c r="Q80" s="13" t="s">
        <v>8</v>
      </c>
      <c r="R80" s="13" t="s">
        <v>8</v>
      </c>
      <c r="U80" s="1"/>
      <c r="V80" s="1"/>
      <c r="AC80" s="3"/>
      <c r="AD80" s="3"/>
    </row>
    <row r="81" spans="1:30" ht="12.75">
      <c r="A81" s="9" t="s">
        <v>66</v>
      </c>
      <c r="B81" s="6"/>
      <c r="C81" s="6"/>
      <c r="D81" s="10"/>
      <c r="E81" s="10"/>
      <c r="F81" s="10"/>
      <c r="G81" s="10"/>
      <c r="H81" s="10"/>
      <c r="I81" s="10"/>
      <c r="J81" s="10" t="s">
        <v>8</v>
      </c>
      <c r="K81" s="10" t="s">
        <v>8</v>
      </c>
      <c r="L81" s="10" t="s">
        <v>8</v>
      </c>
      <c r="M81" s="10" t="s">
        <v>8</v>
      </c>
      <c r="N81" s="10"/>
      <c r="O81" s="10" t="s">
        <v>8</v>
      </c>
      <c r="P81" s="10" t="s">
        <v>8</v>
      </c>
      <c r="Q81" s="13" t="s">
        <v>8</v>
      </c>
      <c r="R81" s="13" t="s">
        <v>8</v>
      </c>
      <c r="U81" s="1"/>
      <c r="V81" s="1"/>
      <c r="AC81" s="3"/>
      <c r="AD81" s="3"/>
    </row>
    <row r="82" spans="1:34" ht="12.75">
      <c r="A82" s="6"/>
      <c r="B82" s="6" t="s">
        <v>293</v>
      </c>
      <c r="C82" s="6" t="s">
        <v>67</v>
      </c>
      <c r="D82" s="10">
        <v>16373</v>
      </c>
      <c r="E82" s="10">
        <v>17803</v>
      </c>
      <c r="F82" s="10">
        <v>20041</v>
      </c>
      <c r="G82" s="10">
        <v>22032</v>
      </c>
      <c r="H82" s="10">
        <v>27275</v>
      </c>
      <c r="I82" s="10">
        <v>29847</v>
      </c>
      <c r="J82" s="12">
        <f>(L82/F82)*100</f>
        <v>48.92969412703957</v>
      </c>
      <c r="K82" s="12">
        <f>(M82/H82)*100</f>
        <v>9.42988084326306</v>
      </c>
      <c r="L82" s="10">
        <f>SUM(I82-F82)</f>
        <v>9806</v>
      </c>
      <c r="M82" s="10">
        <f>(I82-H82)</f>
        <v>2572</v>
      </c>
      <c r="N82" s="10">
        <v>32446</v>
      </c>
      <c r="O82" s="12">
        <f>(Q82/G82)*100</f>
        <v>47.2676107480029</v>
      </c>
      <c r="P82" s="12">
        <f>(R82/I82)*100</f>
        <v>8.707742821724127</v>
      </c>
      <c r="Q82" s="13">
        <f>SUM(N82-G82)</f>
        <v>10414</v>
      </c>
      <c r="R82" s="13">
        <f>(N82-I82)</f>
        <v>2599</v>
      </c>
      <c r="S82" s="8">
        <v>34918</v>
      </c>
      <c r="T82" s="8">
        <v>38054</v>
      </c>
      <c r="U82" s="1">
        <v>40511</v>
      </c>
      <c r="V82" s="1">
        <v>42009</v>
      </c>
      <c r="W82" s="2">
        <f>(Y82/H82)</f>
        <v>0.39519706691109074</v>
      </c>
      <c r="X82" s="2">
        <f>(Z82/S82)</f>
        <v>0.08981041296752391</v>
      </c>
      <c r="Y82" s="8">
        <f>(T82-H82)</f>
        <v>10779</v>
      </c>
      <c r="Z82" s="8">
        <f>(T82-S82)</f>
        <v>3136</v>
      </c>
      <c r="AA82" s="2">
        <f>AC82/I82</f>
        <v>0.3572888397493886</v>
      </c>
      <c r="AB82" s="2">
        <f>AD82/T82</f>
        <v>0.06456614284963473</v>
      </c>
      <c r="AC82" s="8">
        <f>U82-I82</f>
        <v>10664</v>
      </c>
      <c r="AD82" s="8">
        <f>U82-T82</f>
        <v>2457</v>
      </c>
      <c r="AE82" s="19">
        <f>AG82/N82</f>
        <v>0.29473586882820685</v>
      </c>
      <c r="AF82" s="19">
        <f>AH82/U82</f>
        <v>0.03697761101922935</v>
      </c>
      <c r="AG82" s="8">
        <f>V82-N82</f>
        <v>9563</v>
      </c>
      <c r="AH82" s="8">
        <f>V82-U82</f>
        <v>1498</v>
      </c>
    </row>
    <row r="83" spans="1:30" ht="12.75">
      <c r="A83" s="6"/>
      <c r="B83" s="6"/>
      <c r="C83" s="6"/>
      <c r="D83" s="10"/>
      <c r="E83" s="10"/>
      <c r="F83" s="10"/>
      <c r="G83" s="10"/>
      <c r="H83" s="10"/>
      <c r="I83" s="10"/>
      <c r="J83" s="10" t="s">
        <v>8</v>
      </c>
      <c r="K83" s="10" t="s">
        <v>8</v>
      </c>
      <c r="L83" s="10" t="s">
        <v>8</v>
      </c>
      <c r="M83" s="10" t="s">
        <v>8</v>
      </c>
      <c r="N83" s="10"/>
      <c r="O83" s="10" t="s">
        <v>8</v>
      </c>
      <c r="P83" s="10" t="s">
        <v>8</v>
      </c>
      <c r="Q83" s="13" t="s">
        <v>8</v>
      </c>
      <c r="R83" s="13" t="s">
        <v>8</v>
      </c>
      <c r="U83" s="1"/>
      <c r="V83" s="1"/>
      <c r="AC83" s="3"/>
      <c r="AD83" s="3"/>
    </row>
    <row r="84" spans="1:30" ht="12.75">
      <c r="A84" s="9" t="s">
        <v>68</v>
      </c>
      <c r="B84" s="6"/>
      <c r="C84" s="6"/>
      <c r="D84" s="10"/>
      <c r="E84" s="10"/>
      <c r="F84" s="10"/>
      <c r="G84" s="10"/>
      <c r="H84" s="10"/>
      <c r="I84" s="10"/>
      <c r="J84" s="10" t="s">
        <v>8</v>
      </c>
      <c r="K84" s="10" t="s">
        <v>8</v>
      </c>
      <c r="L84" s="10" t="s">
        <v>8</v>
      </c>
      <c r="M84" s="10" t="s">
        <v>8</v>
      </c>
      <c r="N84" s="10"/>
      <c r="O84" s="10" t="s">
        <v>8</v>
      </c>
      <c r="P84" s="10" t="s">
        <v>8</v>
      </c>
      <c r="Q84" s="13" t="s">
        <v>8</v>
      </c>
      <c r="R84" s="13" t="s">
        <v>8</v>
      </c>
      <c r="U84" s="1"/>
      <c r="V84" s="1"/>
      <c r="AC84" s="3"/>
      <c r="AD84" s="3"/>
    </row>
    <row r="85" spans="1:34" ht="12.75">
      <c r="A85" s="6"/>
      <c r="B85" s="6" t="s">
        <v>294</v>
      </c>
      <c r="C85" s="6" t="s">
        <v>69</v>
      </c>
      <c r="D85" s="10">
        <v>3094</v>
      </c>
      <c r="E85" s="10">
        <v>3260</v>
      </c>
      <c r="F85" s="10">
        <v>3515</v>
      </c>
      <c r="G85" s="10">
        <v>3865</v>
      </c>
      <c r="H85" s="10">
        <v>4200</v>
      </c>
      <c r="I85" s="10">
        <v>4344</v>
      </c>
      <c r="J85" s="12">
        <f>(L85/F85)*100</f>
        <v>23.584637268847793</v>
      </c>
      <c r="K85" s="12">
        <f>(M85/H85)*100</f>
        <v>3.428571428571429</v>
      </c>
      <c r="L85" s="10">
        <f>SUM(I85-F85)</f>
        <v>829</v>
      </c>
      <c r="M85" s="10">
        <f>(I85-H85)</f>
        <v>144</v>
      </c>
      <c r="N85" s="10">
        <v>4493</v>
      </c>
      <c r="O85" s="12">
        <f>(Q85/G85)*100</f>
        <v>16.248382923673997</v>
      </c>
      <c r="P85" s="12">
        <f>(R85/I85)*100</f>
        <v>3.430018416206262</v>
      </c>
      <c r="Q85" s="13">
        <f>SUM(N85-G85)</f>
        <v>628</v>
      </c>
      <c r="R85" s="13">
        <f>(N85-I85)</f>
        <v>149</v>
      </c>
      <c r="S85" s="8">
        <v>4649</v>
      </c>
      <c r="T85" s="8">
        <v>4912</v>
      </c>
      <c r="U85" s="1">
        <v>4958</v>
      </c>
      <c r="V85" s="1">
        <v>5067</v>
      </c>
      <c r="W85" s="2">
        <f>(Y85/H85)</f>
        <v>0.16952380952380952</v>
      </c>
      <c r="X85" s="2">
        <f>(Z85/S85)</f>
        <v>0.05657130565713057</v>
      </c>
      <c r="Y85" s="8">
        <f>(T85-H85)</f>
        <v>712</v>
      </c>
      <c r="Z85" s="8">
        <f>(T85-S85)</f>
        <v>263</v>
      </c>
      <c r="AA85" s="2">
        <f>AC85/I85</f>
        <v>0.14134438305709024</v>
      </c>
      <c r="AB85" s="2">
        <f>AD85/T85</f>
        <v>0.009364820846905538</v>
      </c>
      <c r="AC85" s="8">
        <f>U85-I85</f>
        <v>614</v>
      </c>
      <c r="AD85" s="8">
        <f>U85-T85</f>
        <v>46</v>
      </c>
      <c r="AE85" s="19">
        <f>AG85/N85</f>
        <v>0.12775428444246606</v>
      </c>
      <c r="AF85" s="19">
        <f>AH85/U85</f>
        <v>0.021984671238402583</v>
      </c>
      <c r="AG85" s="8">
        <f>V85-N85</f>
        <v>574</v>
      </c>
      <c r="AH85" s="8">
        <f>V85-U85</f>
        <v>109</v>
      </c>
    </row>
    <row r="86" spans="1:30" ht="12.75">
      <c r="A86" s="6"/>
      <c r="B86" s="6"/>
      <c r="C86" s="6"/>
      <c r="D86" s="10"/>
      <c r="E86" s="10"/>
      <c r="F86" s="10"/>
      <c r="G86" s="10"/>
      <c r="H86" s="10"/>
      <c r="I86" s="10"/>
      <c r="J86" s="12"/>
      <c r="K86" s="12"/>
      <c r="L86" s="10"/>
      <c r="M86" s="10"/>
      <c r="N86" s="10"/>
      <c r="O86" s="12"/>
      <c r="P86" s="12"/>
      <c r="Q86" s="13"/>
      <c r="R86" s="13"/>
      <c r="U86" s="1"/>
      <c r="V86" s="1"/>
      <c r="AC86" s="3"/>
      <c r="AD86" s="3"/>
    </row>
    <row r="87" spans="1:30" ht="12.75">
      <c r="A87" s="9" t="s">
        <v>70</v>
      </c>
      <c r="B87" s="6"/>
      <c r="C87" s="6"/>
      <c r="D87" s="10"/>
      <c r="E87" s="10"/>
      <c r="F87" s="10"/>
      <c r="G87" s="10"/>
      <c r="H87" s="10"/>
      <c r="I87" s="10"/>
      <c r="J87" s="10" t="s">
        <v>8</v>
      </c>
      <c r="K87" s="10" t="s">
        <v>8</v>
      </c>
      <c r="L87" s="10" t="s">
        <v>8</v>
      </c>
      <c r="M87" s="10" t="s">
        <v>8</v>
      </c>
      <c r="N87" s="10"/>
      <c r="O87" s="10" t="s">
        <v>8</v>
      </c>
      <c r="P87" s="10" t="s">
        <v>8</v>
      </c>
      <c r="Q87" s="13" t="s">
        <v>8</v>
      </c>
      <c r="R87" s="13" t="s">
        <v>8</v>
      </c>
      <c r="U87" s="1"/>
      <c r="V87" s="1"/>
      <c r="AC87" s="3"/>
      <c r="AD87" s="3"/>
    </row>
    <row r="88" spans="1:34" ht="12.75">
      <c r="A88" s="6"/>
      <c r="B88" s="6" t="s">
        <v>295</v>
      </c>
      <c r="C88" s="6" t="s">
        <v>71</v>
      </c>
      <c r="D88" s="10">
        <v>1530</v>
      </c>
      <c r="E88" s="10">
        <v>1647</v>
      </c>
      <c r="F88" s="10">
        <v>1832</v>
      </c>
      <c r="G88" s="10">
        <v>2105</v>
      </c>
      <c r="H88" s="10">
        <v>2465</v>
      </c>
      <c r="I88" s="10">
        <v>2514</v>
      </c>
      <c r="J88" s="12">
        <f>(L88/F88)*100</f>
        <v>37.22707423580786</v>
      </c>
      <c r="K88" s="12">
        <f>(M88/H88)*100</f>
        <v>1.9878296146044625</v>
      </c>
      <c r="L88" s="10">
        <f>SUM(I88-F88)</f>
        <v>682</v>
      </c>
      <c r="M88" s="10">
        <f>(I88-H88)</f>
        <v>49</v>
      </c>
      <c r="N88" s="10">
        <v>2664</v>
      </c>
      <c r="O88" s="12">
        <f>(Q88/G88)*100</f>
        <v>26.555819477434678</v>
      </c>
      <c r="P88" s="12">
        <f>(R88/I88)*100</f>
        <v>5.966587112171838</v>
      </c>
      <c r="Q88" s="13">
        <f>SUM(N88-G88)</f>
        <v>559</v>
      </c>
      <c r="R88" s="13">
        <f>(N88-I88)</f>
        <v>150</v>
      </c>
      <c r="S88" s="8">
        <v>2813</v>
      </c>
      <c r="T88" s="8">
        <v>2938</v>
      </c>
      <c r="U88" s="1">
        <v>2904</v>
      </c>
      <c r="V88" s="1">
        <v>2867</v>
      </c>
      <c r="W88" s="2">
        <f>(Y88/H88)</f>
        <v>0.19188640973630833</v>
      </c>
      <c r="X88" s="2">
        <f>(Z88/S88)</f>
        <v>0.04443654461429079</v>
      </c>
      <c r="Y88" s="8">
        <f>(T88-H88)</f>
        <v>473</v>
      </c>
      <c r="Z88" s="8">
        <f>(T88-S88)</f>
        <v>125</v>
      </c>
      <c r="AA88" s="2">
        <f>AC88/I88</f>
        <v>0.15513126491646778</v>
      </c>
      <c r="AB88" s="2">
        <f>AD88/T88</f>
        <v>-0.011572498298162015</v>
      </c>
      <c r="AC88" s="8">
        <f>U88-I88</f>
        <v>390</v>
      </c>
      <c r="AD88" s="8">
        <f>U88-T88</f>
        <v>-34</v>
      </c>
      <c r="AE88" s="19">
        <f>AG88/N88</f>
        <v>0.0762012012012012</v>
      </c>
      <c r="AF88" s="19">
        <f>AH88/U88</f>
        <v>-0.012741046831955923</v>
      </c>
      <c r="AG88" s="8">
        <f>V88-N88</f>
        <v>203</v>
      </c>
      <c r="AH88" s="8">
        <f>V88-U88</f>
        <v>-37</v>
      </c>
    </row>
    <row r="89" spans="1:34" ht="12.75">
      <c r="A89" s="6"/>
      <c r="B89" s="6" t="s">
        <v>296</v>
      </c>
      <c r="C89" s="6" t="s">
        <v>72</v>
      </c>
      <c r="D89" s="10">
        <v>222</v>
      </c>
      <c r="E89" s="10">
        <v>250</v>
      </c>
      <c r="F89" s="10">
        <v>273</v>
      </c>
      <c r="G89" s="10">
        <v>273</v>
      </c>
      <c r="H89" s="10">
        <v>340</v>
      </c>
      <c r="I89" s="10">
        <v>349</v>
      </c>
      <c r="J89" s="12">
        <f>(L89/F89)*100</f>
        <v>27.83882783882784</v>
      </c>
      <c r="K89" s="12">
        <f>(M89/H89)*100</f>
        <v>2.6470588235294117</v>
      </c>
      <c r="L89" s="10">
        <f>SUM(I89-F89)</f>
        <v>76</v>
      </c>
      <c r="M89" s="10">
        <f>(I89-H89)</f>
        <v>9</v>
      </c>
      <c r="N89" s="10">
        <v>396</v>
      </c>
      <c r="O89" s="12">
        <f>(Q89/G89)*100</f>
        <v>45.05494505494506</v>
      </c>
      <c r="P89" s="12">
        <f>(R89/I89)*100</f>
        <v>13.46704871060172</v>
      </c>
      <c r="Q89" s="13">
        <f>SUM(N89-G89)</f>
        <v>123</v>
      </c>
      <c r="R89" s="13">
        <f>(N89-I89)</f>
        <v>47</v>
      </c>
      <c r="S89" s="8">
        <v>440</v>
      </c>
      <c r="T89" s="8">
        <v>476</v>
      </c>
      <c r="U89" s="1">
        <v>484</v>
      </c>
      <c r="V89" s="1">
        <v>440</v>
      </c>
      <c r="W89" s="2">
        <f>(Y89/H89)</f>
        <v>0.4</v>
      </c>
      <c r="X89" s="2">
        <f>(Z89/S89)</f>
        <v>0.08181818181818182</v>
      </c>
      <c r="Y89" s="8">
        <f>(T89-H89)</f>
        <v>136</v>
      </c>
      <c r="Z89" s="8">
        <f>(T89-S89)</f>
        <v>36</v>
      </c>
      <c r="AA89" s="2">
        <f>AC89/I89</f>
        <v>0.3868194842406877</v>
      </c>
      <c r="AB89" s="2">
        <f>AD89/T89</f>
        <v>0.01680672268907563</v>
      </c>
      <c r="AC89" s="8">
        <f>U89-I89</f>
        <v>135</v>
      </c>
      <c r="AD89" s="8">
        <f>U89-T89</f>
        <v>8</v>
      </c>
      <c r="AE89" s="19">
        <f>AG89/N89</f>
        <v>0.1111111111111111</v>
      </c>
      <c r="AF89" s="19">
        <f>AH89/U89</f>
        <v>-0.09090909090909091</v>
      </c>
      <c r="AG89" s="8">
        <f>V89-N89</f>
        <v>44</v>
      </c>
      <c r="AH89" s="8">
        <f>V89-U89</f>
        <v>-44</v>
      </c>
    </row>
    <row r="90" spans="1:34" ht="12.75">
      <c r="A90" s="6"/>
      <c r="B90" s="6" t="s">
        <v>297</v>
      </c>
      <c r="C90" s="6" t="s">
        <v>73</v>
      </c>
      <c r="D90" s="10">
        <v>305</v>
      </c>
      <c r="E90" s="10">
        <v>319</v>
      </c>
      <c r="F90" s="10">
        <v>339</v>
      </c>
      <c r="G90" s="10">
        <v>339</v>
      </c>
      <c r="H90" s="10">
        <v>338</v>
      </c>
      <c r="I90" s="10">
        <v>371</v>
      </c>
      <c r="J90" s="12">
        <f>(L90/F90)*100</f>
        <v>9.43952802359882</v>
      </c>
      <c r="K90" s="12">
        <f>(M90/H90)*100</f>
        <v>9.763313609467456</v>
      </c>
      <c r="L90" s="10">
        <f>SUM(I90-F90)</f>
        <v>32</v>
      </c>
      <c r="M90" s="10">
        <f>(I90-H90)</f>
        <v>33</v>
      </c>
      <c r="N90" s="10">
        <v>365</v>
      </c>
      <c r="O90" s="12">
        <f>(Q90/G90)*100</f>
        <v>7.669616519174041</v>
      </c>
      <c r="P90" s="12">
        <f>(R90/I90)*100</f>
        <v>-1.6172506738544474</v>
      </c>
      <c r="Q90" s="13">
        <f>SUM(N90-G90)</f>
        <v>26</v>
      </c>
      <c r="R90" s="13">
        <f>(N90-I90)</f>
        <v>-6</v>
      </c>
      <c r="S90" s="8">
        <v>377</v>
      </c>
      <c r="T90" s="8">
        <v>373</v>
      </c>
      <c r="U90" s="1">
        <v>366</v>
      </c>
      <c r="V90" s="1">
        <v>357</v>
      </c>
      <c r="W90" s="2">
        <f>(Y90/H90)</f>
        <v>0.10355029585798817</v>
      </c>
      <c r="X90" s="2">
        <f>(Z90/S90)</f>
        <v>-0.010610079575596816</v>
      </c>
      <c r="Y90" s="8">
        <f>(T90-H90)</f>
        <v>35</v>
      </c>
      <c r="Z90" s="8">
        <f>(T90-S90)</f>
        <v>-4</v>
      </c>
      <c r="AA90" s="2">
        <f>AC90/I90</f>
        <v>-0.013477088948787063</v>
      </c>
      <c r="AB90" s="2">
        <f>AD90/T90</f>
        <v>-0.01876675603217158</v>
      </c>
      <c r="AC90" s="8">
        <f>U90-I90</f>
        <v>-5</v>
      </c>
      <c r="AD90" s="8">
        <f>U90-T90</f>
        <v>-7</v>
      </c>
      <c r="AE90" s="19">
        <f>AG90/N90</f>
        <v>-0.021917808219178082</v>
      </c>
      <c r="AF90" s="19">
        <f>AH90/U90</f>
        <v>-0.02459016393442623</v>
      </c>
      <c r="AG90" s="8">
        <f>V90-N90</f>
        <v>-8</v>
      </c>
      <c r="AH90" s="8">
        <f>V90-U90</f>
        <v>-9</v>
      </c>
    </row>
    <row r="91" spans="1:34" ht="12.75">
      <c r="A91" s="6"/>
      <c r="B91" s="6" t="s">
        <v>298</v>
      </c>
      <c r="C91" s="6" t="s">
        <v>74</v>
      </c>
      <c r="D91" s="10">
        <v>165</v>
      </c>
      <c r="E91" s="10">
        <v>188</v>
      </c>
      <c r="F91" s="10">
        <v>212</v>
      </c>
      <c r="G91" s="10">
        <v>248</v>
      </c>
      <c r="H91" s="10">
        <v>267</v>
      </c>
      <c r="I91" s="10">
        <v>278</v>
      </c>
      <c r="J91" s="12">
        <f>(L91/F91)*100</f>
        <v>31.132075471698112</v>
      </c>
      <c r="K91" s="12">
        <f>(M91/H91)*100</f>
        <v>4.119850187265917</v>
      </c>
      <c r="L91" s="10">
        <f>SUM(I91-F91)</f>
        <v>66</v>
      </c>
      <c r="M91" s="10">
        <f>(I91-H91)</f>
        <v>11</v>
      </c>
      <c r="N91" s="10">
        <v>284</v>
      </c>
      <c r="O91" s="12">
        <f>(Q91/G91)*100</f>
        <v>14.516129032258066</v>
      </c>
      <c r="P91" s="12">
        <f>(R91/I91)*100</f>
        <v>2.158273381294964</v>
      </c>
      <c r="Q91" s="13">
        <f>SUM(N91-G91)</f>
        <v>36</v>
      </c>
      <c r="R91" s="13">
        <f>(N91-I91)</f>
        <v>6</v>
      </c>
      <c r="S91" s="8">
        <v>290</v>
      </c>
      <c r="T91" s="8">
        <v>292</v>
      </c>
      <c r="U91" s="1">
        <v>287</v>
      </c>
      <c r="V91" s="1">
        <v>304</v>
      </c>
      <c r="W91" s="2">
        <f>(Y91/H91)</f>
        <v>0.09363295880149813</v>
      </c>
      <c r="X91" s="2">
        <f>(Z91/S91)</f>
        <v>0.006896551724137931</v>
      </c>
      <c r="Y91" s="8">
        <f>(T91-H91)</f>
        <v>25</v>
      </c>
      <c r="Z91" s="8">
        <f>(T91-S91)</f>
        <v>2</v>
      </c>
      <c r="AA91" s="2">
        <f>AC91/I91</f>
        <v>0.03237410071942446</v>
      </c>
      <c r="AB91" s="2">
        <f>AD91/T91</f>
        <v>-0.017123287671232876</v>
      </c>
      <c r="AC91" s="8">
        <f>U91-I91</f>
        <v>9</v>
      </c>
      <c r="AD91" s="8">
        <f>U91-T91</f>
        <v>-5</v>
      </c>
      <c r="AE91" s="19">
        <f>AG91/N91</f>
        <v>0.07042253521126761</v>
      </c>
      <c r="AF91" s="19">
        <f>AH91/U91</f>
        <v>0.059233449477351915</v>
      </c>
      <c r="AG91" s="8">
        <f>V91-N91</f>
        <v>20</v>
      </c>
      <c r="AH91" s="8">
        <f>V91-U91</f>
        <v>17</v>
      </c>
    </row>
    <row r="92" spans="1:34" ht="12.75">
      <c r="A92" s="6"/>
      <c r="B92" s="6" t="s">
        <v>299</v>
      </c>
      <c r="C92" s="6" t="s">
        <v>75</v>
      </c>
      <c r="D92" s="10">
        <v>67</v>
      </c>
      <c r="E92" s="10">
        <v>74</v>
      </c>
      <c r="F92" s="10">
        <v>78</v>
      </c>
      <c r="G92" s="10">
        <v>91</v>
      </c>
      <c r="H92" s="10">
        <v>76</v>
      </c>
      <c r="I92" s="10">
        <v>80</v>
      </c>
      <c r="J92" s="12">
        <f>(L92/F92)*100</f>
        <v>2.564102564102564</v>
      </c>
      <c r="K92" s="12">
        <f>(M92/H92)*100</f>
        <v>5.263157894736842</v>
      </c>
      <c r="L92" s="10">
        <f>SUM(I92-F92)</f>
        <v>2</v>
      </c>
      <c r="M92" s="10">
        <f>(I92-H92)</f>
        <v>4</v>
      </c>
      <c r="N92" s="10">
        <v>100</v>
      </c>
      <c r="O92" s="12">
        <f>(Q92/G92)*100</f>
        <v>9.89010989010989</v>
      </c>
      <c r="P92" s="12">
        <f>(R92/I92)*100</f>
        <v>25</v>
      </c>
      <c r="Q92" s="13">
        <f>SUM(N92-G92)</f>
        <v>9</v>
      </c>
      <c r="R92" s="13">
        <f>(N92-I92)</f>
        <v>20</v>
      </c>
      <c r="S92" s="8">
        <v>108</v>
      </c>
      <c r="T92" s="8">
        <v>132</v>
      </c>
      <c r="U92" s="1">
        <v>112</v>
      </c>
      <c r="V92" s="1">
        <v>90</v>
      </c>
      <c r="W92" s="2">
        <f>(Y92/H92)</f>
        <v>0.7368421052631579</v>
      </c>
      <c r="X92" s="2">
        <f>(Z92/S92)</f>
        <v>0.2222222222222222</v>
      </c>
      <c r="Y92" s="8">
        <f>(T92-H92)</f>
        <v>56</v>
      </c>
      <c r="Z92" s="8">
        <f>(T92-S92)</f>
        <v>24</v>
      </c>
      <c r="AA92" s="2">
        <f>AC92/I92</f>
        <v>0.4</v>
      </c>
      <c r="AB92" s="2">
        <f>AD92/T92</f>
        <v>-0.15151515151515152</v>
      </c>
      <c r="AC92" s="8">
        <f>U92-I92</f>
        <v>32</v>
      </c>
      <c r="AD92" s="8">
        <f>U92-T92</f>
        <v>-20</v>
      </c>
      <c r="AE92" s="19">
        <f>AG92/N92</f>
        <v>-0.1</v>
      </c>
      <c r="AF92" s="19">
        <f>AH92/U92</f>
        <v>-0.19642857142857142</v>
      </c>
      <c r="AG92" s="8">
        <f>V92-N92</f>
        <v>-10</v>
      </c>
      <c r="AH92" s="8">
        <f>V92-U92</f>
        <v>-22</v>
      </c>
    </row>
    <row r="93" spans="1:30" ht="12.75">
      <c r="A93" s="6"/>
      <c r="B93" s="6"/>
      <c r="C93" s="6"/>
      <c r="D93" s="10"/>
      <c r="E93" s="10"/>
      <c r="F93" s="10"/>
      <c r="G93" s="10"/>
      <c r="H93" s="10"/>
      <c r="I93" s="10"/>
      <c r="J93" s="10" t="s">
        <v>8</v>
      </c>
      <c r="K93" s="10" t="s">
        <v>8</v>
      </c>
      <c r="L93" s="10" t="s">
        <v>8</v>
      </c>
      <c r="M93" s="10" t="s">
        <v>8</v>
      </c>
      <c r="N93" s="10"/>
      <c r="O93" s="10" t="s">
        <v>8</v>
      </c>
      <c r="P93" s="10" t="s">
        <v>8</v>
      </c>
      <c r="Q93" s="13" t="s">
        <v>8</v>
      </c>
      <c r="R93" s="13" t="s">
        <v>8</v>
      </c>
      <c r="U93" s="1"/>
      <c r="V93" s="1"/>
      <c r="AC93" s="3"/>
      <c r="AD93" s="3"/>
    </row>
    <row r="94" spans="1:30" ht="12.75">
      <c r="A94" s="9" t="s">
        <v>76</v>
      </c>
      <c r="B94" s="6"/>
      <c r="C94" s="6"/>
      <c r="D94" s="10"/>
      <c r="E94" s="10"/>
      <c r="F94" s="10"/>
      <c r="G94" s="10"/>
      <c r="H94" s="10"/>
      <c r="I94" s="10"/>
      <c r="J94" s="10" t="s">
        <v>8</v>
      </c>
      <c r="K94" s="10" t="s">
        <v>8</v>
      </c>
      <c r="L94" s="10" t="s">
        <v>8</v>
      </c>
      <c r="M94" s="10" t="s">
        <v>8</v>
      </c>
      <c r="N94" s="10"/>
      <c r="O94" s="10" t="s">
        <v>8</v>
      </c>
      <c r="P94" s="10" t="s">
        <v>8</v>
      </c>
      <c r="Q94" s="13" t="s">
        <v>8</v>
      </c>
      <c r="R94" s="13" t="s">
        <v>8</v>
      </c>
      <c r="U94" s="1"/>
      <c r="V94" s="1"/>
      <c r="AC94" s="3"/>
      <c r="AD94" s="3"/>
    </row>
    <row r="95" spans="1:34" ht="12.75">
      <c r="A95" s="6"/>
      <c r="B95" s="6" t="s">
        <v>300</v>
      </c>
      <c r="C95" s="6" t="s">
        <v>77</v>
      </c>
      <c r="D95" s="10">
        <v>376</v>
      </c>
      <c r="E95" s="10">
        <v>432</v>
      </c>
      <c r="F95" s="10">
        <v>479</v>
      </c>
      <c r="G95" s="10">
        <v>511</v>
      </c>
      <c r="H95" s="10">
        <v>548</v>
      </c>
      <c r="I95" s="10">
        <v>578</v>
      </c>
      <c r="J95" s="12">
        <f aca="true" t="shared" si="40" ref="J95:J109">(L95/F95)*100</f>
        <v>20.668058455114824</v>
      </c>
      <c r="K95" s="12">
        <f aca="true" t="shared" si="41" ref="K95:K109">(M95/H95)*100</f>
        <v>5.474452554744526</v>
      </c>
      <c r="L95" s="10">
        <f aca="true" t="shared" si="42" ref="L95:L109">SUM(I95-F95)</f>
        <v>99</v>
      </c>
      <c r="M95" s="10">
        <f aca="true" t="shared" si="43" ref="M95:M109">(I95-H95)</f>
        <v>30</v>
      </c>
      <c r="N95" s="10">
        <v>593</v>
      </c>
      <c r="O95" s="12">
        <f aca="true" t="shared" si="44" ref="O95:O109">(Q95/G95)*100</f>
        <v>16.046966731898237</v>
      </c>
      <c r="P95" s="12">
        <f aca="true" t="shared" si="45" ref="P95:P109">(R95/I95)*100</f>
        <v>2.5951557093425603</v>
      </c>
      <c r="Q95" s="13">
        <f aca="true" t="shared" si="46" ref="Q95:Q109">SUM(N95-G95)</f>
        <v>82</v>
      </c>
      <c r="R95" s="13">
        <f aca="true" t="shared" si="47" ref="R95:R109">(N95-I95)</f>
        <v>15</v>
      </c>
      <c r="S95" s="8">
        <v>632</v>
      </c>
      <c r="T95" s="8">
        <v>720</v>
      </c>
      <c r="U95" s="1">
        <v>730</v>
      </c>
      <c r="V95" s="1">
        <v>685</v>
      </c>
      <c r="W95" s="2">
        <f aca="true" t="shared" si="48" ref="W95:W109">(Y95/H95)</f>
        <v>0.31386861313868614</v>
      </c>
      <c r="X95" s="2">
        <f aca="true" t="shared" si="49" ref="X95:X109">(Z95/S95)</f>
        <v>0.13924050632911392</v>
      </c>
      <c r="Y95" s="8">
        <f aca="true" t="shared" si="50" ref="Y95:Y109">(T95-H95)</f>
        <v>172</v>
      </c>
      <c r="Z95" s="8">
        <f aca="true" t="shared" si="51" ref="Z95:Z109">(T95-S95)</f>
        <v>88</v>
      </c>
      <c r="AA95" s="2">
        <f aca="true" t="shared" si="52" ref="AA95:AA109">AC95/I95</f>
        <v>0.2629757785467128</v>
      </c>
      <c r="AB95" s="2">
        <f aca="true" t="shared" si="53" ref="AB95:AB109">AD95/T95</f>
        <v>0.013888888888888888</v>
      </c>
      <c r="AC95" s="8">
        <f aca="true" t="shared" si="54" ref="AC95:AC109">U95-I95</f>
        <v>152</v>
      </c>
      <c r="AD95" s="8">
        <f aca="true" t="shared" si="55" ref="AD95:AD109">U95-T95</f>
        <v>10</v>
      </c>
      <c r="AE95" s="19">
        <f aca="true" t="shared" si="56" ref="AE95:AE109">AG95/N95</f>
        <v>0.1551433389544688</v>
      </c>
      <c r="AF95" s="19">
        <f aca="true" t="shared" si="57" ref="AF95:AF109">AH95/U95</f>
        <v>-0.06164383561643835</v>
      </c>
      <c r="AG95" s="8">
        <f aca="true" t="shared" si="58" ref="AG95:AG109">V95-N95</f>
        <v>92</v>
      </c>
      <c r="AH95" s="8">
        <f aca="true" t="shared" si="59" ref="AH95:AH109">V95-U95</f>
        <v>-45</v>
      </c>
    </row>
    <row r="96" spans="1:34" ht="12.75">
      <c r="A96" s="6"/>
      <c r="B96" s="6" t="s">
        <v>301</v>
      </c>
      <c r="C96" s="6" t="s">
        <v>78</v>
      </c>
      <c r="D96" s="10">
        <v>10497</v>
      </c>
      <c r="E96" s="10">
        <v>10704</v>
      </c>
      <c r="F96" s="10">
        <v>10753</v>
      </c>
      <c r="G96" s="10">
        <v>10686</v>
      </c>
      <c r="H96" s="10">
        <v>10457</v>
      </c>
      <c r="I96" s="10">
        <v>10450</v>
      </c>
      <c r="J96" s="12">
        <f t="shared" si="40"/>
        <v>-2.8178182832697853</v>
      </c>
      <c r="K96" s="12">
        <f t="shared" si="41"/>
        <v>-0.06694080520225686</v>
      </c>
      <c r="L96" s="10">
        <f t="shared" si="42"/>
        <v>-303</v>
      </c>
      <c r="M96" s="10">
        <f t="shared" si="43"/>
        <v>-7</v>
      </c>
      <c r="N96" s="10">
        <v>10449</v>
      </c>
      <c r="O96" s="12">
        <f t="shared" si="44"/>
        <v>-2.2178551375631668</v>
      </c>
      <c r="P96" s="12">
        <f t="shared" si="45"/>
        <v>-0.009569377990430622</v>
      </c>
      <c r="Q96" s="13">
        <f t="shared" si="46"/>
        <v>-237</v>
      </c>
      <c r="R96" s="13">
        <f t="shared" si="47"/>
        <v>-1</v>
      </c>
      <c r="S96" s="8">
        <v>10882</v>
      </c>
      <c r="T96" s="8">
        <v>11053</v>
      </c>
      <c r="U96" s="1">
        <v>10810</v>
      </c>
      <c r="V96" s="1">
        <v>10944</v>
      </c>
      <c r="W96" s="2">
        <f t="shared" si="48"/>
        <v>0.056995314143635845</v>
      </c>
      <c r="X96" s="2">
        <f t="shared" si="49"/>
        <v>0.01571402315750781</v>
      </c>
      <c r="Y96" s="8">
        <f t="shared" si="50"/>
        <v>596</v>
      </c>
      <c r="Z96" s="8">
        <f t="shared" si="51"/>
        <v>171</v>
      </c>
      <c r="AA96" s="2">
        <f t="shared" si="52"/>
        <v>0.03444976076555024</v>
      </c>
      <c r="AB96" s="2">
        <f t="shared" si="53"/>
        <v>-0.021984981452999187</v>
      </c>
      <c r="AC96" s="8">
        <f t="shared" si="54"/>
        <v>360</v>
      </c>
      <c r="AD96" s="8">
        <f t="shared" si="55"/>
        <v>-243</v>
      </c>
      <c r="AE96" s="19">
        <f t="shared" si="56"/>
        <v>0.047372954349698536</v>
      </c>
      <c r="AF96" s="19">
        <f t="shared" si="57"/>
        <v>0.012395929694727104</v>
      </c>
      <c r="AG96" s="8">
        <f t="shared" si="58"/>
        <v>495</v>
      </c>
      <c r="AH96" s="8">
        <f t="shared" si="59"/>
        <v>134</v>
      </c>
    </row>
    <row r="97" spans="1:34" ht="12.75">
      <c r="A97" s="6"/>
      <c r="B97" s="6" t="s">
        <v>302</v>
      </c>
      <c r="C97" s="6" t="s">
        <v>79</v>
      </c>
      <c r="D97" s="10">
        <v>7716</v>
      </c>
      <c r="E97" s="10">
        <v>7996</v>
      </c>
      <c r="F97" s="10">
        <v>8279</v>
      </c>
      <c r="G97" s="10">
        <v>8353</v>
      </c>
      <c r="H97" s="10">
        <v>8381</v>
      </c>
      <c r="I97" s="10">
        <v>8437</v>
      </c>
      <c r="J97" s="12">
        <f t="shared" si="40"/>
        <v>1.9084430486773767</v>
      </c>
      <c r="K97" s="12">
        <f t="shared" si="41"/>
        <v>0.6681780217157857</v>
      </c>
      <c r="L97" s="10">
        <f t="shared" si="42"/>
        <v>158</v>
      </c>
      <c r="M97" s="10">
        <f t="shared" si="43"/>
        <v>56</v>
      </c>
      <c r="N97" s="10">
        <v>8468</v>
      </c>
      <c r="O97" s="12">
        <f t="shared" si="44"/>
        <v>1.3767508679516343</v>
      </c>
      <c r="P97" s="12">
        <f t="shared" si="45"/>
        <v>0.367429180988503</v>
      </c>
      <c r="Q97" s="13">
        <f t="shared" si="46"/>
        <v>115</v>
      </c>
      <c r="R97" s="13">
        <f t="shared" si="47"/>
        <v>31</v>
      </c>
      <c r="S97" s="8">
        <v>8639</v>
      </c>
      <c r="T97" s="8">
        <v>8671</v>
      </c>
      <c r="U97" s="1">
        <v>8606</v>
      </c>
      <c r="V97" s="1">
        <v>8475</v>
      </c>
      <c r="W97" s="2">
        <f t="shared" si="48"/>
        <v>0.03460207612456748</v>
      </c>
      <c r="X97" s="2">
        <f t="shared" si="49"/>
        <v>0.0037041324227341126</v>
      </c>
      <c r="Y97" s="8">
        <f t="shared" si="50"/>
        <v>290</v>
      </c>
      <c r="Z97" s="8">
        <f t="shared" si="51"/>
        <v>32</v>
      </c>
      <c r="AA97" s="2">
        <f t="shared" si="52"/>
        <v>0.020030816640986132</v>
      </c>
      <c r="AB97" s="2">
        <f t="shared" si="53"/>
        <v>-0.0074962518740629685</v>
      </c>
      <c r="AC97" s="8">
        <f t="shared" si="54"/>
        <v>169</v>
      </c>
      <c r="AD97" s="8">
        <f t="shared" si="55"/>
        <v>-65</v>
      </c>
      <c r="AE97" s="19">
        <f t="shared" si="56"/>
        <v>0.0008266414737836561</v>
      </c>
      <c r="AF97" s="19">
        <f t="shared" si="57"/>
        <v>-0.015221938182663259</v>
      </c>
      <c r="AG97" s="8">
        <f t="shared" si="58"/>
        <v>7</v>
      </c>
      <c r="AH97" s="8">
        <f t="shared" si="59"/>
        <v>-131</v>
      </c>
    </row>
    <row r="98" spans="1:34" ht="12.75">
      <c r="A98" s="6"/>
      <c r="B98" s="6" t="s">
        <v>303</v>
      </c>
      <c r="C98" s="6" t="s">
        <v>80</v>
      </c>
      <c r="D98" s="10">
        <v>4044</v>
      </c>
      <c r="E98" s="10">
        <v>4152</v>
      </c>
      <c r="F98" s="10">
        <v>4437</v>
      </c>
      <c r="G98" s="10">
        <v>4449</v>
      </c>
      <c r="H98" s="10">
        <v>4741</v>
      </c>
      <c r="I98" s="10">
        <v>4747</v>
      </c>
      <c r="J98" s="12">
        <f t="shared" si="40"/>
        <v>6.986702727067838</v>
      </c>
      <c r="K98" s="12">
        <f t="shared" si="41"/>
        <v>0.1265555789917739</v>
      </c>
      <c r="L98" s="10">
        <f t="shared" si="42"/>
        <v>310</v>
      </c>
      <c r="M98" s="10">
        <f t="shared" si="43"/>
        <v>6</v>
      </c>
      <c r="N98" s="10">
        <v>4926</v>
      </c>
      <c r="O98" s="12">
        <f t="shared" si="44"/>
        <v>10.721510451786918</v>
      </c>
      <c r="P98" s="12">
        <f t="shared" si="45"/>
        <v>3.7708026121761113</v>
      </c>
      <c r="Q98" s="13">
        <f t="shared" si="46"/>
        <v>477</v>
      </c>
      <c r="R98" s="13">
        <f t="shared" si="47"/>
        <v>179</v>
      </c>
      <c r="S98" s="8">
        <v>5125</v>
      </c>
      <c r="T98" s="8">
        <v>5195</v>
      </c>
      <c r="U98" s="1">
        <v>5545</v>
      </c>
      <c r="V98" s="1">
        <v>5879</v>
      </c>
      <c r="W98" s="2">
        <f t="shared" si="48"/>
        <v>0.09576038810377557</v>
      </c>
      <c r="X98" s="2">
        <f t="shared" si="49"/>
        <v>0.013658536585365854</v>
      </c>
      <c r="Y98" s="8">
        <f t="shared" si="50"/>
        <v>454</v>
      </c>
      <c r="Z98" s="8">
        <f t="shared" si="51"/>
        <v>70</v>
      </c>
      <c r="AA98" s="2">
        <f t="shared" si="52"/>
        <v>0.1681061723193596</v>
      </c>
      <c r="AB98" s="2">
        <f t="shared" si="53"/>
        <v>0.06737247353224254</v>
      </c>
      <c r="AC98" s="8">
        <f t="shared" si="54"/>
        <v>798</v>
      </c>
      <c r="AD98" s="8">
        <f t="shared" si="55"/>
        <v>350</v>
      </c>
      <c r="AE98" s="19">
        <f t="shared" si="56"/>
        <v>0.1934632561916362</v>
      </c>
      <c r="AF98" s="19">
        <f t="shared" si="57"/>
        <v>0.06023444544634806</v>
      </c>
      <c r="AG98" s="8">
        <f t="shared" si="58"/>
        <v>953</v>
      </c>
      <c r="AH98" s="8">
        <f t="shared" si="59"/>
        <v>334</v>
      </c>
    </row>
    <row r="99" spans="1:34" ht="12.75">
      <c r="A99" s="6"/>
      <c r="B99" s="6" t="s">
        <v>304</v>
      </c>
      <c r="C99" s="6" t="s">
        <v>81</v>
      </c>
      <c r="D99" s="10">
        <v>32024</v>
      </c>
      <c r="E99" s="10">
        <v>31799</v>
      </c>
      <c r="F99" s="10">
        <v>32539</v>
      </c>
      <c r="G99" s="10">
        <v>32960</v>
      </c>
      <c r="H99" s="10">
        <v>32815</v>
      </c>
      <c r="I99" s="10">
        <v>32589</v>
      </c>
      <c r="J99" s="12">
        <f t="shared" si="40"/>
        <v>0.1536617597344725</v>
      </c>
      <c r="K99" s="12">
        <f t="shared" si="41"/>
        <v>-0.6887094316623495</v>
      </c>
      <c r="L99" s="10">
        <f t="shared" si="42"/>
        <v>50</v>
      </c>
      <c r="M99" s="10">
        <f t="shared" si="43"/>
        <v>-226</v>
      </c>
      <c r="N99" s="10">
        <v>31586</v>
      </c>
      <c r="O99" s="12">
        <f t="shared" si="44"/>
        <v>-4.168689320388349</v>
      </c>
      <c r="P99" s="12">
        <f t="shared" si="45"/>
        <v>-3.077725612936881</v>
      </c>
      <c r="Q99" s="13">
        <f t="shared" si="46"/>
        <v>-1374</v>
      </c>
      <c r="R99" s="13">
        <f t="shared" si="47"/>
        <v>-1003</v>
      </c>
      <c r="S99" s="8">
        <v>32699</v>
      </c>
      <c r="T99" s="8">
        <v>32808</v>
      </c>
      <c r="U99" s="1">
        <v>32368</v>
      </c>
      <c r="V99" s="1">
        <v>31840</v>
      </c>
      <c r="W99" s="2">
        <f t="shared" si="48"/>
        <v>-0.0002133170806033826</v>
      </c>
      <c r="X99" s="2">
        <f t="shared" si="49"/>
        <v>0.0033334352732499466</v>
      </c>
      <c r="Y99" s="8">
        <f t="shared" si="50"/>
        <v>-7</v>
      </c>
      <c r="Z99" s="8">
        <f t="shared" si="51"/>
        <v>109</v>
      </c>
      <c r="AA99" s="2">
        <f t="shared" si="52"/>
        <v>-0.006781429316640584</v>
      </c>
      <c r="AB99" s="2">
        <f t="shared" si="53"/>
        <v>-0.01341136308217508</v>
      </c>
      <c r="AC99" s="8">
        <f t="shared" si="54"/>
        <v>-221</v>
      </c>
      <c r="AD99" s="8">
        <f t="shared" si="55"/>
        <v>-440</v>
      </c>
      <c r="AE99" s="19">
        <f t="shared" si="56"/>
        <v>0.008041537389982903</v>
      </c>
      <c r="AF99" s="19">
        <f t="shared" si="57"/>
        <v>-0.016312407315867524</v>
      </c>
      <c r="AG99" s="8">
        <f t="shared" si="58"/>
        <v>254</v>
      </c>
      <c r="AH99" s="8">
        <f t="shared" si="59"/>
        <v>-528</v>
      </c>
    </row>
    <row r="100" spans="1:34" ht="12.75">
      <c r="A100" s="6"/>
      <c r="B100" s="6" t="s">
        <v>305</v>
      </c>
      <c r="C100" s="6" t="s">
        <v>82</v>
      </c>
      <c r="D100" s="10">
        <v>2699</v>
      </c>
      <c r="E100" s="10">
        <v>2847</v>
      </c>
      <c r="F100" s="10">
        <v>2907</v>
      </c>
      <c r="G100" s="10">
        <v>3301</v>
      </c>
      <c r="H100" s="10">
        <v>3617</v>
      </c>
      <c r="I100" s="10">
        <v>3843</v>
      </c>
      <c r="J100" s="12">
        <f t="shared" si="40"/>
        <v>32.19814241486068</v>
      </c>
      <c r="K100" s="12">
        <f t="shared" si="41"/>
        <v>6.24827204865911</v>
      </c>
      <c r="L100" s="10">
        <f t="shared" si="42"/>
        <v>936</v>
      </c>
      <c r="M100" s="10">
        <f t="shared" si="43"/>
        <v>226</v>
      </c>
      <c r="N100" s="10">
        <v>3952</v>
      </c>
      <c r="O100" s="12">
        <f t="shared" si="44"/>
        <v>19.721296576794913</v>
      </c>
      <c r="P100" s="12">
        <f t="shared" si="45"/>
        <v>2.836325787145459</v>
      </c>
      <c r="Q100" s="13">
        <f t="shared" si="46"/>
        <v>651</v>
      </c>
      <c r="R100" s="13">
        <f t="shared" si="47"/>
        <v>109</v>
      </c>
      <c r="S100" s="8">
        <v>4041</v>
      </c>
      <c r="T100" s="8">
        <v>4191</v>
      </c>
      <c r="U100" s="1">
        <v>4342</v>
      </c>
      <c r="V100" s="1">
        <v>4506</v>
      </c>
      <c r="W100" s="2">
        <f t="shared" si="48"/>
        <v>0.15869505114735968</v>
      </c>
      <c r="X100" s="2">
        <f t="shared" si="49"/>
        <v>0.03711952487008166</v>
      </c>
      <c r="Y100" s="8">
        <f t="shared" si="50"/>
        <v>574</v>
      </c>
      <c r="Z100" s="8">
        <f t="shared" si="51"/>
        <v>150</v>
      </c>
      <c r="AA100" s="2">
        <f t="shared" si="52"/>
        <v>0.12984647410876918</v>
      </c>
      <c r="AB100" s="2">
        <f t="shared" si="53"/>
        <v>0.03602958721068957</v>
      </c>
      <c r="AC100" s="8">
        <f t="shared" si="54"/>
        <v>499</v>
      </c>
      <c r="AD100" s="8">
        <f t="shared" si="55"/>
        <v>151</v>
      </c>
      <c r="AE100" s="19">
        <f t="shared" si="56"/>
        <v>0.14018218623481782</v>
      </c>
      <c r="AF100" s="19">
        <f t="shared" si="57"/>
        <v>0.037770612620912025</v>
      </c>
      <c r="AG100" s="8">
        <f t="shared" si="58"/>
        <v>554</v>
      </c>
      <c r="AH100" s="8">
        <f t="shared" si="59"/>
        <v>164</v>
      </c>
    </row>
    <row r="101" spans="1:34" ht="12.75">
      <c r="A101" s="6"/>
      <c r="B101" s="6" t="s">
        <v>306</v>
      </c>
      <c r="C101" s="6" t="s">
        <v>83</v>
      </c>
      <c r="D101" s="10">
        <v>1309</v>
      </c>
      <c r="E101" s="10">
        <v>1311</v>
      </c>
      <c r="F101" s="10">
        <v>1368</v>
      </c>
      <c r="G101" s="10">
        <v>1323</v>
      </c>
      <c r="H101" s="10">
        <v>1392</v>
      </c>
      <c r="I101" s="10">
        <v>1394</v>
      </c>
      <c r="J101" s="12">
        <f t="shared" si="40"/>
        <v>1.9005847953216373</v>
      </c>
      <c r="K101" s="12">
        <f t="shared" si="41"/>
        <v>0.14367816091954022</v>
      </c>
      <c r="L101" s="10">
        <f t="shared" si="42"/>
        <v>26</v>
      </c>
      <c r="M101" s="10">
        <f t="shared" si="43"/>
        <v>2</v>
      </c>
      <c r="N101" s="10">
        <v>1363</v>
      </c>
      <c r="O101" s="12">
        <f t="shared" si="44"/>
        <v>3.0234315948601664</v>
      </c>
      <c r="P101" s="12">
        <f t="shared" si="45"/>
        <v>-2.223816355810617</v>
      </c>
      <c r="Q101" s="13">
        <f t="shared" si="46"/>
        <v>40</v>
      </c>
      <c r="R101" s="13">
        <f t="shared" si="47"/>
        <v>-31</v>
      </c>
      <c r="S101" s="8">
        <v>1379</v>
      </c>
      <c r="T101" s="8">
        <v>1356</v>
      </c>
      <c r="U101" s="1">
        <v>1363</v>
      </c>
      <c r="V101" s="1">
        <v>1304</v>
      </c>
      <c r="W101" s="2">
        <f t="shared" si="48"/>
        <v>-0.02586206896551724</v>
      </c>
      <c r="X101" s="2">
        <f t="shared" si="49"/>
        <v>-0.016678752719361856</v>
      </c>
      <c r="Y101" s="8">
        <f t="shared" si="50"/>
        <v>-36</v>
      </c>
      <c r="Z101" s="8">
        <f t="shared" si="51"/>
        <v>-23</v>
      </c>
      <c r="AA101" s="2">
        <f t="shared" si="52"/>
        <v>-0.02223816355810617</v>
      </c>
      <c r="AB101" s="2">
        <f t="shared" si="53"/>
        <v>0.005162241887905605</v>
      </c>
      <c r="AC101" s="8">
        <f t="shared" si="54"/>
        <v>-31</v>
      </c>
      <c r="AD101" s="8">
        <f t="shared" si="55"/>
        <v>7</v>
      </c>
      <c r="AE101" s="19">
        <f t="shared" si="56"/>
        <v>-0.043286867204695524</v>
      </c>
      <c r="AF101" s="19">
        <f t="shared" si="57"/>
        <v>-0.043286867204695524</v>
      </c>
      <c r="AG101" s="8">
        <f t="shared" si="58"/>
        <v>-59</v>
      </c>
      <c r="AH101" s="8">
        <f t="shared" si="59"/>
        <v>-59</v>
      </c>
    </row>
    <row r="102" spans="1:34" ht="12.75">
      <c r="A102" s="6"/>
      <c r="B102" s="6" t="s">
        <v>307</v>
      </c>
      <c r="C102" s="6" t="s">
        <v>84</v>
      </c>
      <c r="D102" s="10">
        <v>12318</v>
      </c>
      <c r="E102" s="10">
        <v>13137</v>
      </c>
      <c r="F102" s="10">
        <v>13529</v>
      </c>
      <c r="G102" s="10">
        <v>14049</v>
      </c>
      <c r="H102" s="10">
        <v>15283</v>
      </c>
      <c r="I102" s="10">
        <v>15821</v>
      </c>
      <c r="J102" s="12">
        <f t="shared" si="40"/>
        <v>16.94138517259221</v>
      </c>
      <c r="K102" s="12">
        <f t="shared" si="41"/>
        <v>3.520251259569456</v>
      </c>
      <c r="L102" s="10">
        <f t="shared" si="42"/>
        <v>2292</v>
      </c>
      <c r="M102" s="10">
        <f t="shared" si="43"/>
        <v>538</v>
      </c>
      <c r="N102" s="10">
        <v>16775</v>
      </c>
      <c r="O102" s="12">
        <f t="shared" si="44"/>
        <v>19.403516264502812</v>
      </c>
      <c r="P102" s="12">
        <f t="shared" si="45"/>
        <v>6.029960179508249</v>
      </c>
      <c r="Q102" s="13">
        <f t="shared" si="46"/>
        <v>2726</v>
      </c>
      <c r="R102" s="13">
        <f t="shared" si="47"/>
        <v>954</v>
      </c>
      <c r="S102" s="8">
        <v>17628</v>
      </c>
      <c r="T102" s="8">
        <v>18137</v>
      </c>
      <c r="U102" s="1">
        <v>18698</v>
      </c>
      <c r="V102" s="1">
        <v>19083</v>
      </c>
      <c r="W102" s="2">
        <f t="shared" si="48"/>
        <v>0.1867434404240005</v>
      </c>
      <c r="X102" s="2">
        <f t="shared" si="49"/>
        <v>0.02887451781257091</v>
      </c>
      <c r="Y102" s="8">
        <f t="shared" si="50"/>
        <v>2854</v>
      </c>
      <c r="Z102" s="8">
        <f t="shared" si="51"/>
        <v>509</v>
      </c>
      <c r="AA102" s="2">
        <f t="shared" si="52"/>
        <v>0.18184691233171102</v>
      </c>
      <c r="AB102" s="2">
        <f t="shared" si="53"/>
        <v>0.03093124552020731</v>
      </c>
      <c r="AC102" s="8">
        <f t="shared" si="54"/>
        <v>2877</v>
      </c>
      <c r="AD102" s="8">
        <f t="shared" si="55"/>
        <v>561</v>
      </c>
      <c r="AE102" s="19">
        <f t="shared" si="56"/>
        <v>0.13758569299552906</v>
      </c>
      <c r="AF102" s="19">
        <f t="shared" si="57"/>
        <v>0.02059043747994438</v>
      </c>
      <c r="AG102" s="8">
        <f t="shared" si="58"/>
        <v>2308</v>
      </c>
      <c r="AH102" s="8">
        <f t="shared" si="59"/>
        <v>385</v>
      </c>
    </row>
    <row r="103" spans="1:34" ht="12.75">
      <c r="A103" s="6"/>
      <c r="B103" s="6" t="s">
        <v>308</v>
      </c>
      <c r="C103" s="6" t="s">
        <v>85</v>
      </c>
      <c r="D103" s="10">
        <v>530</v>
      </c>
      <c r="E103" s="10">
        <v>528</v>
      </c>
      <c r="F103" s="10">
        <v>604</v>
      </c>
      <c r="G103" s="10">
        <v>662</v>
      </c>
      <c r="H103" s="10">
        <v>711</v>
      </c>
      <c r="I103" s="10">
        <v>794</v>
      </c>
      <c r="J103" s="12">
        <f t="shared" si="40"/>
        <v>31.456953642384107</v>
      </c>
      <c r="K103" s="12">
        <f t="shared" si="41"/>
        <v>11.673699015471167</v>
      </c>
      <c r="L103" s="10">
        <f t="shared" si="42"/>
        <v>190</v>
      </c>
      <c r="M103" s="10">
        <f t="shared" si="43"/>
        <v>83</v>
      </c>
      <c r="N103" s="10">
        <v>876</v>
      </c>
      <c r="O103" s="12">
        <f t="shared" si="44"/>
        <v>32.3262839879154</v>
      </c>
      <c r="P103" s="12">
        <f t="shared" si="45"/>
        <v>10.327455919395465</v>
      </c>
      <c r="Q103" s="13">
        <f t="shared" si="46"/>
        <v>214</v>
      </c>
      <c r="R103" s="13">
        <f t="shared" si="47"/>
        <v>82</v>
      </c>
      <c r="S103" s="8">
        <v>916</v>
      </c>
      <c r="T103" s="8">
        <v>960</v>
      </c>
      <c r="U103" s="1">
        <v>946</v>
      </c>
      <c r="V103" s="1">
        <v>908</v>
      </c>
      <c r="W103" s="2">
        <f t="shared" si="48"/>
        <v>0.350210970464135</v>
      </c>
      <c r="X103" s="2">
        <f t="shared" si="49"/>
        <v>0.048034934497816595</v>
      </c>
      <c r="Y103" s="8">
        <f t="shared" si="50"/>
        <v>249</v>
      </c>
      <c r="Z103" s="8">
        <f t="shared" si="51"/>
        <v>44</v>
      </c>
      <c r="AA103" s="2">
        <f t="shared" si="52"/>
        <v>0.19143576826196473</v>
      </c>
      <c r="AB103" s="2">
        <f t="shared" si="53"/>
        <v>-0.014583333333333334</v>
      </c>
      <c r="AC103" s="8">
        <f t="shared" si="54"/>
        <v>152</v>
      </c>
      <c r="AD103" s="8">
        <f t="shared" si="55"/>
        <v>-14</v>
      </c>
      <c r="AE103" s="19">
        <f t="shared" si="56"/>
        <v>0.0365296803652968</v>
      </c>
      <c r="AF103" s="19">
        <f t="shared" si="57"/>
        <v>-0.040169133192389</v>
      </c>
      <c r="AG103" s="8">
        <f t="shared" si="58"/>
        <v>32</v>
      </c>
      <c r="AH103" s="8">
        <f t="shared" si="59"/>
        <v>-38</v>
      </c>
    </row>
    <row r="104" spans="1:34" ht="12.75">
      <c r="A104" s="6"/>
      <c r="B104" s="6" t="s">
        <v>309</v>
      </c>
      <c r="C104" s="6" t="s">
        <v>86</v>
      </c>
      <c r="D104" s="10">
        <v>348</v>
      </c>
      <c r="E104" s="10">
        <v>352</v>
      </c>
      <c r="F104" s="10">
        <v>396</v>
      </c>
      <c r="G104" s="10">
        <v>467</v>
      </c>
      <c r="H104" s="10">
        <v>619</v>
      </c>
      <c r="I104" s="10">
        <v>687</v>
      </c>
      <c r="J104" s="12">
        <f t="shared" si="40"/>
        <v>73.48484848484848</v>
      </c>
      <c r="K104" s="12">
        <f t="shared" si="41"/>
        <v>10.98546042003231</v>
      </c>
      <c r="L104" s="10">
        <f t="shared" si="42"/>
        <v>291</v>
      </c>
      <c r="M104" s="10">
        <f t="shared" si="43"/>
        <v>68</v>
      </c>
      <c r="N104" s="10">
        <v>665</v>
      </c>
      <c r="O104" s="12">
        <f t="shared" si="44"/>
        <v>42.398286937901496</v>
      </c>
      <c r="P104" s="12">
        <f t="shared" si="45"/>
        <v>-3.2023289665211063</v>
      </c>
      <c r="Q104" s="13">
        <f t="shared" si="46"/>
        <v>198</v>
      </c>
      <c r="R104" s="13">
        <f t="shared" si="47"/>
        <v>-22</v>
      </c>
      <c r="S104" s="8">
        <v>711</v>
      </c>
      <c r="T104" s="8">
        <v>716</v>
      </c>
      <c r="U104" s="1">
        <v>686</v>
      </c>
      <c r="V104" s="1">
        <v>693</v>
      </c>
      <c r="W104" s="2">
        <f t="shared" si="48"/>
        <v>0.1567043618739903</v>
      </c>
      <c r="X104" s="2">
        <f t="shared" si="49"/>
        <v>0.007032348804500703</v>
      </c>
      <c r="Y104" s="8">
        <f t="shared" si="50"/>
        <v>97</v>
      </c>
      <c r="Z104" s="8">
        <f t="shared" si="51"/>
        <v>5</v>
      </c>
      <c r="AA104" s="2">
        <f t="shared" si="52"/>
        <v>-0.001455604075691412</v>
      </c>
      <c r="AB104" s="2">
        <f t="shared" si="53"/>
        <v>-0.04189944134078212</v>
      </c>
      <c r="AC104" s="8">
        <f t="shared" si="54"/>
        <v>-1</v>
      </c>
      <c r="AD104" s="8">
        <f t="shared" si="55"/>
        <v>-30</v>
      </c>
      <c r="AE104" s="19">
        <f t="shared" si="56"/>
        <v>0.042105263157894736</v>
      </c>
      <c r="AF104" s="19">
        <f t="shared" si="57"/>
        <v>0.01020408163265306</v>
      </c>
      <c r="AG104" s="8">
        <f t="shared" si="58"/>
        <v>28</v>
      </c>
      <c r="AH104" s="8">
        <f t="shared" si="59"/>
        <v>7</v>
      </c>
    </row>
    <row r="105" spans="1:34" ht="12.75">
      <c r="A105" s="6"/>
      <c r="B105" s="6" t="s">
        <v>310</v>
      </c>
      <c r="C105" s="6" t="s">
        <v>87</v>
      </c>
      <c r="D105" s="10">
        <v>84</v>
      </c>
      <c r="E105" s="10">
        <v>104</v>
      </c>
      <c r="F105" s="10">
        <v>130</v>
      </c>
      <c r="G105" s="10">
        <v>149</v>
      </c>
      <c r="H105" s="10">
        <v>173</v>
      </c>
      <c r="I105" s="10">
        <v>194</v>
      </c>
      <c r="J105" s="12">
        <f t="shared" si="40"/>
        <v>49.23076923076923</v>
      </c>
      <c r="K105" s="12">
        <f t="shared" si="41"/>
        <v>12.138728323699421</v>
      </c>
      <c r="L105" s="10">
        <f t="shared" si="42"/>
        <v>64</v>
      </c>
      <c r="M105" s="10">
        <f t="shared" si="43"/>
        <v>21</v>
      </c>
      <c r="N105" s="10">
        <v>209</v>
      </c>
      <c r="O105" s="12">
        <f t="shared" si="44"/>
        <v>40.26845637583892</v>
      </c>
      <c r="P105" s="12">
        <f t="shared" si="45"/>
        <v>7.731958762886598</v>
      </c>
      <c r="Q105" s="13">
        <f t="shared" si="46"/>
        <v>60</v>
      </c>
      <c r="R105" s="13">
        <f t="shared" si="47"/>
        <v>15</v>
      </c>
      <c r="S105" s="8">
        <v>281</v>
      </c>
      <c r="T105" s="8">
        <v>334</v>
      </c>
      <c r="U105" s="1">
        <v>332</v>
      </c>
      <c r="V105" s="1">
        <v>317</v>
      </c>
      <c r="W105" s="2">
        <f t="shared" si="48"/>
        <v>0.930635838150289</v>
      </c>
      <c r="X105" s="2">
        <f t="shared" si="49"/>
        <v>0.18861209964412812</v>
      </c>
      <c r="Y105" s="8">
        <f t="shared" si="50"/>
        <v>161</v>
      </c>
      <c r="Z105" s="8">
        <f t="shared" si="51"/>
        <v>53</v>
      </c>
      <c r="AA105" s="2">
        <f t="shared" si="52"/>
        <v>0.711340206185567</v>
      </c>
      <c r="AB105" s="2">
        <f t="shared" si="53"/>
        <v>-0.005988023952095809</v>
      </c>
      <c r="AC105" s="8">
        <f t="shared" si="54"/>
        <v>138</v>
      </c>
      <c r="AD105" s="8">
        <f t="shared" si="55"/>
        <v>-2</v>
      </c>
      <c r="AE105" s="19">
        <f t="shared" si="56"/>
        <v>0.5167464114832536</v>
      </c>
      <c r="AF105" s="19">
        <f t="shared" si="57"/>
        <v>-0.045180722891566265</v>
      </c>
      <c r="AG105" s="8">
        <f t="shared" si="58"/>
        <v>108</v>
      </c>
      <c r="AH105" s="8">
        <f t="shared" si="59"/>
        <v>-15</v>
      </c>
    </row>
    <row r="106" spans="1:34" ht="12.75">
      <c r="A106" s="6"/>
      <c r="B106" s="6" t="s">
        <v>311</v>
      </c>
      <c r="C106" s="6" t="s">
        <v>88</v>
      </c>
      <c r="D106" s="10">
        <v>2820</v>
      </c>
      <c r="E106" s="10">
        <v>3086</v>
      </c>
      <c r="F106" s="10">
        <v>3375</v>
      </c>
      <c r="G106" s="10">
        <v>3515</v>
      </c>
      <c r="H106" s="10">
        <v>3948</v>
      </c>
      <c r="I106" s="10">
        <v>4105</v>
      </c>
      <c r="J106" s="12">
        <f t="shared" si="40"/>
        <v>21.62962962962963</v>
      </c>
      <c r="K106" s="12">
        <f t="shared" si="41"/>
        <v>3.9766970618034447</v>
      </c>
      <c r="L106" s="10">
        <f t="shared" si="42"/>
        <v>730</v>
      </c>
      <c r="M106" s="10">
        <f t="shared" si="43"/>
        <v>157</v>
      </c>
      <c r="N106" s="10">
        <v>4333</v>
      </c>
      <c r="O106" s="12">
        <f t="shared" si="44"/>
        <v>23.271692745376956</v>
      </c>
      <c r="P106" s="12">
        <f t="shared" si="45"/>
        <v>5.554202192448234</v>
      </c>
      <c r="Q106" s="13">
        <f t="shared" si="46"/>
        <v>818</v>
      </c>
      <c r="R106" s="13">
        <f t="shared" si="47"/>
        <v>228</v>
      </c>
      <c r="S106" s="8">
        <v>4610</v>
      </c>
      <c r="T106" s="8">
        <v>4889</v>
      </c>
      <c r="U106" s="1">
        <v>5179</v>
      </c>
      <c r="V106" s="1">
        <v>5370</v>
      </c>
      <c r="W106" s="2">
        <f t="shared" si="48"/>
        <v>0.2383485309017224</v>
      </c>
      <c r="X106" s="2">
        <f t="shared" si="49"/>
        <v>0.06052060737527115</v>
      </c>
      <c r="Y106" s="8">
        <f t="shared" si="50"/>
        <v>941</v>
      </c>
      <c r="Z106" s="8">
        <f t="shared" si="51"/>
        <v>279</v>
      </c>
      <c r="AA106" s="2">
        <f t="shared" si="52"/>
        <v>0.26163215590742994</v>
      </c>
      <c r="AB106" s="2">
        <f t="shared" si="53"/>
        <v>0.05931683370832481</v>
      </c>
      <c r="AC106" s="8">
        <f t="shared" si="54"/>
        <v>1074</v>
      </c>
      <c r="AD106" s="8">
        <f t="shared" si="55"/>
        <v>290</v>
      </c>
      <c r="AE106" s="19">
        <f t="shared" si="56"/>
        <v>0.23932610200784676</v>
      </c>
      <c r="AF106" s="19">
        <f t="shared" si="57"/>
        <v>0.036879706507047694</v>
      </c>
      <c r="AG106" s="8">
        <f t="shared" si="58"/>
        <v>1037</v>
      </c>
      <c r="AH106" s="8">
        <f t="shared" si="59"/>
        <v>191</v>
      </c>
    </row>
    <row r="107" spans="1:34" ht="12.75">
      <c r="A107" s="6"/>
      <c r="B107" s="6" t="s">
        <v>312</v>
      </c>
      <c r="C107" s="6" t="s">
        <v>89</v>
      </c>
      <c r="D107" s="10">
        <v>2682</v>
      </c>
      <c r="E107" s="10">
        <v>2879</v>
      </c>
      <c r="F107" s="10">
        <v>3269</v>
      </c>
      <c r="G107" s="10">
        <v>3621</v>
      </c>
      <c r="H107" s="10">
        <v>4563</v>
      </c>
      <c r="I107" s="10">
        <v>5089</v>
      </c>
      <c r="J107" s="12">
        <f t="shared" si="40"/>
        <v>55.6745182012848</v>
      </c>
      <c r="K107" s="12">
        <f t="shared" si="41"/>
        <v>11.527503835196143</v>
      </c>
      <c r="L107" s="10">
        <f t="shared" si="42"/>
        <v>1820</v>
      </c>
      <c r="M107" s="10">
        <f t="shared" si="43"/>
        <v>526</v>
      </c>
      <c r="N107" s="10">
        <v>5457</v>
      </c>
      <c r="O107" s="12">
        <f t="shared" si="44"/>
        <v>50.70422535211267</v>
      </c>
      <c r="P107" s="12">
        <f t="shared" si="45"/>
        <v>7.2312831597563365</v>
      </c>
      <c r="Q107" s="13">
        <f t="shared" si="46"/>
        <v>1836</v>
      </c>
      <c r="R107" s="13">
        <f t="shared" si="47"/>
        <v>368</v>
      </c>
      <c r="S107" s="8">
        <v>6026</v>
      </c>
      <c r="T107" s="8">
        <v>6915</v>
      </c>
      <c r="U107" s="1">
        <v>7854</v>
      </c>
      <c r="V107" s="1">
        <v>8660</v>
      </c>
      <c r="W107" s="2">
        <f t="shared" si="48"/>
        <v>0.5154503616042078</v>
      </c>
      <c r="X107" s="2">
        <f t="shared" si="49"/>
        <v>0.14752738134749419</v>
      </c>
      <c r="Y107" s="8">
        <f t="shared" si="50"/>
        <v>2352</v>
      </c>
      <c r="Z107" s="8">
        <f t="shared" si="51"/>
        <v>889</v>
      </c>
      <c r="AA107" s="2">
        <f t="shared" si="52"/>
        <v>0.5433287482806052</v>
      </c>
      <c r="AB107" s="2">
        <f t="shared" si="53"/>
        <v>0.13579175704989155</v>
      </c>
      <c r="AC107" s="8">
        <f t="shared" si="54"/>
        <v>2765</v>
      </c>
      <c r="AD107" s="8">
        <f t="shared" si="55"/>
        <v>939</v>
      </c>
      <c r="AE107" s="19">
        <f t="shared" si="56"/>
        <v>0.5869525380245556</v>
      </c>
      <c r="AF107" s="19">
        <f t="shared" si="57"/>
        <v>0.10262286732874969</v>
      </c>
      <c r="AG107" s="8">
        <f t="shared" si="58"/>
        <v>3203</v>
      </c>
      <c r="AH107" s="8">
        <f t="shared" si="59"/>
        <v>806</v>
      </c>
    </row>
    <row r="108" spans="1:34" ht="12.75">
      <c r="A108" s="6"/>
      <c r="B108" s="6" t="s">
        <v>313</v>
      </c>
      <c r="C108" s="6" t="s">
        <v>90</v>
      </c>
      <c r="D108" s="10">
        <v>33</v>
      </c>
      <c r="E108" s="10">
        <v>35</v>
      </c>
      <c r="F108" s="10">
        <v>36</v>
      </c>
      <c r="G108" s="10">
        <v>49</v>
      </c>
      <c r="H108" s="10">
        <v>54</v>
      </c>
      <c r="I108" s="10">
        <v>65</v>
      </c>
      <c r="J108" s="12">
        <f t="shared" si="40"/>
        <v>80.55555555555556</v>
      </c>
      <c r="K108" s="12">
        <f t="shared" si="41"/>
        <v>20.37037037037037</v>
      </c>
      <c r="L108" s="10">
        <f t="shared" si="42"/>
        <v>29</v>
      </c>
      <c r="M108" s="10">
        <f t="shared" si="43"/>
        <v>11</v>
      </c>
      <c r="N108" s="10">
        <v>82</v>
      </c>
      <c r="O108" s="12">
        <f t="shared" si="44"/>
        <v>67.3469387755102</v>
      </c>
      <c r="P108" s="12">
        <f t="shared" si="45"/>
        <v>26.153846153846157</v>
      </c>
      <c r="Q108" s="13">
        <f t="shared" si="46"/>
        <v>33</v>
      </c>
      <c r="R108" s="13">
        <f t="shared" si="47"/>
        <v>17</v>
      </c>
      <c r="S108" s="8">
        <v>86</v>
      </c>
      <c r="T108" s="8">
        <v>94</v>
      </c>
      <c r="U108" s="1">
        <v>101</v>
      </c>
      <c r="V108" s="1">
        <v>119</v>
      </c>
      <c r="W108" s="2">
        <f t="shared" si="48"/>
        <v>0.7407407407407407</v>
      </c>
      <c r="X108" s="2">
        <f t="shared" si="49"/>
        <v>0.09302325581395349</v>
      </c>
      <c r="Y108" s="8">
        <f t="shared" si="50"/>
        <v>40</v>
      </c>
      <c r="Z108" s="8">
        <f t="shared" si="51"/>
        <v>8</v>
      </c>
      <c r="AA108" s="2">
        <f t="shared" si="52"/>
        <v>0.5538461538461539</v>
      </c>
      <c r="AB108" s="2">
        <f t="shared" si="53"/>
        <v>0.07446808510638298</v>
      </c>
      <c r="AC108" s="8">
        <f t="shared" si="54"/>
        <v>36</v>
      </c>
      <c r="AD108" s="8">
        <f t="shared" si="55"/>
        <v>7</v>
      </c>
      <c r="AE108" s="19">
        <f t="shared" si="56"/>
        <v>0.45121951219512196</v>
      </c>
      <c r="AF108" s="19">
        <f t="shared" si="57"/>
        <v>0.1782178217821782</v>
      </c>
      <c r="AG108" s="8">
        <f t="shared" si="58"/>
        <v>37</v>
      </c>
      <c r="AH108" s="8">
        <f t="shared" si="59"/>
        <v>18</v>
      </c>
    </row>
    <row r="109" spans="1:34" ht="12.75">
      <c r="A109" s="6"/>
      <c r="B109" s="6" t="s">
        <v>314</v>
      </c>
      <c r="C109" s="6" t="s">
        <v>91</v>
      </c>
      <c r="D109" s="10">
        <v>207</v>
      </c>
      <c r="E109" s="10">
        <v>209</v>
      </c>
      <c r="F109" s="10">
        <v>234</v>
      </c>
      <c r="G109" s="10">
        <v>245</v>
      </c>
      <c r="H109" s="10">
        <v>327</v>
      </c>
      <c r="I109" s="10">
        <v>324</v>
      </c>
      <c r="J109" s="12">
        <f t="shared" si="40"/>
        <v>38.46153846153847</v>
      </c>
      <c r="K109" s="12">
        <f t="shared" si="41"/>
        <v>-0.9174311926605505</v>
      </c>
      <c r="L109" s="10">
        <f t="shared" si="42"/>
        <v>90</v>
      </c>
      <c r="M109" s="10">
        <f t="shared" si="43"/>
        <v>-3</v>
      </c>
      <c r="N109" s="10">
        <v>340</v>
      </c>
      <c r="O109" s="12">
        <f t="shared" si="44"/>
        <v>38.775510204081634</v>
      </c>
      <c r="P109" s="12">
        <f t="shared" si="45"/>
        <v>4.938271604938271</v>
      </c>
      <c r="Q109" s="13">
        <f t="shared" si="46"/>
        <v>95</v>
      </c>
      <c r="R109" s="13">
        <f t="shared" si="47"/>
        <v>16</v>
      </c>
      <c r="S109" s="8">
        <v>357</v>
      </c>
      <c r="T109" s="8">
        <v>342</v>
      </c>
      <c r="U109" s="1">
        <v>399</v>
      </c>
      <c r="V109" s="1">
        <v>382</v>
      </c>
      <c r="W109" s="2">
        <f t="shared" si="48"/>
        <v>0.045871559633027525</v>
      </c>
      <c r="X109" s="2">
        <f t="shared" si="49"/>
        <v>-0.04201680672268908</v>
      </c>
      <c r="Y109" s="8">
        <f t="shared" si="50"/>
        <v>15</v>
      </c>
      <c r="Z109" s="8">
        <f t="shared" si="51"/>
        <v>-15</v>
      </c>
      <c r="AA109" s="2">
        <f t="shared" si="52"/>
        <v>0.23148148148148148</v>
      </c>
      <c r="AB109" s="2">
        <f t="shared" si="53"/>
        <v>0.16666666666666666</v>
      </c>
      <c r="AC109" s="8">
        <f t="shared" si="54"/>
        <v>75</v>
      </c>
      <c r="AD109" s="8">
        <f t="shared" si="55"/>
        <v>57</v>
      </c>
      <c r="AE109" s="19">
        <f t="shared" si="56"/>
        <v>0.12352941176470589</v>
      </c>
      <c r="AF109" s="19">
        <f t="shared" si="57"/>
        <v>-0.042606516290726815</v>
      </c>
      <c r="AG109" s="8">
        <f t="shared" si="58"/>
        <v>42</v>
      </c>
      <c r="AH109" s="8">
        <f t="shared" si="59"/>
        <v>-17</v>
      </c>
    </row>
    <row r="110" spans="1:30" ht="12.75">
      <c r="A110" s="6"/>
      <c r="B110" s="6"/>
      <c r="C110" s="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3"/>
      <c r="R110" s="13"/>
      <c r="U110" s="1"/>
      <c r="V110" s="1"/>
      <c r="AC110" s="3"/>
      <c r="AD110" s="3"/>
    </row>
    <row r="111" spans="1:30" ht="12.75">
      <c r="A111" s="9" t="s">
        <v>92</v>
      </c>
      <c r="B111" s="6"/>
      <c r="C111" s="6"/>
      <c r="D111" s="10"/>
      <c r="E111" s="10"/>
      <c r="F111" s="10"/>
      <c r="G111" s="10"/>
      <c r="H111" s="10"/>
      <c r="I111" s="10"/>
      <c r="J111" s="10" t="s">
        <v>8</v>
      </c>
      <c r="K111" s="10" t="s">
        <v>8</v>
      </c>
      <c r="L111" s="10" t="s">
        <v>8</v>
      </c>
      <c r="M111" s="10" t="s">
        <v>8</v>
      </c>
      <c r="N111" s="10"/>
      <c r="O111" s="10" t="s">
        <v>8</v>
      </c>
      <c r="P111" s="10" t="s">
        <v>8</v>
      </c>
      <c r="Q111" s="13" t="s">
        <v>8</v>
      </c>
      <c r="R111" s="13" t="s">
        <v>8</v>
      </c>
      <c r="U111" s="1"/>
      <c r="V111" s="1"/>
      <c r="AC111" s="3"/>
      <c r="AD111" s="3"/>
    </row>
    <row r="112" spans="1:34" ht="12.75">
      <c r="A112" s="6"/>
      <c r="B112" s="6" t="s">
        <v>315</v>
      </c>
      <c r="C112" s="6" t="s">
        <v>93</v>
      </c>
      <c r="D112" s="10">
        <v>3663</v>
      </c>
      <c r="E112" s="10">
        <v>3801</v>
      </c>
      <c r="F112" s="10">
        <v>3935</v>
      </c>
      <c r="G112" s="10">
        <v>4011</v>
      </c>
      <c r="H112" s="10">
        <v>4172</v>
      </c>
      <c r="I112" s="10">
        <v>4310</v>
      </c>
      <c r="J112" s="12">
        <f>(L112/F112)*100</f>
        <v>9.529860228716645</v>
      </c>
      <c r="K112" s="12">
        <f>(M112/H112)*100</f>
        <v>3.307766059443912</v>
      </c>
      <c r="L112" s="10">
        <f>SUM(I112-F112)</f>
        <v>375</v>
      </c>
      <c r="M112" s="10">
        <f>(I112-H112)</f>
        <v>138</v>
      </c>
      <c r="N112" s="10">
        <v>4233</v>
      </c>
      <c r="O112" s="12">
        <f>(Q112/G112)*100</f>
        <v>5.534779356768885</v>
      </c>
      <c r="P112" s="12">
        <f>(R112/I112)*100</f>
        <v>-1.7865429234338748</v>
      </c>
      <c r="Q112" s="13">
        <f>SUM(N112-G112)</f>
        <v>222</v>
      </c>
      <c r="R112" s="13">
        <f>(N112-I112)</f>
        <v>-77</v>
      </c>
      <c r="S112" s="8">
        <v>4239</v>
      </c>
      <c r="T112" s="8">
        <v>4312</v>
      </c>
      <c r="U112" s="1">
        <v>4215</v>
      </c>
      <c r="V112" s="1">
        <v>4114</v>
      </c>
      <c r="W112" s="2">
        <f>(Y112/H112)</f>
        <v>0.03355704697986577</v>
      </c>
      <c r="X112" s="2">
        <f>(Z112/S112)</f>
        <v>0.017221042698749706</v>
      </c>
      <c r="Y112" s="8">
        <f>(T112-H112)</f>
        <v>140</v>
      </c>
      <c r="Z112" s="8">
        <f>(T112-S112)</f>
        <v>73</v>
      </c>
      <c r="AA112" s="2">
        <f>AC112/I112</f>
        <v>-0.022041763341067284</v>
      </c>
      <c r="AB112" s="2">
        <f>AD112/T112</f>
        <v>-0.022495361781076067</v>
      </c>
      <c r="AC112" s="8">
        <f>U112-I112</f>
        <v>-95</v>
      </c>
      <c r="AD112" s="8">
        <f>U112-T112</f>
        <v>-97</v>
      </c>
      <c r="AE112" s="19">
        <f>AG112/N112</f>
        <v>-0.028112449799196786</v>
      </c>
      <c r="AF112" s="19">
        <f>AH112/U112</f>
        <v>-0.023962040332147095</v>
      </c>
      <c r="AG112" s="8">
        <f>V112-N112</f>
        <v>-119</v>
      </c>
      <c r="AH112" s="8">
        <f>V112-U112</f>
        <v>-101</v>
      </c>
    </row>
    <row r="113" spans="1:34" ht="12.75">
      <c r="A113" s="6"/>
      <c r="B113" s="6" t="s">
        <v>316</v>
      </c>
      <c r="C113" s="6" t="s">
        <v>94</v>
      </c>
      <c r="D113" s="10">
        <v>1757</v>
      </c>
      <c r="E113" s="10">
        <v>1813</v>
      </c>
      <c r="F113" s="10">
        <v>1855</v>
      </c>
      <c r="G113" s="10">
        <v>2019</v>
      </c>
      <c r="H113" s="10">
        <v>2026</v>
      </c>
      <c r="I113" s="10">
        <v>1964</v>
      </c>
      <c r="J113" s="12">
        <f>(L113/F113)*100</f>
        <v>5.876010781671159</v>
      </c>
      <c r="K113" s="12">
        <f>(M113/H113)*100</f>
        <v>-3.0602171767028628</v>
      </c>
      <c r="L113" s="10">
        <f>SUM(I113-F113)</f>
        <v>109</v>
      </c>
      <c r="M113" s="10">
        <f>(I113-H113)</f>
        <v>-62</v>
      </c>
      <c r="N113" s="10">
        <v>1903</v>
      </c>
      <c r="O113" s="12">
        <f>(Q113/G113)*100</f>
        <v>-5.745418524021793</v>
      </c>
      <c r="P113" s="12">
        <f>(R113/I113)*100</f>
        <v>-3.105906313645621</v>
      </c>
      <c r="Q113" s="13">
        <f>SUM(N113-G113)</f>
        <v>-116</v>
      </c>
      <c r="R113" s="13">
        <f>(N113-I113)</f>
        <v>-61</v>
      </c>
      <c r="S113" s="8">
        <v>1863</v>
      </c>
      <c r="T113" s="8">
        <v>1959</v>
      </c>
      <c r="U113" s="1">
        <v>1915</v>
      </c>
      <c r="V113" s="1">
        <v>1856</v>
      </c>
      <c r="W113" s="2">
        <f>(Y113/H113)</f>
        <v>-0.033070088845014806</v>
      </c>
      <c r="X113" s="2">
        <f>(Z113/S113)</f>
        <v>0.05152979066022544</v>
      </c>
      <c r="Y113" s="8">
        <f>(T113-H113)</f>
        <v>-67</v>
      </c>
      <c r="Z113" s="8">
        <f>(T113-S113)</f>
        <v>96</v>
      </c>
      <c r="AA113" s="2">
        <f>AC113/I113</f>
        <v>-0.02494908350305499</v>
      </c>
      <c r="AB113" s="2">
        <f>AD113/T113</f>
        <v>-0.022460438999489536</v>
      </c>
      <c r="AC113" s="8">
        <f>U113-I113</f>
        <v>-49</v>
      </c>
      <c r="AD113" s="8">
        <f>U113-T113</f>
        <v>-44</v>
      </c>
      <c r="AE113" s="19">
        <f>AG113/N113</f>
        <v>-0.02469784550709406</v>
      </c>
      <c r="AF113" s="19">
        <f>AH113/U113</f>
        <v>-0.03080939947780679</v>
      </c>
      <c r="AG113" s="8">
        <f>V113-N113</f>
        <v>-47</v>
      </c>
      <c r="AH113" s="8">
        <f>V113-U113</f>
        <v>-59</v>
      </c>
    </row>
    <row r="114" spans="1:34" ht="12.75">
      <c r="A114" s="6"/>
      <c r="B114" s="6" t="s">
        <v>317</v>
      </c>
      <c r="C114" s="6" t="s">
        <v>95</v>
      </c>
      <c r="D114" s="10">
        <v>257</v>
      </c>
      <c r="E114" s="10">
        <v>283</v>
      </c>
      <c r="F114" s="10">
        <v>302</v>
      </c>
      <c r="G114" s="10">
        <v>302</v>
      </c>
      <c r="H114" s="10">
        <v>328</v>
      </c>
      <c r="I114" s="10">
        <v>335</v>
      </c>
      <c r="J114" s="12">
        <f>(L114/F114)*100</f>
        <v>10.927152317880795</v>
      </c>
      <c r="K114" s="12">
        <f>(M114/H114)*100</f>
        <v>2.1341463414634148</v>
      </c>
      <c r="L114" s="10">
        <f>SUM(I114-F114)</f>
        <v>33</v>
      </c>
      <c r="M114" s="10">
        <f>(I114-H114)</f>
        <v>7</v>
      </c>
      <c r="N114" s="10">
        <v>362</v>
      </c>
      <c r="O114" s="12">
        <f>(Q114/G114)*100</f>
        <v>19.867549668874172</v>
      </c>
      <c r="P114" s="12">
        <f>(R114/I114)*100</f>
        <v>8.059701492537313</v>
      </c>
      <c r="Q114" s="13">
        <f>SUM(N114-G114)</f>
        <v>60</v>
      </c>
      <c r="R114" s="13">
        <f>(N114-I114)</f>
        <v>27</v>
      </c>
      <c r="S114" s="8">
        <v>366</v>
      </c>
      <c r="T114" s="8">
        <v>365</v>
      </c>
      <c r="U114" s="1">
        <v>374</v>
      </c>
      <c r="V114" s="1">
        <v>350</v>
      </c>
      <c r="W114" s="2">
        <f>(Y114/H114)</f>
        <v>0.11280487804878049</v>
      </c>
      <c r="X114" s="2">
        <f>(Z114/S114)</f>
        <v>-0.00273224043715847</v>
      </c>
      <c r="Y114" s="8">
        <f>(T114-H114)</f>
        <v>37</v>
      </c>
      <c r="Z114" s="8">
        <f>(T114-S114)</f>
        <v>-1</v>
      </c>
      <c r="AA114" s="2">
        <f>AC114/I114</f>
        <v>0.11641791044776119</v>
      </c>
      <c r="AB114" s="2">
        <f>AD114/T114</f>
        <v>0.024657534246575342</v>
      </c>
      <c r="AC114" s="8">
        <f>U114-I114</f>
        <v>39</v>
      </c>
      <c r="AD114" s="8">
        <f>U114-T114</f>
        <v>9</v>
      </c>
      <c r="AE114" s="19">
        <f>AG114/N114</f>
        <v>-0.03314917127071823</v>
      </c>
      <c r="AF114" s="19">
        <f>AH114/U114</f>
        <v>-0.06417112299465241</v>
      </c>
      <c r="AG114" s="8">
        <f>V114-N114</f>
        <v>-12</v>
      </c>
      <c r="AH114" s="8">
        <f>V114-U114</f>
        <v>-24</v>
      </c>
    </row>
    <row r="115" spans="1:30" ht="12.75">
      <c r="A115" s="6"/>
      <c r="B115" s="6"/>
      <c r="C115" s="6"/>
      <c r="D115" s="10"/>
      <c r="E115" s="10"/>
      <c r="F115" s="10"/>
      <c r="G115" s="10"/>
      <c r="H115" s="10"/>
      <c r="I115" s="10"/>
      <c r="J115" s="10" t="s">
        <v>8</v>
      </c>
      <c r="K115" s="10" t="s">
        <v>8</v>
      </c>
      <c r="L115" s="10" t="s">
        <v>8</v>
      </c>
      <c r="M115" s="10" t="s">
        <v>8</v>
      </c>
      <c r="N115" s="10"/>
      <c r="O115" s="10" t="s">
        <v>8</v>
      </c>
      <c r="P115" s="10" t="s">
        <v>8</v>
      </c>
      <c r="Q115" s="13" t="s">
        <v>8</v>
      </c>
      <c r="R115" s="13" t="s">
        <v>8</v>
      </c>
      <c r="U115" s="1"/>
      <c r="V115" s="1"/>
      <c r="AC115" s="3"/>
      <c r="AD115" s="3"/>
    </row>
    <row r="116" spans="1:30" ht="12.75">
      <c r="A116" s="9" t="s">
        <v>96</v>
      </c>
      <c r="B116" s="6"/>
      <c r="C116" s="6"/>
      <c r="D116" s="10"/>
      <c r="E116" s="10"/>
      <c r="F116" s="10"/>
      <c r="G116" s="10"/>
      <c r="H116" s="10"/>
      <c r="I116" s="10"/>
      <c r="J116" s="10" t="s">
        <v>8</v>
      </c>
      <c r="K116" s="10" t="s">
        <v>8</v>
      </c>
      <c r="L116" s="10" t="s">
        <v>8</v>
      </c>
      <c r="M116" s="10" t="s">
        <v>8</v>
      </c>
      <c r="N116" s="10"/>
      <c r="O116" s="10" t="s">
        <v>8</v>
      </c>
      <c r="P116" s="10" t="s">
        <v>8</v>
      </c>
      <c r="Q116" s="13" t="s">
        <v>8</v>
      </c>
      <c r="R116" s="13" t="s">
        <v>8</v>
      </c>
      <c r="U116" s="1"/>
      <c r="V116" s="1"/>
      <c r="AC116" s="3"/>
      <c r="AD116" s="3"/>
    </row>
    <row r="117" spans="1:34" ht="12.75">
      <c r="A117" s="6"/>
      <c r="B117" s="6" t="s">
        <v>318</v>
      </c>
      <c r="C117" s="6" t="s">
        <v>97</v>
      </c>
      <c r="D117" s="10">
        <v>4013</v>
      </c>
      <c r="E117" s="10">
        <v>4298</v>
      </c>
      <c r="F117" s="10">
        <v>4443</v>
      </c>
      <c r="G117" s="10">
        <v>4688</v>
      </c>
      <c r="H117" s="10">
        <v>4862</v>
      </c>
      <c r="I117" s="10">
        <v>4909</v>
      </c>
      <c r="J117" s="12">
        <f>(L117/F117)*100</f>
        <v>10.488408732838172</v>
      </c>
      <c r="K117" s="12">
        <f>(M117/H117)*100</f>
        <v>0.9666803784450843</v>
      </c>
      <c r="L117" s="10">
        <f>SUM(I117-F117)</f>
        <v>466</v>
      </c>
      <c r="M117" s="10">
        <f>(I117-H117)</f>
        <v>47</v>
      </c>
      <c r="N117" s="10">
        <v>4844</v>
      </c>
      <c r="O117" s="12">
        <f>(Q117/G117)*100</f>
        <v>3.3276450511945397</v>
      </c>
      <c r="P117" s="12">
        <f>(R117/I117)*100</f>
        <v>-1.3240985944184152</v>
      </c>
      <c r="Q117" s="13">
        <f>SUM(N117-G117)</f>
        <v>156</v>
      </c>
      <c r="R117" s="13">
        <f>(N117-I117)</f>
        <v>-65</v>
      </c>
      <c r="S117" s="8">
        <v>4998</v>
      </c>
      <c r="T117" s="8">
        <v>4942</v>
      </c>
      <c r="U117" s="1">
        <v>4864</v>
      </c>
      <c r="V117" s="1">
        <v>4882</v>
      </c>
      <c r="W117" s="2">
        <f>(Y117/H117)</f>
        <v>0.016454134101192924</v>
      </c>
      <c r="X117" s="2">
        <f>(Z117/S117)</f>
        <v>-0.011204481792717087</v>
      </c>
      <c r="Y117" s="8">
        <f>(T117-H117)</f>
        <v>80</v>
      </c>
      <c r="Z117" s="8">
        <f>(T117-S117)</f>
        <v>-56</v>
      </c>
      <c r="AA117" s="2">
        <f>AC117/I117</f>
        <v>-0.00916683642289672</v>
      </c>
      <c r="AB117" s="2">
        <f>AD117/T117</f>
        <v>-0.01578308377175233</v>
      </c>
      <c r="AC117" s="8">
        <f>U117-I117</f>
        <v>-45</v>
      </c>
      <c r="AD117" s="8">
        <f>U117-T117</f>
        <v>-78</v>
      </c>
      <c r="AE117" s="19">
        <f>AG117/N117</f>
        <v>0.007844756399669695</v>
      </c>
      <c r="AF117" s="19">
        <f>AH117/U117</f>
        <v>0.003700657894736842</v>
      </c>
      <c r="AG117" s="8">
        <f>V117-N117</f>
        <v>38</v>
      </c>
      <c r="AH117" s="8">
        <f>V117-U117</f>
        <v>18</v>
      </c>
    </row>
    <row r="118" spans="1:34" ht="12.75">
      <c r="A118" s="6"/>
      <c r="B118" s="6" t="s">
        <v>319</v>
      </c>
      <c r="C118" s="6" t="s">
        <v>98</v>
      </c>
      <c r="D118" s="10">
        <v>2687</v>
      </c>
      <c r="E118" s="10">
        <v>2866</v>
      </c>
      <c r="F118" s="10">
        <v>3012</v>
      </c>
      <c r="G118" s="10">
        <v>3139</v>
      </c>
      <c r="H118" s="10">
        <v>3338</v>
      </c>
      <c r="I118" s="10">
        <v>3491</v>
      </c>
      <c r="J118" s="12">
        <f>(L118/F118)*100</f>
        <v>15.903054448871181</v>
      </c>
      <c r="K118" s="12">
        <f>(M118/H118)*100</f>
        <v>4.583582983822648</v>
      </c>
      <c r="L118" s="10">
        <f>SUM(I118-F118)</f>
        <v>479</v>
      </c>
      <c r="M118" s="10">
        <f>(I118-H118)</f>
        <v>153</v>
      </c>
      <c r="N118" s="10">
        <v>3481</v>
      </c>
      <c r="O118" s="12">
        <f>(Q118/G118)*100</f>
        <v>10.895189550812361</v>
      </c>
      <c r="P118" s="12">
        <f>(R118/I118)*100</f>
        <v>-0.2864508736751647</v>
      </c>
      <c r="Q118" s="13">
        <f>SUM(N118-G118)</f>
        <v>342</v>
      </c>
      <c r="R118" s="13">
        <f>(N118-I118)</f>
        <v>-10</v>
      </c>
      <c r="S118" s="8">
        <v>3568</v>
      </c>
      <c r="T118" s="8">
        <v>3652</v>
      </c>
      <c r="U118" s="1">
        <v>3695</v>
      </c>
      <c r="V118" s="1">
        <v>3810</v>
      </c>
      <c r="W118" s="2">
        <f>(Y118/H118)</f>
        <v>0.09406830437387657</v>
      </c>
      <c r="X118" s="2">
        <f>(Z118/S118)</f>
        <v>0.023542600896860985</v>
      </c>
      <c r="Y118" s="8">
        <f>(T118-H118)</f>
        <v>314</v>
      </c>
      <c r="Z118" s="8">
        <f>(T118-S118)</f>
        <v>84</v>
      </c>
      <c r="AA118" s="2">
        <f>AC118/I118</f>
        <v>0.0584359782297336</v>
      </c>
      <c r="AB118" s="2">
        <f>AD118/T118</f>
        <v>0.011774370208105149</v>
      </c>
      <c r="AC118" s="8">
        <f>U118-I118</f>
        <v>204</v>
      </c>
      <c r="AD118" s="8">
        <f>U118-T118</f>
        <v>43</v>
      </c>
      <c r="AE118" s="19">
        <f>AG118/N118</f>
        <v>0.09451307095662166</v>
      </c>
      <c r="AF118" s="19">
        <f>AH118/U118</f>
        <v>0.03112313937753721</v>
      </c>
      <c r="AG118" s="8">
        <f>V118-N118</f>
        <v>329</v>
      </c>
      <c r="AH118" s="8">
        <f>V118-U118</f>
        <v>115</v>
      </c>
    </row>
    <row r="119" spans="1:34" ht="12.75">
      <c r="A119" s="6"/>
      <c r="B119" s="6" t="s">
        <v>320</v>
      </c>
      <c r="C119" s="6" t="s">
        <v>99</v>
      </c>
      <c r="D119" s="10">
        <v>480</v>
      </c>
      <c r="E119" s="10">
        <v>493</v>
      </c>
      <c r="F119" s="10">
        <v>600</v>
      </c>
      <c r="G119" s="10">
        <v>648</v>
      </c>
      <c r="H119" s="10">
        <v>747</v>
      </c>
      <c r="I119" s="10">
        <v>746</v>
      </c>
      <c r="J119" s="12">
        <f>(L119/F119)*100</f>
        <v>24.333333333333336</v>
      </c>
      <c r="K119" s="12">
        <f>(M119/H119)*100</f>
        <v>-0.13386880856760375</v>
      </c>
      <c r="L119" s="10">
        <f>SUM(I119-F119)</f>
        <v>146</v>
      </c>
      <c r="M119" s="10">
        <f>(I119-H119)</f>
        <v>-1</v>
      </c>
      <c r="N119" s="10">
        <v>791</v>
      </c>
      <c r="O119" s="12">
        <f>(Q119/G119)*100</f>
        <v>22.067901234567902</v>
      </c>
      <c r="P119" s="12">
        <f>(R119/I119)*100</f>
        <v>6.032171581769437</v>
      </c>
      <c r="Q119" s="13">
        <f>SUM(N119-G119)</f>
        <v>143</v>
      </c>
      <c r="R119" s="13">
        <f>(N119-I119)</f>
        <v>45</v>
      </c>
      <c r="S119" s="8">
        <v>906</v>
      </c>
      <c r="T119" s="8">
        <v>955</v>
      </c>
      <c r="U119" s="1">
        <v>974</v>
      </c>
      <c r="V119" s="1">
        <v>996</v>
      </c>
      <c r="W119" s="2">
        <f>(Y119/H119)</f>
        <v>0.2784471218206158</v>
      </c>
      <c r="X119" s="2">
        <f>(Z119/S119)</f>
        <v>0.05408388520971302</v>
      </c>
      <c r="Y119" s="8">
        <f>(T119-H119)</f>
        <v>208</v>
      </c>
      <c r="Z119" s="8">
        <f>(T119-S119)</f>
        <v>49</v>
      </c>
      <c r="AA119" s="2">
        <f>AC119/I119</f>
        <v>0.30563002680965146</v>
      </c>
      <c r="AB119" s="2">
        <f>AD119/T119</f>
        <v>0.019895287958115182</v>
      </c>
      <c r="AC119" s="8">
        <f>U119-I119</f>
        <v>228</v>
      </c>
      <c r="AD119" s="8">
        <f>U119-T119</f>
        <v>19</v>
      </c>
      <c r="AE119" s="19">
        <f>AG119/N119</f>
        <v>0.25916561314791403</v>
      </c>
      <c r="AF119" s="19">
        <f>AH119/U119</f>
        <v>0.022587268993839837</v>
      </c>
      <c r="AG119" s="8">
        <f>V119-N119</f>
        <v>205</v>
      </c>
      <c r="AH119" s="8">
        <f>V119-U119</f>
        <v>22</v>
      </c>
    </row>
    <row r="120" spans="1:30" ht="12.75">
      <c r="A120" s="6"/>
      <c r="B120" s="6"/>
      <c r="C120" s="6"/>
      <c r="D120" s="10"/>
      <c r="E120" s="10"/>
      <c r="F120" s="10"/>
      <c r="G120" s="10"/>
      <c r="H120" s="10"/>
      <c r="I120" s="10"/>
      <c r="J120" s="10" t="s">
        <v>8</v>
      </c>
      <c r="K120" s="10" t="s">
        <v>8</v>
      </c>
      <c r="L120" s="10" t="s">
        <v>8</v>
      </c>
      <c r="M120" s="10" t="s">
        <v>8</v>
      </c>
      <c r="N120" s="10"/>
      <c r="O120" s="10" t="s">
        <v>8</v>
      </c>
      <c r="P120" s="10" t="s">
        <v>8</v>
      </c>
      <c r="Q120" s="13" t="s">
        <v>8</v>
      </c>
      <c r="R120" s="13" t="s">
        <v>8</v>
      </c>
      <c r="U120" s="1"/>
      <c r="V120" s="1"/>
      <c r="AC120" s="3"/>
      <c r="AD120" s="3"/>
    </row>
    <row r="121" spans="1:30" ht="12.75">
      <c r="A121" s="9" t="s">
        <v>100</v>
      </c>
      <c r="B121" s="6"/>
      <c r="C121" s="6"/>
      <c r="D121" s="10"/>
      <c r="E121" s="10"/>
      <c r="F121" s="10"/>
      <c r="G121" s="10"/>
      <c r="H121" s="10"/>
      <c r="I121" s="10"/>
      <c r="J121" s="10" t="s">
        <v>8</v>
      </c>
      <c r="K121" s="10" t="s">
        <v>8</v>
      </c>
      <c r="L121" s="10" t="s">
        <v>8</v>
      </c>
      <c r="M121" s="10" t="s">
        <v>8</v>
      </c>
      <c r="N121" s="10"/>
      <c r="O121" s="10" t="s">
        <v>8</v>
      </c>
      <c r="P121" s="10" t="s">
        <v>8</v>
      </c>
      <c r="Q121" s="13" t="s">
        <v>8</v>
      </c>
      <c r="R121" s="13" t="s">
        <v>8</v>
      </c>
      <c r="U121" s="1"/>
      <c r="V121" s="1"/>
      <c r="AC121" s="3"/>
      <c r="AD121" s="3"/>
    </row>
    <row r="122" spans="1:34" ht="12.75">
      <c r="A122" s="6"/>
      <c r="B122" s="6" t="s">
        <v>321</v>
      </c>
      <c r="C122" s="6" t="s">
        <v>101</v>
      </c>
      <c r="D122" s="10">
        <v>349</v>
      </c>
      <c r="E122" s="10">
        <v>342</v>
      </c>
      <c r="F122" s="10">
        <v>349</v>
      </c>
      <c r="G122" s="10">
        <v>364</v>
      </c>
      <c r="H122" s="10">
        <v>341</v>
      </c>
      <c r="I122" s="10">
        <v>384</v>
      </c>
      <c r="J122" s="12">
        <f>(L122/F122)*100</f>
        <v>10.028653295128938</v>
      </c>
      <c r="K122" s="12">
        <f>(M122/H122)*100</f>
        <v>12.609970674486803</v>
      </c>
      <c r="L122" s="10">
        <f>SUM(I122-F122)</f>
        <v>35</v>
      </c>
      <c r="M122" s="10">
        <f>(I122-H122)</f>
        <v>43</v>
      </c>
      <c r="N122" s="10">
        <v>420</v>
      </c>
      <c r="O122" s="12">
        <f>(Q122/G122)*100</f>
        <v>15.384615384615385</v>
      </c>
      <c r="P122" s="12">
        <f>(R122/I122)*100</f>
        <v>9.375</v>
      </c>
      <c r="Q122" s="13">
        <f>SUM(N122-G122)</f>
        <v>56</v>
      </c>
      <c r="R122" s="13">
        <f>(N122-I122)</f>
        <v>36</v>
      </c>
      <c r="S122" s="8">
        <v>444</v>
      </c>
      <c r="T122" s="8">
        <v>466</v>
      </c>
      <c r="U122" s="1">
        <v>454</v>
      </c>
      <c r="V122" s="1">
        <v>421</v>
      </c>
      <c r="W122" s="2">
        <f>(Y122/H122)</f>
        <v>0.36656891495601174</v>
      </c>
      <c r="X122" s="2">
        <f>(Z122/S122)</f>
        <v>0.04954954954954955</v>
      </c>
      <c r="Y122" s="8">
        <f>(T122-H122)</f>
        <v>125</v>
      </c>
      <c r="Z122" s="8">
        <f>(T122-S122)</f>
        <v>22</v>
      </c>
      <c r="AA122" s="2">
        <f>AC122/I122</f>
        <v>0.18229166666666666</v>
      </c>
      <c r="AB122" s="2">
        <f>AD122/T122</f>
        <v>-0.02575107296137339</v>
      </c>
      <c r="AC122" s="8">
        <f>U122-I122</f>
        <v>70</v>
      </c>
      <c r="AD122" s="8">
        <f>U122-T122</f>
        <v>-12</v>
      </c>
      <c r="AE122" s="19">
        <f>AG122/N122</f>
        <v>0.002380952380952381</v>
      </c>
      <c r="AF122" s="19">
        <f>AH122/U122</f>
        <v>-0.07268722466960352</v>
      </c>
      <c r="AG122" s="8">
        <f>V122-N122</f>
        <v>1</v>
      </c>
      <c r="AH122" s="8">
        <f>V122-U122</f>
        <v>-33</v>
      </c>
    </row>
    <row r="123" spans="1:30" ht="12.75">
      <c r="A123" s="6"/>
      <c r="B123" s="6"/>
      <c r="C123" s="6"/>
      <c r="D123" s="10"/>
      <c r="E123" s="10"/>
      <c r="F123" s="10"/>
      <c r="G123" s="10"/>
      <c r="H123" s="10"/>
      <c r="I123" s="10"/>
      <c r="J123" s="10" t="s">
        <v>8</v>
      </c>
      <c r="K123" s="10" t="s">
        <v>8</v>
      </c>
      <c r="L123" s="10" t="s">
        <v>8</v>
      </c>
      <c r="M123" s="10" t="s">
        <v>8</v>
      </c>
      <c r="N123" s="10"/>
      <c r="O123" s="10" t="s">
        <v>8</v>
      </c>
      <c r="P123" s="10" t="s">
        <v>8</v>
      </c>
      <c r="Q123" s="13" t="s">
        <v>8</v>
      </c>
      <c r="R123" s="13" t="s">
        <v>8</v>
      </c>
      <c r="U123" s="1"/>
      <c r="V123" s="1"/>
      <c r="AC123" s="3"/>
      <c r="AD123" s="3"/>
    </row>
    <row r="124" spans="1:30" ht="12.75">
      <c r="A124" s="9" t="s">
        <v>102</v>
      </c>
      <c r="B124" s="6"/>
      <c r="C124" s="6"/>
      <c r="D124" s="10"/>
      <c r="E124" s="10"/>
      <c r="F124" s="10"/>
      <c r="G124" s="10"/>
      <c r="H124" s="10"/>
      <c r="I124" s="10"/>
      <c r="J124" s="10" t="s">
        <v>8</v>
      </c>
      <c r="K124" s="10" t="s">
        <v>8</v>
      </c>
      <c r="L124" s="10" t="s">
        <v>8</v>
      </c>
      <c r="M124" s="10" t="s">
        <v>8</v>
      </c>
      <c r="N124" s="10"/>
      <c r="O124" s="10" t="s">
        <v>8</v>
      </c>
      <c r="P124" s="10" t="s">
        <v>8</v>
      </c>
      <c r="Q124" s="13" t="s">
        <v>8</v>
      </c>
      <c r="R124" s="13" t="s">
        <v>8</v>
      </c>
      <c r="U124" s="1"/>
      <c r="V124" s="1"/>
      <c r="AC124" s="3"/>
      <c r="AD124" s="3"/>
    </row>
    <row r="125" spans="1:34" ht="12.75">
      <c r="A125" s="6"/>
      <c r="B125" s="6" t="s">
        <v>322</v>
      </c>
      <c r="C125" s="6" t="s">
        <v>103</v>
      </c>
      <c r="D125" s="10">
        <v>500</v>
      </c>
      <c r="E125" s="10">
        <v>513</v>
      </c>
      <c r="F125" s="10">
        <v>539</v>
      </c>
      <c r="G125" s="10">
        <v>565</v>
      </c>
      <c r="H125" s="10">
        <v>554</v>
      </c>
      <c r="I125" s="10">
        <v>526</v>
      </c>
      <c r="J125" s="12">
        <f>(L125/F125)*100</f>
        <v>-2.411873840445269</v>
      </c>
      <c r="K125" s="12">
        <f>(M125/H125)*100</f>
        <v>-5.054151624548736</v>
      </c>
      <c r="L125" s="10">
        <f>SUM(I125-F125)</f>
        <v>-13</v>
      </c>
      <c r="M125" s="10">
        <f>(I125-H125)</f>
        <v>-28</v>
      </c>
      <c r="N125" s="10">
        <v>518</v>
      </c>
      <c r="O125" s="12">
        <f>(Q125/G125)*100</f>
        <v>-8.31858407079646</v>
      </c>
      <c r="P125" s="12">
        <f>(R125/I125)*100</f>
        <v>-1.520912547528517</v>
      </c>
      <c r="Q125" s="13">
        <f>SUM(N125-G125)</f>
        <v>-47</v>
      </c>
      <c r="R125" s="13">
        <f>(N125-I125)</f>
        <v>-8</v>
      </c>
      <c r="S125" s="8">
        <v>547</v>
      </c>
      <c r="T125" s="8">
        <v>528</v>
      </c>
      <c r="U125" s="1">
        <v>517</v>
      </c>
      <c r="V125" s="1">
        <v>511</v>
      </c>
      <c r="W125" s="2">
        <f>(Y125/H125)</f>
        <v>-0.04693140794223827</v>
      </c>
      <c r="X125" s="2">
        <f>(Z125/S125)</f>
        <v>-0.03473491773308958</v>
      </c>
      <c r="Y125" s="8">
        <f>(T125-H125)</f>
        <v>-26</v>
      </c>
      <c r="Z125" s="8">
        <f>(T125-S125)</f>
        <v>-19</v>
      </c>
      <c r="AA125" s="2">
        <f>AC125/I125</f>
        <v>-0.017110266159695818</v>
      </c>
      <c r="AB125" s="2">
        <f>AD125/T125</f>
        <v>-0.020833333333333332</v>
      </c>
      <c r="AC125" s="8">
        <f>U125-I125</f>
        <v>-9</v>
      </c>
      <c r="AD125" s="8">
        <f>U125-T125</f>
        <v>-11</v>
      </c>
      <c r="AE125" s="19">
        <f>AG125/N125</f>
        <v>-0.013513513513513514</v>
      </c>
      <c r="AF125" s="19">
        <f>AH125/U125</f>
        <v>-0.01160541586073501</v>
      </c>
      <c r="AG125" s="8">
        <f>V125-N125</f>
        <v>-7</v>
      </c>
      <c r="AH125" s="8">
        <f>V125-U125</f>
        <v>-6</v>
      </c>
    </row>
    <row r="126" spans="1:34" ht="12.75">
      <c r="A126" s="6"/>
      <c r="B126" s="6" t="s">
        <v>323</v>
      </c>
      <c r="C126" s="6" t="s">
        <v>104</v>
      </c>
      <c r="D126" s="10">
        <v>1065</v>
      </c>
      <c r="E126" s="10">
        <v>1073</v>
      </c>
      <c r="F126" s="10">
        <v>1093</v>
      </c>
      <c r="G126" s="10">
        <v>1193</v>
      </c>
      <c r="H126" s="10">
        <v>1243</v>
      </c>
      <c r="I126" s="10">
        <v>1267</v>
      </c>
      <c r="J126" s="12">
        <f>(L126/F126)*100</f>
        <v>15.919487648673375</v>
      </c>
      <c r="K126" s="12">
        <f>(M126/H126)*100</f>
        <v>1.9308125502815767</v>
      </c>
      <c r="L126" s="10">
        <f>SUM(I126-F126)</f>
        <v>174</v>
      </c>
      <c r="M126" s="10">
        <f>(I126-H126)</f>
        <v>24</v>
      </c>
      <c r="N126" s="10">
        <v>1285</v>
      </c>
      <c r="O126" s="12">
        <f>(Q126/G126)*100</f>
        <v>7.711651299245599</v>
      </c>
      <c r="P126" s="12">
        <f>(R126/I126)*100</f>
        <v>1.420678768745067</v>
      </c>
      <c r="Q126" s="13">
        <f>SUM(N126-G126)</f>
        <v>92</v>
      </c>
      <c r="R126" s="13">
        <f>(N126-I126)</f>
        <v>18</v>
      </c>
      <c r="S126" s="8">
        <v>1345</v>
      </c>
      <c r="T126" s="8">
        <v>1374</v>
      </c>
      <c r="U126" s="1">
        <v>1349</v>
      </c>
      <c r="V126" s="1">
        <v>1338</v>
      </c>
      <c r="W126" s="2">
        <f>(Y126/H126)</f>
        <v>0.10539018503620273</v>
      </c>
      <c r="X126" s="2">
        <f>(Z126/S126)</f>
        <v>0.021561338289962824</v>
      </c>
      <c r="Y126" s="8">
        <f>(T126-H126)</f>
        <v>131</v>
      </c>
      <c r="Z126" s="8">
        <f>(T126-S126)</f>
        <v>29</v>
      </c>
      <c r="AA126" s="2">
        <f>AC126/I126</f>
        <v>0.06471981057616416</v>
      </c>
      <c r="AB126" s="2">
        <f>AD126/T126</f>
        <v>-0.018195050946142648</v>
      </c>
      <c r="AC126" s="8">
        <f>U126-I126</f>
        <v>82</v>
      </c>
      <c r="AD126" s="8">
        <f>U126-T126</f>
        <v>-25</v>
      </c>
      <c r="AE126" s="19">
        <f>AG126/N126</f>
        <v>0.04124513618677043</v>
      </c>
      <c r="AF126" s="19">
        <f>AH126/U126</f>
        <v>-0.00815418828762046</v>
      </c>
      <c r="AG126" s="8">
        <f>V126-N126</f>
        <v>53</v>
      </c>
      <c r="AH126" s="8">
        <f>V126-U126</f>
        <v>-11</v>
      </c>
    </row>
    <row r="127" spans="1:30" ht="12.75">
      <c r="A127" s="6"/>
      <c r="B127" s="6"/>
      <c r="C127" s="6"/>
      <c r="D127" s="10"/>
      <c r="E127" s="10"/>
      <c r="F127" s="10"/>
      <c r="G127" s="10"/>
      <c r="H127" s="10"/>
      <c r="I127" s="10"/>
      <c r="J127" s="12"/>
      <c r="K127" s="12"/>
      <c r="L127" s="10"/>
      <c r="M127" s="10"/>
      <c r="N127" s="10"/>
      <c r="O127" s="12"/>
      <c r="P127" s="12"/>
      <c r="Q127" s="13"/>
      <c r="R127" s="13"/>
      <c r="U127" s="1"/>
      <c r="V127" s="1"/>
      <c r="AC127" s="3"/>
      <c r="AD127" s="3"/>
    </row>
    <row r="128" spans="1:30" ht="12.75">
      <c r="A128" s="9" t="s">
        <v>105</v>
      </c>
      <c r="B128" s="6"/>
      <c r="C128" s="6"/>
      <c r="D128" s="10"/>
      <c r="E128" s="10"/>
      <c r="F128" s="10"/>
      <c r="G128" s="10"/>
      <c r="H128" s="10"/>
      <c r="I128" s="10"/>
      <c r="J128" s="10" t="s">
        <v>8</v>
      </c>
      <c r="K128" s="10" t="s">
        <v>8</v>
      </c>
      <c r="L128" s="10" t="s">
        <v>8</v>
      </c>
      <c r="M128" s="10" t="s">
        <v>8</v>
      </c>
      <c r="N128" s="10"/>
      <c r="O128" s="10" t="s">
        <v>8</v>
      </c>
      <c r="P128" s="10" t="s">
        <v>8</v>
      </c>
      <c r="Q128" s="13" t="s">
        <v>8</v>
      </c>
      <c r="R128" s="13" t="s">
        <v>8</v>
      </c>
      <c r="U128" s="1"/>
      <c r="V128" s="1"/>
      <c r="AC128" s="3"/>
      <c r="AD128" s="3"/>
    </row>
    <row r="129" spans="1:34" ht="12.75">
      <c r="A129" s="6"/>
      <c r="B129" s="6" t="s">
        <v>324</v>
      </c>
      <c r="C129" s="6" t="s">
        <v>106</v>
      </c>
      <c r="D129" s="10">
        <v>1552</v>
      </c>
      <c r="E129" s="10">
        <v>1630</v>
      </c>
      <c r="F129" s="10">
        <v>1676</v>
      </c>
      <c r="G129" s="10">
        <v>1703</v>
      </c>
      <c r="H129" s="10">
        <v>1679</v>
      </c>
      <c r="I129" s="10">
        <v>1672</v>
      </c>
      <c r="J129" s="12">
        <f>(L129/F129)*100</f>
        <v>-0.23866348448687352</v>
      </c>
      <c r="K129" s="12">
        <f>(M129/H129)*100</f>
        <v>-0.4169148302561048</v>
      </c>
      <c r="L129" s="10">
        <f>SUM(I129-F129)</f>
        <v>-4</v>
      </c>
      <c r="M129" s="10">
        <f>(I129-H129)</f>
        <v>-7</v>
      </c>
      <c r="N129" s="10">
        <v>1725</v>
      </c>
      <c r="O129" s="12">
        <f>(Q129/G129)*100</f>
        <v>1.291837933059307</v>
      </c>
      <c r="P129" s="12">
        <f>(R129/I129)*100</f>
        <v>3.1698564593301435</v>
      </c>
      <c r="Q129" s="13">
        <f>SUM(N129-G129)</f>
        <v>22</v>
      </c>
      <c r="R129" s="13">
        <f>(N129-I129)</f>
        <v>53</v>
      </c>
      <c r="S129" s="8">
        <v>1684</v>
      </c>
      <c r="T129" s="8">
        <v>1658</v>
      </c>
      <c r="U129" s="1">
        <v>1644</v>
      </c>
      <c r="V129" s="1">
        <v>1641</v>
      </c>
      <c r="W129" s="2">
        <f>(Y129/H129)</f>
        <v>-0.012507444907683145</v>
      </c>
      <c r="X129" s="2">
        <f>(Z129/S129)</f>
        <v>-0.015439429928741092</v>
      </c>
      <c r="Y129" s="8">
        <f>(T129-H129)</f>
        <v>-21</v>
      </c>
      <c r="Z129" s="8">
        <f>(T129-S129)</f>
        <v>-26</v>
      </c>
      <c r="AA129" s="2">
        <f>AC129/I129</f>
        <v>-0.01674641148325359</v>
      </c>
      <c r="AB129" s="2">
        <f>AD129/T129</f>
        <v>-0.008443908323281062</v>
      </c>
      <c r="AC129" s="8">
        <f>U129-I129</f>
        <v>-28</v>
      </c>
      <c r="AD129" s="8">
        <f>U129-T129</f>
        <v>-14</v>
      </c>
      <c r="AE129" s="19">
        <f>AG129/N129</f>
        <v>-0.04869565217391304</v>
      </c>
      <c r="AF129" s="19">
        <f>AH129/U129</f>
        <v>-0.0018248175182481751</v>
      </c>
      <c r="AG129" s="8">
        <f>V129-N129</f>
        <v>-84</v>
      </c>
      <c r="AH129" s="8">
        <f>V129-U129</f>
        <v>-3</v>
      </c>
    </row>
    <row r="130" spans="1:30" ht="12.75">
      <c r="A130" s="6"/>
      <c r="B130" s="6"/>
      <c r="C130" s="6"/>
      <c r="D130" s="10"/>
      <c r="E130" s="10"/>
      <c r="F130" s="10"/>
      <c r="G130" s="10"/>
      <c r="H130" s="10"/>
      <c r="I130" s="10"/>
      <c r="J130" s="10" t="s">
        <v>8</v>
      </c>
      <c r="K130" s="10" t="s">
        <v>8</v>
      </c>
      <c r="L130" s="10" t="s">
        <v>8</v>
      </c>
      <c r="M130" s="10" t="s">
        <v>8</v>
      </c>
      <c r="N130" s="10"/>
      <c r="O130" s="10" t="s">
        <v>8</v>
      </c>
      <c r="P130" s="10" t="s">
        <v>8</v>
      </c>
      <c r="Q130" s="13" t="s">
        <v>8</v>
      </c>
      <c r="R130" s="13" t="s">
        <v>8</v>
      </c>
      <c r="U130" s="1"/>
      <c r="V130" s="1"/>
      <c r="AC130" s="3"/>
      <c r="AD130" s="3"/>
    </row>
    <row r="131" spans="1:30" ht="12.75">
      <c r="A131" s="9" t="s">
        <v>107</v>
      </c>
      <c r="B131" s="6"/>
      <c r="C131" s="6"/>
      <c r="D131" s="10"/>
      <c r="E131" s="10"/>
      <c r="F131" s="10"/>
      <c r="G131" s="10"/>
      <c r="H131" s="10"/>
      <c r="I131" s="10"/>
      <c r="J131" s="10" t="s">
        <v>8</v>
      </c>
      <c r="K131" s="10" t="s">
        <v>8</v>
      </c>
      <c r="L131" s="10" t="s">
        <v>8</v>
      </c>
      <c r="M131" s="10" t="s">
        <v>8</v>
      </c>
      <c r="N131" s="10"/>
      <c r="O131" s="10" t="s">
        <v>8</v>
      </c>
      <c r="P131" s="10" t="s">
        <v>8</v>
      </c>
      <c r="Q131" s="13" t="s">
        <v>8</v>
      </c>
      <c r="R131" s="13" t="s">
        <v>8</v>
      </c>
      <c r="U131" s="1"/>
      <c r="V131" s="1"/>
      <c r="AC131" s="3"/>
      <c r="AD131" s="3"/>
    </row>
    <row r="132" spans="1:34" ht="12.75">
      <c r="A132" s="6"/>
      <c r="B132" s="6" t="s">
        <v>325</v>
      </c>
      <c r="C132" s="6" t="s">
        <v>108</v>
      </c>
      <c r="D132" s="10">
        <v>31</v>
      </c>
      <c r="E132" s="10">
        <v>35</v>
      </c>
      <c r="F132" s="10">
        <v>38</v>
      </c>
      <c r="G132" s="10">
        <v>39</v>
      </c>
      <c r="H132" s="10">
        <v>45</v>
      </c>
      <c r="I132" s="10">
        <v>66</v>
      </c>
      <c r="J132" s="12">
        <f>(L132/F132)*100</f>
        <v>73.68421052631578</v>
      </c>
      <c r="K132" s="12">
        <f>(M132/H132)*100</f>
        <v>46.666666666666664</v>
      </c>
      <c r="L132" s="10">
        <f>SUM(I132-F132)</f>
        <v>28</v>
      </c>
      <c r="M132" s="10">
        <f>(I132-H132)</f>
        <v>21</v>
      </c>
      <c r="N132" s="10">
        <v>70</v>
      </c>
      <c r="O132" s="12">
        <f>(Q132/G132)*100</f>
        <v>79.48717948717949</v>
      </c>
      <c r="P132" s="12">
        <f>(R132/I132)*100</f>
        <v>6.0606060606060606</v>
      </c>
      <c r="Q132" s="13">
        <f>SUM(N132-G132)</f>
        <v>31</v>
      </c>
      <c r="R132" s="13">
        <f>(N132-I132)</f>
        <v>4</v>
      </c>
      <c r="S132" s="8">
        <v>63</v>
      </c>
      <c r="T132" s="8">
        <v>83</v>
      </c>
      <c r="U132" s="1">
        <v>81</v>
      </c>
      <c r="V132" s="1">
        <v>85</v>
      </c>
      <c r="W132" s="2">
        <f>(Y132/H132)</f>
        <v>0.8444444444444444</v>
      </c>
      <c r="X132" s="2">
        <f>(Z132/S132)</f>
        <v>0.31746031746031744</v>
      </c>
      <c r="Y132" s="8">
        <f>(T132-H132)</f>
        <v>38</v>
      </c>
      <c r="Z132" s="8">
        <f>(T132-S132)</f>
        <v>20</v>
      </c>
      <c r="AA132" s="2">
        <f>AC132/I132</f>
        <v>0.22727272727272727</v>
      </c>
      <c r="AB132" s="2">
        <f>AD132/T132</f>
        <v>-0.024096385542168676</v>
      </c>
      <c r="AC132" s="8">
        <f>U132-I132</f>
        <v>15</v>
      </c>
      <c r="AD132" s="8">
        <f>U132-T132</f>
        <v>-2</v>
      </c>
      <c r="AE132" s="19">
        <f>AG132/N132</f>
        <v>0.21428571428571427</v>
      </c>
      <c r="AF132" s="19">
        <f>AH132/U132</f>
        <v>0.04938271604938271</v>
      </c>
      <c r="AG132" s="8">
        <f>V132-N132</f>
        <v>15</v>
      </c>
      <c r="AH132" s="8">
        <f>V132-U132</f>
        <v>4</v>
      </c>
    </row>
    <row r="133" spans="1:30" ht="12.75">
      <c r="A133" s="6"/>
      <c r="B133" s="6"/>
      <c r="C133" s="6"/>
      <c r="D133" s="10"/>
      <c r="E133" s="10"/>
      <c r="F133" s="10"/>
      <c r="G133" s="10"/>
      <c r="H133" s="10"/>
      <c r="I133" s="10"/>
      <c r="J133" s="12"/>
      <c r="K133" s="12"/>
      <c r="L133" s="10"/>
      <c r="M133" s="10"/>
      <c r="N133" s="10"/>
      <c r="O133" s="12"/>
      <c r="P133" s="12"/>
      <c r="Q133" s="13"/>
      <c r="R133" s="13"/>
      <c r="U133" s="1"/>
      <c r="V133" s="1"/>
      <c r="AC133" s="3"/>
      <c r="AD133" s="3"/>
    </row>
    <row r="134" spans="1:30" ht="12.75">
      <c r="A134" s="9" t="s">
        <v>109</v>
      </c>
      <c r="B134" s="6"/>
      <c r="C134" s="6"/>
      <c r="D134" s="10"/>
      <c r="E134" s="10"/>
      <c r="F134" s="10"/>
      <c r="G134" s="10"/>
      <c r="H134" s="10"/>
      <c r="I134" s="10"/>
      <c r="J134" s="10" t="s">
        <v>8</v>
      </c>
      <c r="K134" s="10" t="s">
        <v>8</v>
      </c>
      <c r="L134" s="10" t="s">
        <v>8</v>
      </c>
      <c r="M134" s="10" t="s">
        <v>8</v>
      </c>
      <c r="N134" s="10"/>
      <c r="O134" s="10" t="s">
        <v>8</v>
      </c>
      <c r="P134" s="10" t="s">
        <v>8</v>
      </c>
      <c r="Q134" s="13" t="s">
        <v>8</v>
      </c>
      <c r="R134" s="13" t="s">
        <v>8</v>
      </c>
      <c r="U134" s="1"/>
      <c r="V134" s="1"/>
      <c r="AC134" s="3"/>
      <c r="AD134" s="3"/>
    </row>
    <row r="135" spans="1:34" ht="12.75">
      <c r="A135" s="6"/>
      <c r="B135" s="6" t="s">
        <v>326</v>
      </c>
      <c r="C135" s="6" t="s">
        <v>110</v>
      </c>
      <c r="D135" s="10">
        <v>803</v>
      </c>
      <c r="E135" s="10">
        <v>816</v>
      </c>
      <c r="F135" s="10">
        <v>866</v>
      </c>
      <c r="G135" s="10">
        <v>901</v>
      </c>
      <c r="H135" s="10">
        <v>947</v>
      </c>
      <c r="I135" s="10">
        <v>885</v>
      </c>
      <c r="J135" s="12">
        <f>(L135/F135)*100</f>
        <v>2.1939953810623556</v>
      </c>
      <c r="K135" s="12">
        <f>(M135/H135)*100</f>
        <v>-6.546990496304119</v>
      </c>
      <c r="L135" s="10">
        <f>SUM(I135-F135)</f>
        <v>19</v>
      </c>
      <c r="M135" s="10">
        <f>(I135-H135)</f>
        <v>-62</v>
      </c>
      <c r="N135" s="10">
        <v>822</v>
      </c>
      <c r="O135" s="12">
        <f>(Q135/G135)*100</f>
        <v>-8.76803551609323</v>
      </c>
      <c r="P135" s="12">
        <f>(R135/I135)*100</f>
        <v>-7.118644067796611</v>
      </c>
      <c r="Q135" s="13">
        <f>SUM(N135-G135)</f>
        <v>-79</v>
      </c>
      <c r="R135" s="13">
        <f>(N135-I135)</f>
        <v>-63</v>
      </c>
      <c r="S135" s="8">
        <v>795</v>
      </c>
      <c r="T135" s="8">
        <v>848</v>
      </c>
      <c r="U135" s="1">
        <v>830</v>
      </c>
      <c r="V135" s="1">
        <v>737</v>
      </c>
      <c r="W135" s="2">
        <f>(Y135/H135)</f>
        <v>-0.10454065469904963</v>
      </c>
      <c r="X135" s="2">
        <f>(Z135/S135)</f>
        <v>0.06666666666666667</v>
      </c>
      <c r="Y135" s="8">
        <f>(T135-H135)</f>
        <v>-99</v>
      </c>
      <c r="Z135" s="8">
        <f>(T135-S135)</f>
        <v>53</v>
      </c>
      <c r="AA135" s="2">
        <f>AC135/I135</f>
        <v>-0.062146892655367235</v>
      </c>
      <c r="AB135" s="2">
        <f>AD135/T135</f>
        <v>-0.02122641509433962</v>
      </c>
      <c r="AC135" s="8">
        <f>U135-I135</f>
        <v>-55</v>
      </c>
      <c r="AD135" s="8">
        <f>U135-T135</f>
        <v>-18</v>
      </c>
      <c r="AE135" s="19">
        <f>AG135/N135</f>
        <v>-0.10340632603406326</v>
      </c>
      <c r="AF135" s="19">
        <f>AH135/U135</f>
        <v>-0.11204819277108434</v>
      </c>
      <c r="AG135" s="8">
        <f>V135-N135</f>
        <v>-85</v>
      </c>
      <c r="AH135" s="8">
        <f>V135-U135</f>
        <v>-93</v>
      </c>
    </row>
    <row r="136" spans="1:34" ht="12.75">
      <c r="A136" s="6"/>
      <c r="B136" s="6" t="s">
        <v>327</v>
      </c>
      <c r="C136" s="6" t="s">
        <v>111</v>
      </c>
      <c r="D136" s="10">
        <v>265</v>
      </c>
      <c r="E136" s="10">
        <v>285</v>
      </c>
      <c r="F136" s="10">
        <v>273</v>
      </c>
      <c r="G136" s="10">
        <v>265</v>
      </c>
      <c r="H136" s="10">
        <v>328</v>
      </c>
      <c r="I136" s="10">
        <v>332</v>
      </c>
      <c r="J136" s="12">
        <f>(L136/F136)*100</f>
        <v>21.611721611721613</v>
      </c>
      <c r="K136" s="12">
        <f>(M136/H136)*100</f>
        <v>1.2195121951219512</v>
      </c>
      <c r="L136" s="10">
        <f>SUM(I136-F136)</f>
        <v>59</v>
      </c>
      <c r="M136" s="10">
        <f>(I136-H136)</f>
        <v>4</v>
      </c>
      <c r="N136" s="10">
        <v>327</v>
      </c>
      <c r="O136" s="12">
        <f>(Q136/G136)*100</f>
        <v>23.39622641509434</v>
      </c>
      <c r="P136" s="12">
        <f>(R136/I136)*100</f>
        <v>-1.5060240963855422</v>
      </c>
      <c r="Q136" s="13">
        <f>SUM(N136-G136)</f>
        <v>62</v>
      </c>
      <c r="R136" s="13">
        <f>(N136-I136)</f>
        <v>-5</v>
      </c>
      <c r="S136" s="8">
        <v>330</v>
      </c>
      <c r="T136" s="8">
        <v>293</v>
      </c>
      <c r="U136" s="1">
        <v>289</v>
      </c>
      <c r="V136" s="1">
        <v>252</v>
      </c>
      <c r="W136" s="2">
        <f>(Y136/H136)</f>
        <v>-0.10670731707317073</v>
      </c>
      <c r="X136" s="2">
        <f>(Z136/S136)</f>
        <v>-0.11212121212121212</v>
      </c>
      <c r="Y136" s="8">
        <f>(T136-H136)</f>
        <v>-35</v>
      </c>
      <c r="Z136" s="8">
        <f>(T136-S136)</f>
        <v>-37</v>
      </c>
      <c r="AA136" s="2">
        <f>AC136/I136</f>
        <v>-0.12951807228915663</v>
      </c>
      <c r="AB136" s="2">
        <f>AD136/T136</f>
        <v>-0.013651877133105802</v>
      </c>
      <c r="AC136" s="8">
        <f>U136-I136</f>
        <v>-43</v>
      </c>
      <c r="AD136" s="8">
        <f>U136-T136</f>
        <v>-4</v>
      </c>
      <c r="AE136" s="19">
        <f>AG136/N136</f>
        <v>-0.22935779816513763</v>
      </c>
      <c r="AF136" s="19">
        <f>AH136/U136</f>
        <v>-0.12802768166089964</v>
      </c>
      <c r="AG136" s="8">
        <f>V136-N136</f>
        <v>-75</v>
      </c>
      <c r="AH136" s="8">
        <f>V136-U136</f>
        <v>-37</v>
      </c>
    </row>
    <row r="137" spans="1:30" ht="12.75">
      <c r="A137" s="6"/>
      <c r="B137" s="6"/>
      <c r="C137" s="6"/>
      <c r="D137" s="10"/>
      <c r="E137" s="10"/>
      <c r="F137" s="10"/>
      <c r="G137" s="10"/>
      <c r="H137" s="10"/>
      <c r="I137" s="10"/>
      <c r="J137" s="10" t="s">
        <v>8</v>
      </c>
      <c r="K137" s="10" t="s">
        <v>8</v>
      </c>
      <c r="L137" s="10" t="s">
        <v>8</v>
      </c>
      <c r="M137" s="10" t="s">
        <v>8</v>
      </c>
      <c r="N137" s="10"/>
      <c r="O137" s="10" t="s">
        <v>8</v>
      </c>
      <c r="P137" s="10" t="s">
        <v>8</v>
      </c>
      <c r="Q137" s="13" t="s">
        <v>8</v>
      </c>
      <c r="R137" s="13" t="s">
        <v>8</v>
      </c>
      <c r="U137" s="1"/>
      <c r="V137" s="1"/>
      <c r="AC137" s="3"/>
      <c r="AD137" s="3"/>
    </row>
    <row r="138" spans="1:30" ht="12.75">
      <c r="A138" s="9" t="s">
        <v>112</v>
      </c>
      <c r="B138" s="6"/>
      <c r="C138" s="6"/>
      <c r="D138" s="10"/>
      <c r="E138" s="10"/>
      <c r="F138" s="10"/>
      <c r="G138" s="10"/>
      <c r="H138" s="10"/>
      <c r="I138" s="10"/>
      <c r="J138" s="10" t="s">
        <v>8</v>
      </c>
      <c r="K138" s="10" t="s">
        <v>8</v>
      </c>
      <c r="L138" s="10" t="s">
        <v>8</v>
      </c>
      <c r="M138" s="10" t="s">
        <v>8</v>
      </c>
      <c r="N138" s="10"/>
      <c r="O138" s="10" t="s">
        <v>8</v>
      </c>
      <c r="P138" s="10" t="s">
        <v>8</v>
      </c>
      <c r="Q138" s="13" t="s">
        <v>8</v>
      </c>
      <c r="R138" s="13" t="s">
        <v>8</v>
      </c>
      <c r="U138" s="1"/>
      <c r="V138" s="1"/>
      <c r="AC138" s="3"/>
      <c r="AD138" s="3"/>
    </row>
    <row r="139" spans="1:34" ht="12.75">
      <c r="A139" s="6"/>
      <c r="B139" s="6" t="s">
        <v>328</v>
      </c>
      <c r="C139" s="6" t="s">
        <v>113</v>
      </c>
      <c r="D139" s="10">
        <v>336</v>
      </c>
      <c r="E139" s="10">
        <v>333</v>
      </c>
      <c r="F139" s="10">
        <v>325</v>
      </c>
      <c r="G139" s="10">
        <v>327</v>
      </c>
      <c r="H139" s="10">
        <v>327</v>
      </c>
      <c r="I139" s="10">
        <v>306</v>
      </c>
      <c r="J139" s="12">
        <f>(L139/F139)*100</f>
        <v>-5.846153846153846</v>
      </c>
      <c r="K139" s="12">
        <f>(M139/H139)*100</f>
        <v>-6.422018348623854</v>
      </c>
      <c r="L139" s="10">
        <f>SUM(I139-F139)</f>
        <v>-19</v>
      </c>
      <c r="M139" s="10">
        <f>(I139-H139)</f>
        <v>-21</v>
      </c>
      <c r="N139" s="10">
        <v>309</v>
      </c>
      <c r="O139" s="12">
        <f>(Q139/G139)*100</f>
        <v>-5.5045871559633035</v>
      </c>
      <c r="P139" s="12">
        <f>(R139/I139)*100</f>
        <v>0.9803921568627451</v>
      </c>
      <c r="Q139" s="13">
        <f>SUM(N139-G139)</f>
        <v>-18</v>
      </c>
      <c r="R139" s="13">
        <f>(N139-I139)</f>
        <v>3</v>
      </c>
      <c r="S139" s="8">
        <v>304</v>
      </c>
      <c r="T139" s="8">
        <v>301</v>
      </c>
      <c r="U139" s="1">
        <v>289</v>
      </c>
      <c r="V139" s="1">
        <v>279</v>
      </c>
      <c r="W139" s="2">
        <f>(Y139/H139)</f>
        <v>-0.07951070336391437</v>
      </c>
      <c r="X139" s="2">
        <f>(Z139/S139)</f>
        <v>-0.009868421052631578</v>
      </c>
      <c r="Y139" s="8">
        <f>(T139-H139)</f>
        <v>-26</v>
      </c>
      <c r="Z139" s="8">
        <f>(T139-S139)</f>
        <v>-3</v>
      </c>
      <c r="AA139" s="2">
        <f>AC139/I139</f>
        <v>-0.05555555555555555</v>
      </c>
      <c r="AB139" s="2">
        <f>AD139/T139</f>
        <v>-0.03986710963455149</v>
      </c>
      <c r="AC139" s="8">
        <f>U139-I139</f>
        <v>-17</v>
      </c>
      <c r="AD139" s="8">
        <f>U139-T139</f>
        <v>-12</v>
      </c>
      <c r="AE139" s="19">
        <f>AG139/N139</f>
        <v>-0.0970873786407767</v>
      </c>
      <c r="AF139" s="19">
        <f>AH139/U139</f>
        <v>-0.03460207612456748</v>
      </c>
      <c r="AG139" s="8">
        <f>V139-N139</f>
        <v>-30</v>
      </c>
      <c r="AH139" s="8">
        <f>V139-U139</f>
        <v>-10</v>
      </c>
    </row>
    <row r="140" spans="1:30" ht="12.75">
      <c r="A140" s="6"/>
      <c r="B140" s="6"/>
      <c r="C140" s="6"/>
      <c r="D140" s="10"/>
      <c r="E140" s="10"/>
      <c r="F140" s="10"/>
      <c r="G140" s="10"/>
      <c r="H140" s="10"/>
      <c r="I140" s="10"/>
      <c r="J140" s="10" t="s">
        <v>8</v>
      </c>
      <c r="K140" s="10" t="s">
        <v>8</v>
      </c>
      <c r="L140" s="10" t="s">
        <v>8</v>
      </c>
      <c r="M140" s="10" t="s">
        <v>8</v>
      </c>
      <c r="N140" s="10"/>
      <c r="O140" s="10" t="s">
        <v>8</v>
      </c>
      <c r="P140" s="10" t="s">
        <v>8</v>
      </c>
      <c r="Q140" s="13" t="s">
        <v>8</v>
      </c>
      <c r="R140" s="13" t="s">
        <v>8</v>
      </c>
      <c r="U140" s="1"/>
      <c r="V140" s="1"/>
      <c r="AC140" s="3"/>
      <c r="AD140" s="3"/>
    </row>
    <row r="141" spans="1:30" ht="12.75">
      <c r="A141" s="9" t="s">
        <v>114</v>
      </c>
      <c r="B141" s="6"/>
      <c r="C141" s="6"/>
      <c r="D141" s="10"/>
      <c r="E141" s="10"/>
      <c r="F141" s="10"/>
      <c r="G141" s="10"/>
      <c r="H141" s="10"/>
      <c r="I141" s="10"/>
      <c r="J141" s="10" t="s">
        <v>8</v>
      </c>
      <c r="K141" s="10" t="s">
        <v>8</v>
      </c>
      <c r="L141" s="10" t="s">
        <v>8</v>
      </c>
      <c r="M141" s="10" t="s">
        <v>8</v>
      </c>
      <c r="N141" s="10"/>
      <c r="O141" s="10" t="s">
        <v>8</v>
      </c>
      <c r="P141" s="10" t="s">
        <v>8</v>
      </c>
      <c r="Q141" s="13" t="s">
        <v>8</v>
      </c>
      <c r="R141" s="13" t="s">
        <v>8</v>
      </c>
      <c r="U141" s="1"/>
      <c r="V141" s="1"/>
      <c r="AC141" s="3"/>
      <c r="AD141" s="3"/>
    </row>
    <row r="142" spans="1:35" ht="12.75">
      <c r="A142" s="6"/>
      <c r="B142" s="6" t="s">
        <v>329</v>
      </c>
      <c r="C142" s="6" t="s">
        <v>115</v>
      </c>
      <c r="D142" s="10">
        <v>81311</v>
      </c>
      <c r="E142" s="10">
        <v>82760</v>
      </c>
      <c r="F142" s="10">
        <v>84018</v>
      </c>
      <c r="G142" s="10">
        <v>85495</v>
      </c>
      <c r="H142" s="10">
        <v>88006</v>
      </c>
      <c r="I142" s="10">
        <v>88654</v>
      </c>
      <c r="J142" s="12">
        <f>(L142/F142)*100</f>
        <v>5.517865219357756</v>
      </c>
      <c r="K142" s="12">
        <f>(M142/H142)*100</f>
        <v>0.7363134331750107</v>
      </c>
      <c r="L142" s="10">
        <f>SUM(I142-F142)</f>
        <v>4636</v>
      </c>
      <c r="M142" s="10">
        <f>(I142-H142)</f>
        <v>648</v>
      </c>
      <c r="N142" s="10">
        <v>88579</v>
      </c>
      <c r="O142" s="12">
        <f>(Q142/G142)*100</f>
        <v>3.607228492894321</v>
      </c>
      <c r="P142" s="12">
        <f>(R142/I142)*100</f>
        <v>-0.08459855167279537</v>
      </c>
      <c r="Q142" s="13">
        <f>SUM(N142-G142)</f>
        <v>3084</v>
      </c>
      <c r="R142" s="13">
        <f>(N142-I142)</f>
        <v>-75</v>
      </c>
      <c r="S142" s="8">
        <v>87703</v>
      </c>
      <c r="T142" s="8">
        <v>88460</v>
      </c>
      <c r="U142" s="1">
        <v>87925</v>
      </c>
      <c r="V142" s="1">
        <v>87180</v>
      </c>
      <c r="W142" s="2">
        <f>(Y142/H142)</f>
        <v>0.005158739176874304</v>
      </c>
      <c r="X142" s="2">
        <f>(Z142/S142)</f>
        <v>0.008631403714810212</v>
      </c>
      <c r="Y142" s="8">
        <f>(T142-H142)</f>
        <v>454</v>
      </c>
      <c r="Z142" s="8">
        <f>(T142-S142)</f>
        <v>757</v>
      </c>
      <c r="AA142" s="2">
        <f>AC142/I142</f>
        <v>-0.00822297922259571</v>
      </c>
      <c r="AB142" s="2">
        <f>AD142/T142</f>
        <v>-0.006047931268369885</v>
      </c>
      <c r="AC142" s="8">
        <f>U142-I142</f>
        <v>-729</v>
      </c>
      <c r="AD142" s="8">
        <f>U142-T142</f>
        <v>-535</v>
      </c>
      <c r="AE142" s="19">
        <f>AG142/N142</f>
        <v>-0.015793811174206075</v>
      </c>
      <c r="AF142" s="19">
        <f>AH142/U142</f>
        <v>-0.008473130508956497</v>
      </c>
      <c r="AG142" s="8">
        <f>V142-N142</f>
        <v>-1399</v>
      </c>
      <c r="AH142" s="8">
        <f>V142-U142</f>
        <v>-745</v>
      </c>
      <c r="AI142" s="34" t="s">
        <v>449</v>
      </c>
    </row>
    <row r="143" spans="1:30" ht="12.75">
      <c r="A143" s="6"/>
      <c r="B143" s="6"/>
      <c r="C143" s="6"/>
      <c r="D143" s="10"/>
      <c r="E143" s="10"/>
      <c r="F143" s="10"/>
      <c r="G143" s="10"/>
      <c r="H143" s="10"/>
      <c r="I143" s="10"/>
      <c r="J143" s="10" t="s">
        <v>8</v>
      </c>
      <c r="K143" s="10" t="s">
        <v>8</v>
      </c>
      <c r="L143" s="10" t="s">
        <v>8</v>
      </c>
      <c r="M143" s="10" t="s">
        <v>8</v>
      </c>
      <c r="N143" s="10"/>
      <c r="O143" s="10" t="s">
        <v>8</v>
      </c>
      <c r="P143" s="10" t="s">
        <v>8</v>
      </c>
      <c r="Q143" s="13" t="s">
        <v>8</v>
      </c>
      <c r="R143" s="13" t="s">
        <v>8</v>
      </c>
      <c r="U143" s="1"/>
      <c r="V143" s="1"/>
      <c r="AC143" s="3"/>
      <c r="AD143" s="3"/>
    </row>
    <row r="144" spans="1:30" ht="12.75">
      <c r="A144" s="9" t="s">
        <v>116</v>
      </c>
      <c r="B144" s="6"/>
      <c r="C144" s="6"/>
      <c r="D144" s="10"/>
      <c r="E144" s="10"/>
      <c r="F144" s="10"/>
      <c r="G144" s="10"/>
      <c r="H144" s="10"/>
      <c r="I144" s="10"/>
      <c r="J144" s="10" t="s">
        <v>8</v>
      </c>
      <c r="K144" s="10" t="s">
        <v>8</v>
      </c>
      <c r="L144" s="10" t="s">
        <v>8</v>
      </c>
      <c r="M144" s="10" t="s">
        <v>8</v>
      </c>
      <c r="N144" s="10"/>
      <c r="O144" s="10" t="s">
        <v>8</v>
      </c>
      <c r="P144" s="10" t="s">
        <v>8</v>
      </c>
      <c r="Q144" s="13" t="s">
        <v>8</v>
      </c>
      <c r="R144" s="13" t="s">
        <v>8</v>
      </c>
      <c r="U144" s="1"/>
      <c r="V144" s="1"/>
      <c r="AC144" s="3"/>
      <c r="AD144" s="3"/>
    </row>
    <row r="145" spans="1:34" ht="12.75">
      <c r="A145" s="6"/>
      <c r="B145" s="6" t="s">
        <v>330</v>
      </c>
      <c r="C145" s="6" t="s">
        <v>117</v>
      </c>
      <c r="D145" s="10">
        <v>309</v>
      </c>
      <c r="E145" s="10">
        <v>295</v>
      </c>
      <c r="F145" s="10">
        <v>307</v>
      </c>
      <c r="G145" s="10">
        <v>306</v>
      </c>
      <c r="H145" s="10">
        <v>288</v>
      </c>
      <c r="I145" s="10">
        <v>307</v>
      </c>
      <c r="J145" s="12">
        <f>(L145/F145)*100</f>
        <v>0</v>
      </c>
      <c r="K145" s="12">
        <f>(M145/H145)*100</f>
        <v>6.597222222222222</v>
      </c>
      <c r="L145" s="10">
        <f>SUM(I145-F145)</f>
        <v>0</v>
      </c>
      <c r="M145" s="10">
        <f>(I145-H145)</f>
        <v>19</v>
      </c>
      <c r="N145" s="10">
        <v>277</v>
      </c>
      <c r="O145" s="12">
        <f>(Q145/G145)*100</f>
        <v>-9.477124183006536</v>
      </c>
      <c r="P145" s="12">
        <f>(R145/I145)*100</f>
        <v>-9.77198697068404</v>
      </c>
      <c r="Q145" s="13">
        <f>SUM(N145-G145)</f>
        <v>-29</v>
      </c>
      <c r="R145" s="13">
        <f>(N145-I145)</f>
        <v>-30</v>
      </c>
      <c r="S145" s="8">
        <v>275</v>
      </c>
      <c r="T145" s="8">
        <v>252</v>
      </c>
      <c r="U145" s="1">
        <v>221</v>
      </c>
      <c r="V145" s="1">
        <v>210</v>
      </c>
      <c r="W145" s="2">
        <f>(Y145/H145)</f>
        <v>-0.125</v>
      </c>
      <c r="X145" s="2">
        <f>(Z145/S145)</f>
        <v>-0.08363636363636363</v>
      </c>
      <c r="Y145" s="8">
        <f>(T145-H145)</f>
        <v>-36</v>
      </c>
      <c r="Z145" s="8">
        <f>(T145-S145)</f>
        <v>-23</v>
      </c>
      <c r="AA145" s="2">
        <f>AC145/I145</f>
        <v>-0.28013029315960913</v>
      </c>
      <c r="AB145" s="2">
        <f>AD145/T145</f>
        <v>-0.12301587301587301</v>
      </c>
      <c r="AC145" s="8">
        <f>U145-I145</f>
        <v>-86</v>
      </c>
      <c r="AD145" s="8">
        <f>U145-T145</f>
        <v>-31</v>
      </c>
      <c r="AE145" s="19">
        <f>AG145/N145</f>
        <v>-0.24187725631768953</v>
      </c>
      <c r="AF145" s="19">
        <f>AH145/U145</f>
        <v>-0.049773755656108594</v>
      </c>
      <c r="AG145" s="8">
        <f>V145-N145</f>
        <v>-67</v>
      </c>
      <c r="AH145" s="8">
        <f>V145-U145</f>
        <v>-11</v>
      </c>
    </row>
    <row r="146" spans="1:34" ht="12.75">
      <c r="A146" s="6"/>
      <c r="B146" s="6" t="s">
        <v>331</v>
      </c>
      <c r="C146" s="6" t="s">
        <v>118</v>
      </c>
      <c r="D146" s="10">
        <v>101</v>
      </c>
      <c r="E146" s="10">
        <v>97</v>
      </c>
      <c r="F146" s="10">
        <v>85</v>
      </c>
      <c r="G146" s="10">
        <v>83</v>
      </c>
      <c r="H146" s="10">
        <v>92</v>
      </c>
      <c r="I146" s="10">
        <v>87</v>
      </c>
      <c r="J146" s="12">
        <f>(L146/F146)*100</f>
        <v>2.3529411764705883</v>
      </c>
      <c r="K146" s="12">
        <f>(M146/H146)*100</f>
        <v>-5.434782608695652</v>
      </c>
      <c r="L146" s="10">
        <f>SUM(I146-F146)</f>
        <v>2</v>
      </c>
      <c r="M146" s="10">
        <f>(I146-H146)</f>
        <v>-5</v>
      </c>
      <c r="N146" s="10">
        <v>76</v>
      </c>
      <c r="O146" s="12">
        <f>(Q146/G146)*100</f>
        <v>-8.433734939759036</v>
      </c>
      <c r="P146" s="12">
        <f>(R146/I146)*100</f>
        <v>-12.643678160919542</v>
      </c>
      <c r="Q146" s="13">
        <f>SUM(N146-G146)</f>
        <v>-7</v>
      </c>
      <c r="R146" s="13">
        <f>(N146-I146)</f>
        <v>-11</v>
      </c>
      <c r="S146" s="8">
        <v>87</v>
      </c>
      <c r="T146" s="8">
        <v>66</v>
      </c>
      <c r="U146" s="1">
        <v>59</v>
      </c>
      <c r="V146" s="1">
        <v>62</v>
      </c>
      <c r="W146" s="2">
        <f>(Y146/H146)</f>
        <v>-0.2826086956521739</v>
      </c>
      <c r="X146" s="2">
        <f>(Z146/S146)</f>
        <v>-0.2413793103448276</v>
      </c>
      <c r="Y146" s="8">
        <f>(T146-H146)</f>
        <v>-26</v>
      </c>
      <c r="Z146" s="8">
        <f>(T146-S146)</f>
        <v>-21</v>
      </c>
      <c r="AA146" s="2">
        <f>AC146/I146</f>
        <v>-0.3218390804597701</v>
      </c>
      <c r="AB146" s="2">
        <f>AD146/T146</f>
        <v>-0.10606060606060606</v>
      </c>
      <c r="AC146" s="8">
        <f>U146-I146</f>
        <v>-28</v>
      </c>
      <c r="AD146" s="8">
        <f>U146-T146</f>
        <v>-7</v>
      </c>
      <c r="AE146" s="19">
        <f>AG146/N146</f>
        <v>-0.18421052631578946</v>
      </c>
      <c r="AF146" s="19">
        <f>AH146/U146</f>
        <v>0.05084745762711865</v>
      </c>
      <c r="AG146" s="8">
        <f>V146-N146</f>
        <v>-14</v>
      </c>
      <c r="AH146" s="8">
        <f>V146-U146</f>
        <v>3</v>
      </c>
    </row>
    <row r="147" spans="1:30" ht="12.75">
      <c r="A147" s="6"/>
      <c r="B147" s="6"/>
      <c r="C147" s="6"/>
      <c r="D147" s="10"/>
      <c r="E147" s="10"/>
      <c r="F147" s="10"/>
      <c r="G147" s="10"/>
      <c r="H147" s="10"/>
      <c r="I147" s="10"/>
      <c r="J147" s="12"/>
      <c r="K147" s="12"/>
      <c r="L147" s="10"/>
      <c r="M147" s="10"/>
      <c r="N147" s="10"/>
      <c r="O147" s="12"/>
      <c r="P147" s="12"/>
      <c r="Q147" s="13"/>
      <c r="R147" s="13"/>
      <c r="U147" s="1"/>
      <c r="V147" s="1"/>
      <c r="AC147" s="3"/>
      <c r="AD147" s="3"/>
    </row>
    <row r="148" spans="1:30" ht="12.75">
      <c r="A148" s="9" t="s">
        <v>119</v>
      </c>
      <c r="B148" s="6"/>
      <c r="C148" s="6"/>
      <c r="D148" s="10"/>
      <c r="E148" s="10"/>
      <c r="F148" s="10"/>
      <c r="G148" s="10"/>
      <c r="H148" s="10"/>
      <c r="I148" s="10"/>
      <c r="J148" s="10" t="s">
        <v>8</v>
      </c>
      <c r="K148" s="10" t="s">
        <v>8</v>
      </c>
      <c r="L148" s="10" t="s">
        <v>8</v>
      </c>
      <c r="M148" s="10" t="s">
        <v>8</v>
      </c>
      <c r="N148" s="10"/>
      <c r="O148" s="10" t="s">
        <v>8</v>
      </c>
      <c r="P148" s="10" t="s">
        <v>8</v>
      </c>
      <c r="Q148" s="13" t="s">
        <v>8</v>
      </c>
      <c r="R148" s="13" t="s">
        <v>8</v>
      </c>
      <c r="U148" s="1"/>
      <c r="V148" s="1"/>
      <c r="AC148" s="3"/>
      <c r="AD148" s="3"/>
    </row>
    <row r="149" spans="1:34" ht="12.75">
      <c r="A149" s="6"/>
      <c r="B149" s="6" t="s">
        <v>332</v>
      </c>
      <c r="C149" s="6" t="s">
        <v>120</v>
      </c>
      <c r="D149" s="10">
        <v>250</v>
      </c>
      <c r="E149" s="10">
        <v>267</v>
      </c>
      <c r="F149" s="10">
        <v>250</v>
      </c>
      <c r="G149" s="10">
        <v>248</v>
      </c>
      <c r="H149" s="10">
        <v>248</v>
      </c>
      <c r="I149" s="10">
        <v>261</v>
      </c>
      <c r="J149" s="12">
        <f>(L149/F149)*100</f>
        <v>4.3999999999999995</v>
      </c>
      <c r="K149" s="12">
        <f>(M149/H149)*100</f>
        <v>5.241935483870968</v>
      </c>
      <c r="L149" s="10">
        <f>SUM(I149-F149)</f>
        <v>11</v>
      </c>
      <c r="M149" s="10">
        <f>(I149-H149)</f>
        <v>13</v>
      </c>
      <c r="N149" s="10">
        <v>254</v>
      </c>
      <c r="O149" s="12">
        <f>(Q149/G149)*100</f>
        <v>2.4193548387096775</v>
      </c>
      <c r="P149" s="12">
        <f>(R149/I149)*100</f>
        <v>-2.681992337164751</v>
      </c>
      <c r="Q149" s="13">
        <f>SUM(N149-G149)</f>
        <v>6</v>
      </c>
      <c r="R149" s="13">
        <f>(N149-I149)</f>
        <v>-7</v>
      </c>
      <c r="S149" s="8">
        <v>244</v>
      </c>
      <c r="T149" s="8">
        <v>247</v>
      </c>
      <c r="U149" s="1">
        <v>260</v>
      </c>
      <c r="V149" s="1">
        <v>228</v>
      </c>
      <c r="W149" s="2">
        <f>(Y149/H149)</f>
        <v>-0.004032258064516129</v>
      </c>
      <c r="X149" s="2">
        <f>(Z149/S149)</f>
        <v>0.012295081967213115</v>
      </c>
      <c r="Y149" s="8">
        <f>(T149-H149)</f>
        <v>-1</v>
      </c>
      <c r="Z149" s="8">
        <f>(T149-S149)</f>
        <v>3</v>
      </c>
      <c r="AA149" s="2">
        <f>AC149/I149</f>
        <v>-0.0038314176245210726</v>
      </c>
      <c r="AB149" s="2">
        <f>AD149/T149</f>
        <v>0.05263157894736842</v>
      </c>
      <c r="AC149" s="8">
        <f>U149-I149</f>
        <v>-1</v>
      </c>
      <c r="AD149" s="8">
        <f>U149-T149</f>
        <v>13</v>
      </c>
      <c r="AE149" s="19">
        <f>AG149/N149</f>
        <v>-0.10236220472440945</v>
      </c>
      <c r="AF149" s="19">
        <f>AH149/U149</f>
        <v>-0.12307692307692308</v>
      </c>
      <c r="AG149" s="8">
        <f>V149-N149</f>
        <v>-26</v>
      </c>
      <c r="AH149" s="8">
        <f>V149-U149</f>
        <v>-32</v>
      </c>
    </row>
    <row r="150" spans="1:34" ht="12.75">
      <c r="A150" s="6"/>
      <c r="B150" s="6" t="s">
        <v>333</v>
      </c>
      <c r="C150" s="6" t="s">
        <v>121</v>
      </c>
      <c r="D150" s="10">
        <v>126</v>
      </c>
      <c r="E150" s="10">
        <v>118</v>
      </c>
      <c r="F150" s="10">
        <v>135</v>
      </c>
      <c r="G150" s="10">
        <v>120</v>
      </c>
      <c r="H150" s="10">
        <v>121</v>
      </c>
      <c r="I150" s="10">
        <v>120</v>
      </c>
      <c r="J150" s="12">
        <f>(L150/F150)*100</f>
        <v>-11.11111111111111</v>
      </c>
      <c r="K150" s="12">
        <f>(M150/H150)*100</f>
        <v>-0.8264462809917356</v>
      </c>
      <c r="L150" s="10">
        <f>SUM(I150-F150)</f>
        <v>-15</v>
      </c>
      <c r="M150" s="10">
        <f>(I150-H150)</f>
        <v>-1</v>
      </c>
      <c r="N150" s="10">
        <v>125</v>
      </c>
      <c r="O150" s="12">
        <f>(Q150/G150)*100</f>
        <v>4.166666666666666</v>
      </c>
      <c r="P150" s="12">
        <f>(R150/I150)*100</f>
        <v>4.166666666666666</v>
      </c>
      <c r="Q150" s="13">
        <f>SUM(N150-G150)</f>
        <v>5</v>
      </c>
      <c r="R150" s="13">
        <f>(N150-I150)</f>
        <v>5</v>
      </c>
      <c r="S150" s="8">
        <v>121</v>
      </c>
      <c r="T150" s="8">
        <v>130</v>
      </c>
      <c r="U150" s="1">
        <v>116</v>
      </c>
      <c r="V150" s="1">
        <v>122</v>
      </c>
      <c r="W150" s="2">
        <f>(Y150/H150)</f>
        <v>0.0743801652892562</v>
      </c>
      <c r="X150" s="2">
        <f>(Z150/S150)</f>
        <v>0.0743801652892562</v>
      </c>
      <c r="Y150" s="8">
        <f>(T150-H150)</f>
        <v>9</v>
      </c>
      <c r="Z150" s="8">
        <f>(T150-S150)</f>
        <v>9</v>
      </c>
      <c r="AA150" s="2">
        <f>AC150/I150</f>
        <v>-0.03333333333333333</v>
      </c>
      <c r="AB150" s="2">
        <f>AD150/T150</f>
        <v>-0.1076923076923077</v>
      </c>
      <c r="AC150" s="8">
        <f>U150-I150</f>
        <v>-4</v>
      </c>
      <c r="AD150" s="8">
        <f>U150-T150</f>
        <v>-14</v>
      </c>
      <c r="AE150" s="19">
        <f>AG150/N150</f>
        <v>-0.024</v>
      </c>
      <c r="AF150" s="19">
        <f>AH150/U150</f>
        <v>0.05172413793103448</v>
      </c>
      <c r="AG150" s="8">
        <f>V150-N150</f>
        <v>-3</v>
      </c>
      <c r="AH150" s="8">
        <f>V150-U150</f>
        <v>6</v>
      </c>
    </row>
    <row r="151" spans="1:34" ht="12.75">
      <c r="A151" s="6"/>
      <c r="B151" s="6" t="s">
        <v>334</v>
      </c>
      <c r="C151" s="6" t="s">
        <v>122</v>
      </c>
      <c r="D151" s="10">
        <v>278</v>
      </c>
      <c r="E151" s="10">
        <v>304</v>
      </c>
      <c r="F151" s="10">
        <v>308</v>
      </c>
      <c r="G151" s="10">
        <v>322</v>
      </c>
      <c r="H151" s="10">
        <v>344</v>
      </c>
      <c r="I151" s="10">
        <v>303</v>
      </c>
      <c r="J151" s="12">
        <f>(L151/F151)*100</f>
        <v>-1.6233766233766231</v>
      </c>
      <c r="K151" s="12">
        <f>(M151/H151)*100</f>
        <v>-11.918604651162791</v>
      </c>
      <c r="L151" s="10">
        <f>SUM(I151-F151)</f>
        <v>-5</v>
      </c>
      <c r="M151" s="10">
        <f>(I151-H151)</f>
        <v>-41</v>
      </c>
      <c r="N151" s="10">
        <v>281</v>
      </c>
      <c r="O151" s="12">
        <f>(Q151/G151)*100</f>
        <v>-12.732919254658384</v>
      </c>
      <c r="P151" s="12">
        <f>(R151/I151)*100</f>
        <v>-7.2607260726072615</v>
      </c>
      <c r="Q151" s="13">
        <f>SUM(N151-G151)</f>
        <v>-41</v>
      </c>
      <c r="R151" s="13">
        <f>(N151-I151)</f>
        <v>-22</v>
      </c>
      <c r="S151" s="8">
        <v>278</v>
      </c>
      <c r="T151" s="8">
        <v>290</v>
      </c>
      <c r="U151" s="1">
        <v>290</v>
      </c>
      <c r="V151" s="1">
        <v>277</v>
      </c>
      <c r="W151" s="2">
        <f>(Y151/H151)</f>
        <v>-0.1569767441860465</v>
      </c>
      <c r="X151" s="2">
        <f>(Z151/S151)</f>
        <v>0.04316546762589928</v>
      </c>
      <c r="Y151" s="8">
        <f>(T151-H151)</f>
        <v>-54</v>
      </c>
      <c r="Z151" s="8">
        <f>(T151-S151)</f>
        <v>12</v>
      </c>
      <c r="AA151" s="2">
        <f>AC151/I151</f>
        <v>-0.0429042904290429</v>
      </c>
      <c r="AB151" s="2">
        <f>AD151/T151</f>
        <v>0</v>
      </c>
      <c r="AC151" s="8">
        <f>U151-I151</f>
        <v>-13</v>
      </c>
      <c r="AD151" s="8">
        <f>U151-T151</f>
        <v>0</v>
      </c>
      <c r="AE151" s="19">
        <f>AG151/N151</f>
        <v>-0.014234875444839857</v>
      </c>
      <c r="AF151" s="19">
        <f>AH151/U151</f>
        <v>-0.04482758620689655</v>
      </c>
      <c r="AG151" s="8">
        <f>V151-N151</f>
        <v>-4</v>
      </c>
      <c r="AH151" s="8">
        <f>V151-U151</f>
        <v>-13</v>
      </c>
    </row>
    <row r="152" spans="1:34" ht="12.75">
      <c r="A152" s="6"/>
      <c r="B152" s="6" t="s">
        <v>335</v>
      </c>
      <c r="C152" s="6" t="s">
        <v>123</v>
      </c>
      <c r="D152" s="10">
        <v>99</v>
      </c>
      <c r="E152" s="10">
        <v>115</v>
      </c>
      <c r="F152" s="10">
        <v>124</v>
      </c>
      <c r="G152" s="10">
        <v>141</v>
      </c>
      <c r="H152" s="10">
        <v>160</v>
      </c>
      <c r="I152" s="10">
        <v>163</v>
      </c>
      <c r="J152" s="12">
        <f>(L152/F152)*100</f>
        <v>31.451612903225808</v>
      </c>
      <c r="K152" s="12">
        <f>(M152/H152)*100</f>
        <v>1.875</v>
      </c>
      <c r="L152" s="10">
        <f>SUM(I152-F152)</f>
        <v>39</v>
      </c>
      <c r="M152" s="10">
        <f>(I152-H152)</f>
        <v>3</v>
      </c>
      <c r="N152" s="10">
        <v>171</v>
      </c>
      <c r="O152" s="12">
        <f>(Q152/G152)*100</f>
        <v>21.27659574468085</v>
      </c>
      <c r="P152" s="12">
        <f>(R152/I152)*100</f>
        <v>4.9079754601226995</v>
      </c>
      <c r="Q152" s="13">
        <f>SUM(N152-G152)</f>
        <v>30</v>
      </c>
      <c r="R152" s="13">
        <f>(N152-I152)</f>
        <v>8</v>
      </c>
      <c r="S152" s="8">
        <v>164</v>
      </c>
      <c r="T152" s="8">
        <v>137</v>
      </c>
      <c r="U152" s="1">
        <v>117</v>
      </c>
      <c r="V152" s="1">
        <v>107</v>
      </c>
      <c r="W152" s="2">
        <f>(Y152/H152)</f>
        <v>-0.14375</v>
      </c>
      <c r="X152" s="2">
        <f>(Z152/S152)</f>
        <v>-0.16463414634146342</v>
      </c>
      <c r="Y152" s="8">
        <f>(T152-H152)</f>
        <v>-23</v>
      </c>
      <c r="Z152" s="8">
        <f>(T152-S152)</f>
        <v>-27</v>
      </c>
      <c r="AA152" s="2">
        <f>AC152/I152</f>
        <v>-0.2822085889570552</v>
      </c>
      <c r="AB152" s="2">
        <f>AD152/T152</f>
        <v>-0.145985401459854</v>
      </c>
      <c r="AC152" s="8">
        <f>U152-I152</f>
        <v>-46</v>
      </c>
      <c r="AD152" s="8">
        <f>U152-T152</f>
        <v>-20</v>
      </c>
      <c r="AE152" s="19">
        <f>AG152/N152</f>
        <v>-0.3742690058479532</v>
      </c>
      <c r="AF152" s="19">
        <f>AH152/U152</f>
        <v>-0.08547008547008547</v>
      </c>
      <c r="AG152" s="8">
        <f>V152-N152</f>
        <v>-64</v>
      </c>
      <c r="AH152" s="8">
        <f>V152-U152</f>
        <v>-10</v>
      </c>
    </row>
    <row r="153" spans="1:34" ht="12.75">
      <c r="A153" s="6"/>
      <c r="B153" s="6" t="s">
        <v>336</v>
      </c>
      <c r="C153" s="6" t="s">
        <v>124</v>
      </c>
      <c r="D153" s="10">
        <v>873</v>
      </c>
      <c r="E153" s="10">
        <v>873</v>
      </c>
      <c r="F153" s="10">
        <v>841</v>
      </c>
      <c r="G153" s="10">
        <v>849</v>
      </c>
      <c r="H153" s="10">
        <v>886</v>
      </c>
      <c r="I153" s="10">
        <v>880</v>
      </c>
      <c r="J153" s="12">
        <f>(L153/F153)*100</f>
        <v>4.637336504161712</v>
      </c>
      <c r="K153" s="12">
        <f>(M153/H153)*100</f>
        <v>-0.6772009029345373</v>
      </c>
      <c r="L153" s="10">
        <f>SUM(I153-F153)</f>
        <v>39</v>
      </c>
      <c r="M153" s="10">
        <f>(I153-H153)</f>
        <v>-6</v>
      </c>
      <c r="N153" s="10">
        <v>900</v>
      </c>
      <c r="O153" s="12">
        <f>(Q153/G153)*100</f>
        <v>6.007067137809187</v>
      </c>
      <c r="P153" s="12">
        <f>(R153/I153)*100</f>
        <v>2.272727272727273</v>
      </c>
      <c r="Q153" s="13">
        <f>SUM(N153-G153)</f>
        <v>51</v>
      </c>
      <c r="R153" s="13">
        <f>(N153-I153)</f>
        <v>20</v>
      </c>
      <c r="S153" s="8">
        <v>875</v>
      </c>
      <c r="T153" s="8">
        <v>864</v>
      </c>
      <c r="U153" s="1">
        <v>874</v>
      </c>
      <c r="V153" s="1">
        <v>823</v>
      </c>
      <c r="W153" s="2">
        <f>(Y153/H153)</f>
        <v>-0.024830699774266364</v>
      </c>
      <c r="X153" s="2">
        <f>(Z153/S153)</f>
        <v>-0.012571428571428572</v>
      </c>
      <c r="Y153" s="8">
        <f>(T153-H153)</f>
        <v>-22</v>
      </c>
      <c r="Z153" s="8">
        <f>(T153-S153)</f>
        <v>-11</v>
      </c>
      <c r="AA153" s="2">
        <f>AC153/I153</f>
        <v>-0.006818181818181818</v>
      </c>
      <c r="AB153" s="2">
        <f>AD153/T153</f>
        <v>0.011574074074074073</v>
      </c>
      <c r="AC153" s="8">
        <f>U153-I153</f>
        <v>-6</v>
      </c>
      <c r="AD153" s="8">
        <f>U153-T153</f>
        <v>10</v>
      </c>
      <c r="AE153" s="19">
        <f>AG153/N153</f>
        <v>-0.08555555555555555</v>
      </c>
      <c r="AF153" s="19">
        <f>AH153/U153</f>
        <v>-0.05835240274599542</v>
      </c>
      <c r="AG153" s="8">
        <f>V153-N153</f>
        <v>-77</v>
      </c>
      <c r="AH153" s="8">
        <f>V153-U153</f>
        <v>-51</v>
      </c>
    </row>
    <row r="154" spans="1:30" ht="12.75">
      <c r="A154" s="6"/>
      <c r="B154" s="6"/>
      <c r="C154" s="6"/>
      <c r="D154" s="10"/>
      <c r="E154" s="10"/>
      <c r="F154" s="10"/>
      <c r="G154" s="10"/>
      <c r="H154" s="10"/>
      <c r="I154" s="10"/>
      <c r="J154" s="10" t="s">
        <v>8</v>
      </c>
      <c r="K154" s="10" t="s">
        <v>8</v>
      </c>
      <c r="L154" s="10" t="s">
        <v>8</v>
      </c>
      <c r="M154" s="10" t="s">
        <v>8</v>
      </c>
      <c r="N154" s="10"/>
      <c r="O154" s="10" t="s">
        <v>8</v>
      </c>
      <c r="P154" s="10" t="s">
        <v>8</v>
      </c>
      <c r="Q154" s="13" t="s">
        <v>8</v>
      </c>
      <c r="R154" s="13" t="s">
        <v>8</v>
      </c>
      <c r="U154" s="1"/>
      <c r="V154" s="1"/>
      <c r="AC154" s="3"/>
      <c r="AD154" s="3"/>
    </row>
    <row r="155" spans="1:30" ht="12.75">
      <c r="A155" s="9" t="s">
        <v>125</v>
      </c>
      <c r="B155" s="6"/>
      <c r="C155" s="6"/>
      <c r="D155" s="10"/>
      <c r="E155" s="10"/>
      <c r="F155" s="10"/>
      <c r="G155" s="10"/>
      <c r="H155" s="10"/>
      <c r="I155" s="10"/>
      <c r="J155" s="10" t="s">
        <v>8</v>
      </c>
      <c r="K155" s="10" t="s">
        <v>8</v>
      </c>
      <c r="L155" s="10" t="s">
        <v>8</v>
      </c>
      <c r="M155" s="10" t="s">
        <v>8</v>
      </c>
      <c r="N155" s="10"/>
      <c r="O155" s="10" t="s">
        <v>8</v>
      </c>
      <c r="P155" s="10" t="s">
        <v>8</v>
      </c>
      <c r="Q155" s="13" t="s">
        <v>8</v>
      </c>
      <c r="R155" s="13" t="s">
        <v>8</v>
      </c>
      <c r="U155" s="1"/>
      <c r="V155" s="1"/>
      <c r="AC155" s="3"/>
      <c r="AD155" s="3"/>
    </row>
    <row r="156" spans="1:34" ht="12.75">
      <c r="A156" s="6"/>
      <c r="B156" s="6" t="s">
        <v>337</v>
      </c>
      <c r="C156" s="6" t="s">
        <v>126</v>
      </c>
      <c r="D156" s="10">
        <v>1118</v>
      </c>
      <c r="E156" s="10">
        <v>1100</v>
      </c>
      <c r="F156" s="10">
        <v>1176</v>
      </c>
      <c r="G156" s="10">
        <v>1230</v>
      </c>
      <c r="H156" s="10">
        <v>1369</v>
      </c>
      <c r="I156" s="10">
        <v>1331</v>
      </c>
      <c r="J156" s="12">
        <f>(L156/F156)*100</f>
        <v>13.180272108843539</v>
      </c>
      <c r="K156" s="12">
        <f>(M156/H156)*100</f>
        <v>-2.7757487216946677</v>
      </c>
      <c r="L156" s="10">
        <f>SUM(I156-F156)</f>
        <v>155</v>
      </c>
      <c r="M156" s="10">
        <f>(I156-H156)</f>
        <v>-38</v>
      </c>
      <c r="N156" s="10">
        <v>1321</v>
      </c>
      <c r="O156" s="12">
        <f>(Q156/G156)*100</f>
        <v>7.398373983739838</v>
      </c>
      <c r="P156" s="12">
        <f>(R156/I156)*100</f>
        <v>-0.7513148009015778</v>
      </c>
      <c r="Q156" s="13">
        <f>SUM(N156-G156)</f>
        <v>91</v>
      </c>
      <c r="R156" s="13">
        <f>(N156-I156)</f>
        <v>-10</v>
      </c>
      <c r="S156" s="8">
        <v>1278</v>
      </c>
      <c r="T156" s="8">
        <v>1301</v>
      </c>
      <c r="U156" s="1">
        <v>1270</v>
      </c>
      <c r="V156" s="1">
        <v>1205</v>
      </c>
      <c r="W156" s="2">
        <f>(Y156/H156)</f>
        <v>-0.04967129291453616</v>
      </c>
      <c r="X156" s="2">
        <f>(Z156/S156)</f>
        <v>0.017996870109546165</v>
      </c>
      <c r="Y156" s="8">
        <f>(T156-H156)</f>
        <v>-68</v>
      </c>
      <c r="Z156" s="8">
        <f>(T156-S156)</f>
        <v>23</v>
      </c>
      <c r="AA156" s="2">
        <f>AC156/I156</f>
        <v>-0.04583020285499624</v>
      </c>
      <c r="AB156" s="2">
        <f>AD156/T156</f>
        <v>-0.02382782475019216</v>
      </c>
      <c r="AC156" s="8">
        <f>U156-I156</f>
        <v>-61</v>
      </c>
      <c r="AD156" s="8">
        <f>U156-T156</f>
        <v>-31</v>
      </c>
      <c r="AE156" s="19">
        <f>AG156/N156</f>
        <v>-0.08781226343679031</v>
      </c>
      <c r="AF156" s="19">
        <f>AH156/U156</f>
        <v>-0.051181102362204724</v>
      </c>
      <c r="AG156" s="8">
        <f>V156-N156</f>
        <v>-116</v>
      </c>
      <c r="AH156" s="8">
        <f>V156-U156</f>
        <v>-65</v>
      </c>
    </row>
    <row r="157" spans="1:30" ht="12.75">
      <c r="A157" s="6"/>
      <c r="B157" s="6"/>
      <c r="C157" s="6"/>
      <c r="D157" s="10"/>
      <c r="E157" s="10"/>
      <c r="F157" s="10"/>
      <c r="G157" s="10"/>
      <c r="H157" s="10"/>
      <c r="I157" s="10"/>
      <c r="J157" s="10" t="s">
        <v>8</v>
      </c>
      <c r="K157" s="10" t="s">
        <v>8</v>
      </c>
      <c r="L157" s="10" t="s">
        <v>8</v>
      </c>
      <c r="M157" s="10" t="s">
        <v>8</v>
      </c>
      <c r="N157" s="10"/>
      <c r="O157" s="10" t="s">
        <v>8</v>
      </c>
      <c r="P157" s="10" t="s">
        <v>8</v>
      </c>
      <c r="Q157" s="13" t="s">
        <v>8</v>
      </c>
      <c r="R157" s="13" t="s">
        <v>8</v>
      </c>
      <c r="U157" s="1"/>
      <c r="V157" s="1"/>
      <c r="AC157" s="3"/>
      <c r="AD157" s="3"/>
    </row>
    <row r="158" spans="1:30" ht="12.75">
      <c r="A158" s="9" t="s">
        <v>127</v>
      </c>
      <c r="B158" s="6"/>
      <c r="C158" s="6"/>
      <c r="D158" s="10"/>
      <c r="E158" s="10"/>
      <c r="F158" s="10"/>
      <c r="G158" s="10"/>
      <c r="H158" s="10"/>
      <c r="I158" s="10"/>
      <c r="J158" s="10" t="s">
        <v>8</v>
      </c>
      <c r="K158" s="10" t="s">
        <v>8</v>
      </c>
      <c r="L158" s="10" t="s">
        <v>8</v>
      </c>
      <c r="M158" s="10" t="s">
        <v>8</v>
      </c>
      <c r="N158" s="10"/>
      <c r="O158" s="10" t="s">
        <v>8</v>
      </c>
      <c r="P158" s="10" t="s">
        <v>8</v>
      </c>
      <c r="Q158" s="13" t="s">
        <v>8</v>
      </c>
      <c r="R158" s="13" t="s">
        <v>8</v>
      </c>
      <c r="U158" s="1"/>
      <c r="V158" s="1"/>
      <c r="AC158" s="3"/>
      <c r="AD158" s="3"/>
    </row>
    <row r="159" spans="1:35" ht="12.75">
      <c r="A159" s="6"/>
      <c r="B159" s="6" t="s">
        <v>338</v>
      </c>
      <c r="C159" s="6" t="s">
        <v>128</v>
      </c>
      <c r="D159" s="10">
        <v>4335</v>
      </c>
      <c r="E159" s="10">
        <v>4468</v>
      </c>
      <c r="F159" s="10">
        <v>4612</v>
      </c>
      <c r="G159" s="10">
        <v>4735</v>
      </c>
      <c r="H159" s="10">
        <v>4785</v>
      </c>
      <c r="I159" s="10">
        <v>4826</v>
      </c>
      <c r="J159" s="12">
        <f>(L159/F159)*100</f>
        <v>4.640069384215091</v>
      </c>
      <c r="K159" s="12">
        <f>(M159/H159)*100</f>
        <v>0.8568443051201672</v>
      </c>
      <c r="L159" s="10">
        <f>SUM(I159-F159)</f>
        <v>214</v>
      </c>
      <c r="M159" s="10">
        <f>(I159-H159)</f>
        <v>41</v>
      </c>
      <c r="N159" s="10">
        <v>4850</v>
      </c>
      <c r="O159" s="12">
        <f>(Q159/G159)*100</f>
        <v>2.428722280887012</v>
      </c>
      <c r="P159" s="12">
        <f>(R159/I159)*100</f>
        <v>0.49730625777041026</v>
      </c>
      <c r="Q159" s="13">
        <f>SUM(N159-G159)</f>
        <v>115</v>
      </c>
      <c r="R159" s="13">
        <f>(N159-I159)</f>
        <v>24</v>
      </c>
      <c r="S159" s="8">
        <v>5077</v>
      </c>
      <c r="T159" s="8">
        <v>4747</v>
      </c>
      <c r="U159" s="1">
        <v>4761</v>
      </c>
      <c r="V159" s="1">
        <v>4618</v>
      </c>
      <c r="W159" s="2">
        <f>(Y159/H159)</f>
        <v>-0.007941483803552769</v>
      </c>
      <c r="X159" s="2">
        <f>(Z159/S159)</f>
        <v>-0.06499901516643687</v>
      </c>
      <c r="Y159" s="8">
        <f>(T159-H159)</f>
        <v>-38</v>
      </c>
      <c r="Z159" s="8">
        <f>(T159-S159)</f>
        <v>-330</v>
      </c>
      <c r="AA159" s="2">
        <f>AC159/I159</f>
        <v>-0.013468711147948611</v>
      </c>
      <c r="AB159" s="2">
        <f>AD159/T159</f>
        <v>0.002949231093322098</v>
      </c>
      <c r="AC159" s="8">
        <f>U159-I159</f>
        <v>-65</v>
      </c>
      <c r="AD159" s="8">
        <f>U159-T159</f>
        <v>14</v>
      </c>
      <c r="AE159" s="19">
        <f>AG159/N159</f>
        <v>-0.047835051546391755</v>
      </c>
      <c r="AF159" s="19">
        <f>AH159/U159</f>
        <v>-0.030035706784289014</v>
      </c>
      <c r="AG159" s="8">
        <f>V159-N159</f>
        <v>-232</v>
      </c>
      <c r="AH159" s="8">
        <f>V159-U159</f>
        <v>-143</v>
      </c>
      <c r="AI159" s="34" t="s">
        <v>449</v>
      </c>
    </row>
    <row r="160" spans="1:34" ht="12.75">
      <c r="A160" s="6"/>
      <c r="B160" s="6" t="s">
        <v>339</v>
      </c>
      <c r="C160" s="6" t="s">
        <v>129</v>
      </c>
      <c r="D160" s="10">
        <v>883</v>
      </c>
      <c r="E160" s="10">
        <v>871</v>
      </c>
      <c r="F160" s="10">
        <v>938</v>
      </c>
      <c r="G160" s="10">
        <v>1027</v>
      </c>
      <c r="H160" s="10">
        <v>1067</v>
      </c>
      <c r="I160" s="10">
        <v>1050</v>
      </c>
      <c r="J160" s="12">
        <f>(L160/F160)*100</f>
        <v>11.940298507462686</v>
      </c>
      <c r="K160" s="12">
        <f>(M160/H160)*100</f>
        <v>-1.5932521087160263</v>
      </c>
      <c r="L160" s="10">
        <f>SUM(I160-F160)</f>
        <v>112</v>
      </c>
      <c r="M160" s="10">
        <f>(I160-H160)</f>
        <v>-17</v>
      </c>
      <c r="N160" s="10">
        <v>1047</v>
      </c>
      <c r="O160" s="12">
        <f>(Q160/G160)*100</f>
        <v>1.9474196689386565</v>
      </c>
      <c r="P160" s="12">
        <f>(R160/I160)*100</f>
        <v>-0.2857142857142857</v>
      </c>
      <c r="Q160" s="13">
        <f>SUM(N160-G160)</f>
        <v>20</v>
      </c>
      <c r="R160" s="13">
        <f>(N160-I160)</f>
        <v>-3</v>
      </c>
      <c r="S160" s="8">
        <v>1089</v>
      </c>
      <c r="T160" s="8">
        <v>1113</v>
      </c>
      <c r="U160" s="1">
        <v>1175</v>
      </c>
      <c r="V160" s="1">
        <v>1204</v>
      </c>
      <c r="W160" s="2">
        <f>(Y160/H160)</f>
        <v>0.04311152764761012</v>
      </c>
      <c r="X160" s="2">
        <f>(Z160/S160)</f>
        <v>0.02203856749311295</v>
      </c>
      <c r="Y160" s="8">
        <f>(T160-H160)</f>
        <v>46</v>
      </c>
      <c r="Z160" s="8">
        <f>(T160-S160)</f>
        <v>24</v>
      </c>
      <c r="AA160" s="2">
        <f>AC160/I160</f>
        <v>0.11904761904761904</v>
      </c>
      <c r="AB160" s="2">
        <f>AD160/T160</f>
        <v>0.055705300988319856</v>
      </c>
      <c r="AC160" s="8">
        <f>U160-I160</f>
        <v>125</v>
      </c>
      <c r="AD160" s="8">
        <f>U160-T160</f>
        <v>62</v>
      </c>
      <c r="AE160" s="19">
        <f>AG160/N160</f>
        <v>0.14995224450811842</v>
      </c>
      <c r="AF160" s="19">
        <f>AH160/U160</f>
        <v>0.02468085106382979</v>
      </c>
      <c r="AG160" s="8">
        <f>V160-N160</f>
        <v>157</v>
      </c>
      <c r="AH160" s="8">
        <f>V160-U160</f>
        <v>29</v>
      </c>
    </row>
    <row r="161" spans="1:34" ht="12.75">
      <c r="A161" s="6"/>
      <c r="B161" s="6" t="s">
        <v>340</v>
      </c>
      <c r="C161" s="6" t="s">
        <v>130</v>
      </c>
      <c r="D161" s="10">
        <v>1004</v>
      </c>
      <c r="E161" s="10">
        <v>1011</v>
      </c>
      <c r="F161" s="10">
        <v>1040</v>
      </c>
      <c r="G161" s="10">
        <v>1062</v>
      </c>
      <c r="H161" s="10">
        <v>1078</v>
      </c>
      <c r="I161" s="10">
        <v>1101</v>
      </c>
      <c r="J161" s="12">
        <f>(L161/F161)*100</f>
        <v>5.865384615384615</v>
      </c>
      <c r="K161" s="12">
        <f>(M161/H161)*100</f>
        <v>2.1335807050092765</v>
      </c>
      <c r="L161" s="10">
        <f>SUM(I161-F161)</f>
        <v>61</v>
      </c>
      <c r="M161" s="10">
        <f>(I161-H161)</f>
        <v>23</v>
      </c>
      <c r="N161" s="10">
        <v>1028</v>
      </c>
      <c r="O161" s="12">
        <f>(Q161/G161)*100</f>
        <v>-3.2015065913371</v>
      </c>
      <c r="P161" s="12">
        <f>(R161/I161)*100</f>
        <v>-6.630336058128973</v>
      </c>
      <c r="Q161" s="13">
        <f>SUM(N161-G161)</f>
        <v>-34</v>
      </c>
      <c r="R161" s="13">
        <f>(N161-I161)</f>
        <v>-73</v>
      </c>
      <c r="S161" s="8">
        <v>935</v>
      </c>
      <c r="T161" s="8">
        <v>889</v>
      </c>
      <c r="U161" s="1">
        <v>847</v>
      </c>
      <c r="V161" s="1">
        <v>764</v>
      </c>
      <c r="W161" s="2">
        <f>(Y161/H161)</f>
        <v>-0.17532467532467533</v>
      </c>
      <c r="X161" s="2">
        <f>(Z161/S161)</f>
        <v>-0.04919786096256684</v>
      </c>
      <c r="Y161" s="8">
        <f>(T161-H161)</f>
        <v>-189</v>
      </c>
      <c r="Z161" s="8">
        <f>(T161-S161)</f>
        <v>-46</v>
      </c>
      <c r="AA161" s="2">
        <f>AC161/I161</f>
        <v>-0.23069936421435058</v>
      </c>
      <c r="AB161" s="2">
        <f>AD161/T161</f>
        <v>-0.047244094488188976</v>
      </c>
      <c r="AC161" s="8">
        <f>U161-I161</f>
        <v>-254</v>
      </c>
      <c r="AD161" s="8">
        <f>U161-T161</f>
        <v>-42</v>
      </c>
      <c r="AE161" s="19">
        <f>AG161/N161</f>
        <v>-0.25680933852140075</v>
      </c>
      <c r="AF161" s="19">
        <f>AH161/U161</f>
        <v>-0.09799291617473435</v>
      </c>
      <c r="AG161" s="8">
        <f>V161-N161</f>
        <v>-264</v>
      </c>
      <c r="AH161" s="8">
        <f>V161-U161</f>
        <v>-83</v>
      </c>
    </row>
    <row r="162" spans="1:30" ht="12.75">
      <c r="A162" s="6"/>
      <c r="B162" s="6"/>
      <c r="C162" s="6"/>
      <c r="D162" s="10"/>
      <c r="E162" s="10"/>
      <c r="F162" s="10"/>
      <c r="G162" s="10"/>
      <c r="H162" s="10"/>
      <c r="I162" s="10"/>
      <c r="J162" s="10" t="s">
        <v>8</v>
      </c>
      <c r="K162" s="10" t="s">
        <v>8</v>
      </c>
      <c r="L162" s="10" t="s">
        <v>8</v>
      </c>
      <c r="M162" s="10" t="s">
        <v>8</v>
      </c>
      <c r="N162" s="10"/>
      <c r="O162" s="10" t="s">
        <v>8</v>
      </c>
      <c r="P162" s="10" t="s">
        <v>8</v>
      </c>
      <c r="Q162" s="13" t="s">
        <v>8</v>
      </c>
      <c r="R162" s="13" t="s">
        <v>8</v>
      </c>
      <c r="U162" s="1"/>
      <c r="V162" s="1"/>
      <c r="AC162" s="3"/>
      <c r="AD162" s="3"/>
    </row>
    <row r="163" spans="1:30" ht="12.75">
      <c r="A163" s="9" t="s">
        <v>131</v>
      </c>
      <c r="B163" s="6"/>
      <c r="C163" s="6"/>
      <c r="D163" s="10"/>
      <c r="E163" s="10"/>
      <c r="F163" s="10"/>
      <c r="G163" s="10"/>
      <c r="H163" s="10"/>
      <c r="I163" s="10"/>
      <c r="J163" s="10" t="s">
        <v>8</v>
      </c>
      <c r="K163" s="10" t="s">
        <v>8</v>
      </c>
      <c r="L163" s="10" t="s">
        <v>8</v>
      </c>
      <c r="M163" s="10" t="s">
        <v>8</v>
      </c>
      <c r="N163" s="10"/>
      <c r="O163" s="10" t="s">
        <v>8</v>
      </c>
      <c r="P163" s="10" t="s">
        <v>8</v>
      </c>
      <c r="Q163" s="13" t="s">
        <v>8</v>
      </c>
      <c r="R163" s="13" t="s">
        <v>8</v>
      </c>
      <c r="U163" s="1"/>
      <c r="V163" s="1"/>
      <c r="AC163" s="3"/>
      <c r="AD163" s="3"/>
    </row>
    <row r="164" spans="1:34" ht="12.75">
      <c r="A164" s="6"/>
      <c r="B164" s="6" t="s">
        <v>341</v>
      </c>
      <c r="C164" s="6" t="s">
        <v>132</v>
      </c>
      <c r="D164" s="10">
        <v>19988</v>
      </c>
      <c r="E164" s="10">
        <v>20485</v>
      </c>
      <c r="F164" s="10">
        <v>21183</v>
      </c>
      <c r="G164" s="10">
        <v>21283</v>
      </c>
      <c r="H164" s="10">
        <v>22823</v>
      </c>
      <c r="I164" s="10">
        <v>23178</v>
      </c>
      <c r="J164" s="12">
        <f>(L164/F164)*100</f>
        <v>9.417929471746211</v>
      </c>
      <c r="K164" s="12">
        <f>(M164/H164)*100</f>
        <v>1.5554484511238662</v>
      </c>
      <c r="L164" s="10">
        <f>SUM(I164-F164)</f>
        <v>1995</v>
      </c>
      <c r="M164" s="10">
        <f>(I164-H164)</f>
        <v>355</v>
      </c>
      <c r="N164" s="10">
        <v>23434</v>
      </c>
      <c r="O164" s="12">
        <f>(Q164/G164)*100</f>
        <v>10.106657895973312</v>
      </c>
      <c r="P164" s="12">
        <f>(R164/I164)*100</f>
        <v>1.1044956424195358</v>
      </c>
      <c r="Q164" s="13">
        <f>SUM(N164-G164)</f>
        <v>2151</v>
      </c>
      <c r="R164" s="13">
        <f>(N164-I164)</f>
        <v>256</v>
      </c>
      <c r="S164" s="8">
        <v>24052</v>
      </c>
      <c r="T164" s="8">
        <v>24412</v>
      </c>
      <c r="U164" s="1">
        <v>24538</v>
      </c>
      <c r="V164" s="1">
        <v>24891</v>
      </c>
      <c r="W164" s="2">
        <f>(Y164/H164)</f>
        <v>0.0696227489812908</v>
      </c>
      <c r="X164" s="2">
        <f>(Z164/S164)</f>
        <v>0.014967570264427075</v>
      </c>
      <c r="Y164" s="8">
        <f>(T164-H164)</f>
        <v>1589</v>
      </c>
      <c r="Z164" s="8">
        <f>(T164-S164)</f>
        <v>360</v>
      </c>
      <c r="AA164" s="2">
        <f>AC164/I164</f>
        <v>0.058676331003537835</v>
      </c>
      <c r="AB164" s="2">
        <f>AD164/T164</f>
        <v>0.005161396034737015</v>
      </c>
      <c r="AC164" s="8">
        <f>U164-I164</f>
        <v>1360</v>
      </c>
      <c r="AD164" s="8">
        <f>U164-T164</f>
        <v>126</v>
      </c>
      <c r="AE164" s="19">
        <f>AG164/N164</f>
        <v>0.06217461807629939</v>
      </c>
      <c r="AF164" s="19">
        <f>AH164/U164</f>
        <v>0.014385850517564594</v>
      </c>
      <c r="AG164" s="8">
        <f>V164-N164</f>
        <v>1457</v>
      </c>
      <c r="AH164" s="8">
        <f>V164-U164</f>
        <v>353</v>
      </c>
    </row>
    <row r="165" spans="1:34" ht="12.75">
      <c r="A165" s="6"/>
      <c r="B165" s="6" t="s">
        <v>342</v>
      </c>
      <c r="C165" s="6" t="s">
        <v>133</v>
      </c>
      <c r="D165" s="10">
        <v>12559</v>
      </c>
      <c r="E165" s="10">
        <v>12837</v>
      </c>
      <c r="F165" s="10">
        <v>13137</v>
      </c>
      <c r="G165" s="10">
        <v>13405</v>
      </c>
      <c r="H165" s="10">
        <v>14021</v>
      </c>
      <c r="I165" s="10">
        <v>14161</v>
      </c>
      <c r="J165" s="12">
        <f>(L165/F165)*100</f>
        <v>7.794778107634924</v>
      </c>
      <c r="K165" s="12">
        <f>(M165/H165)*100</f>
        <v>0.998502246630055</v>
      </c>
      <c r="L165" s="10">
        <f>SUM(I165-F165)</f>
        <v>1024</v>
      </c>
      <c r="M165" s="10">
        <f>(I165-H165)</f>
        <v>140</v>
      </c>
      <c r="N165" s="10">
        <v>14186</v>
      </c>
      <c r="O165" s="12">
        <f>(Q165/G165)*100</f>
        <v>5.8261842596046245</v>
      </c>
      <c r="P165" s="12">
        <f>(R165/I165)*100</f>
        <v>0.176541204717181</v>
      </c>
      <c r="Q165" s="13">
        <f>SUM(N165-G165)</f>
        <v>781</v>
      </c>
      <c r="R165" s="13">
        <f>(N165-I165)</f>
        <v>25</v>
      </c>
      <c r="S165" s="8">
        <v>14766</v>
      </c>
      <c r="T165" s="8">
        <v>14806</v>
      </c>
      <c r="U165" s="1">
        <v>14974</v>
      </c>
      <c r="V165" s="1">
        <v>15027</v>
      </c>
      <c r="W165" s="2">
        <f>(Y165/H165)</f>
        <v>0.05598744740032808</v>
      </c>
      <c r="X165" s="2">
        <f>(Z165/S165)</f>
        <v>0.0027089259108763375</v>
      </c>
      <c r="Y165" s="8">
        <f>(T165-H165)</f>
        <v>785</v>
      </c>
      <c r="Z165" s="8">
        <f>(T165-S165)</f>
        <v>40</v>
      </c>
      <c r="AA165" s="2">
        <f>AC165/I165</f>
        <v>0.057411199774027255</v>
      </c>
      <c r="AB165" s="2">
        <f>AD165/T165</f>
        <v>0.011346751317033636</v>
      </c>
      <c r="AC165" s="8">
        <f>U165-I165</f>
        <v>813</v>
      </c>
      <c r="AD165" s="8">
        <f>U165-T165</f>
        <v>168</v>
      </c>
      <c r="AE165" s="19">
        <f>AG165/N165</f>
        <v>0.05928380093049485</v>
      </c>
      <c r="AF165" s="19">
        <f>AH165/U165</f>
        <v>0.0035394684119139843</v>
      </c>
      <c r="AG165" s="8">
        <f>V165-N165</f>
        <v>841</v>
      </c>
      <c r="AH165" s="8">
        <f>V165-U165</f>
        <v>53</v>
      </c>
    </row>
    <row r="166" spans="1:34" ht="12.75">
      <c r="A166" s="6"/>
      <c r="B166" s="6" t="s">
        <v>343</v>
      </c>
      <c r="C166" s="6" t="s">
        <v>134</v>
      </c>
      <c r="D166" s="10">
        <v>1238</v>
      </c>
      <c r="E166" s="10">
        <v>1290</v>
      </c>
      <c r="F166" s="10">
        <v>1399</v>
      </c>
      <c r="G166" s="10">
        <v>1390</v>
      </c>
      <c r="H166" s="10">
        <v>1353</v>
      </c>
      <c r="I166" s="10">
        <v>1344</v>
      </c>
      <c r="J166" s="12">
        <f>(L166/F166)*100</f>
        <v>-3.931379556826305</v>
      </c>
      <c r="K166" s="12">
        <f>(M166/H166)*100</f>
        <v>-0.6651884700665188</v>
      </c>
      <c r="L166" s="10">
        <f>SUM(I166-F166)</f>
        <v>-55</v>
      </c>
      <c r="M166" s="10">
        <f>(I166-H166)</f>
        <v>-9</v>
      </c>
      <c r="N166" s="10">
        <v>1366</v>
      </c>
      <c r="O166" s="12">
        <f>(Q166/G166)*100</f>
        <v>-1.7266187050359711</v>
      </c>
      <c r="P166" s="12">
        <f>(R166/I166)*100</f>
        <v>1.636904761904762</v>
      </c>
      <c r="Q166" s="13">
        <f>SUM(N166-G166)</f>
        <v>-24</v>
      </c>
      <c r="R166" s="13">
        <f>(N166-I166)</f>
        <v>22</v>
      </c>
      <c r="S166" s="8">
        <v>1354</v>
      </c>
      <c r="T166" s="8">
        <v>1393</v>
      </c>
      <c r="U166" s="1">
        <v>1411</v>
      </c>
      <c r="V166" s="1">
        <v>1361</v>
      </c>
      <c r="W166" s="2">
        <f>(Y166/H166)</f>
        <v>0.029563932002956393</v>
      </c>
      <c r="X166" s="2">
        <f>(Z166/S166)</f>
        <v>0.02880354505169867</v>
      </c>
      <c r="Y166" s="8">
        <f>(T166-H166)</f>
        <v>40</v>
      </c>
      <c r="Z166" s="8">
        <f>(T166-S166)</f>
        <v>39</v>
      </c>
      <c r="AA166" s="2">
        <f>AC166/I166</f>
        <v>0.04985119047619048</v>
      </c>
      <c r="AB166" s="2">
        <f>AD166/T166</f>
        <v>0.012921751615218953</v>
      </c>
      <c r="AC166" s="8">
        <f>U166-I166</f>
        <v>67</v>
      </c>
      <c r="AD166" s="8">
        <f>U166-T166</f>
        <v>18</v>
      </c>
      <c r="AE166" s="19">
        <f>AG166/N166</f>
        <v>-0.0036603221083455345</v>
      </c>
      <c r="AF166" s="19">
        <f>AH166/U166</f>
        <v>-0.03543586109142452</v>
      </c>
      <c r="AG166" s="8">
        <f>V166-N166</f>
        <v>-5</v>
      </c>
      <c r="AH166" s="8">
        <f>V166-U166</f>
        <v>-50</v>
      </c>
    </row>
    <row r="167" spans="1:30" ht="12.75">
      <c r="A167" s="6"/>
      <c r="B167" s="6"/>
      <c r="C167" s="6"/>
      <c r="D167" s="10"/>
      <c r="E167" s="10"/>
      <c r="F167" s="10"/>
      <c r="G167" s="10"/>
      <c r="H167" s="10"/>
      <c r="I167" s="10"/>
      <c r="J167" s="12"/>
      <c r="K167" s="12"/>
      <c r="L167" s="10"/>
      <c r="M167" s="10"/>
      <c r="N167" s="10"/>
      <c r="O167" s="12"/>
      <c r="P167" s="12"/>
      <c r="Q167" s="13"/>
      <c r="R167" s="13"/>
      <c r="U167" s="1"/>
      <c r="V167" s="1"/>
      <c r="AC167" s="3"/>
      <c r="AD167" s="3"/>
    </row>
    <row r="168" spans="1:30" ht="12.75">
      <c r="A168" s="9" t="s">
        <v>135</v>
      </c>
      <c r="B168" s="6"/>
      <c r="C168" s="6"/>
      <c r="D168" s="10"/>
      <c r="E168" s="10"/>
      <c r="F168" s="10"/>
      <c r="G168" s="10"/>
      <c r="H168" s="10"/>
      <c r="I168" s="10"/>
      <c r="J168" s="10" t="s">
        <v>8</v>
      </c>
      <c r="K168" s="10" t="s">
        <v>8</v>
      </c>
      <c r="L168" s="10" t="s">
        <v>8</v>
      </c>
      <c r="M168" s="10" t="s">
        <v>8</v>
      </c>
      <c r="N168" s="10"/>
      <c r="O168" s="10" t="s">
        <v>8</v>
      </c>
      <c r="P168" s="10" t="s">
        <v>8</v>
      </c>
      <c r="Q168" s="13" t="s">
        <v>8</v>
      </c>
      <c r="R168" s="13" t="s">
        <v>8</v>
      </c>
      <c r="U168" s="1"/>
      <c r="V168" s="1"/>
      <c r="AC168" s="3"/>
      <c r="AD168" s="3"/>
    </row>
    <row r="169" spans="1:34" ht="12.75">
      <c r="A169" s="6"/>
      <c r="B169" s="6" t="s">
        <v>344</v>
      </c>
      <c r="C169" s="6" t="s">
        <v>136</v>
      </c>
      <c r="D169" s="10">
        <v>1578</v>
      </c>
      <c r="E169" s="10">
        <v>1578</v>
      </c>
      <c r="F169" s="10">
        <v>1653</v>
      </c>
      <c r="G169" s="10">
        <v>1661</v>
      </c>
      <c r="H169" s="10">
        <v>1560</v>
      </c>
      <c r="I169" s="10">
        <v>1515</v>
      </c>
      <c r="J169" s="12">
        <f aca="true" t="shared" si="60" ref="J169:J174">(L169/F169)*100</f>
        <v>-8.348457350272232</v>
      </c>
      <c r="K169" s="12">
        <f aca="true" t="shared" si="61" ref="K169:K174">(M169/H169)*100</f>
        <v>-2.8846153846153846</v>
      </c>
      <c r="L169" s="10">
        <f aca="true" t="shared" si="62" ref="L169:L174">SUM(I169-F169)</f>
        <v>-138</v>
      </c>
      <c r="M169" s="10">
        <f aca="true" t="shared" si="63" ref="M169:M174">(I169-H169)</f>
        <v>-45</v>
      </c>
      <c r="N169" s="10">
        <v>1664</v>
      </c>
      <c r="O169" s="12">
        <f aca="true" t="shared" si="64" ref="O169:O174">(Q169/G169)*100</f>
        <v>0.1806140878988561</v>
      </c>
      <c r="P169" s="12">
        <f aca="true" t="shared" si="65" ref="P169:P174">(R169/I169)*100</f>
        <v>9.834983498349835</v>
      </c>
      <c r="Q169" s="13">
        <f aca="true" t="shared" si="66" ref="Q169:Q174">SUM(N169-G169)</f>
        <v>3</v>
      </c>
      <c r="R169" s="13">
        <f aca="true" t="shared" si="67" ref="R169:R174">(N169-I169)</f>
        <v>149</v>
      </c>
      <c r="S169" s="8">
        <v>1577</v>
      </c>
      <c r="T169" s="8">
        <v>1456</v>
      </c>
      <c r="U169" s="1">
        <v>1466</v>
      </c>
      <c r="V169" s="1">
        <v>1519</v>
      </c>
      <c r="W169" s="2">
        <f aca="true" t="shared" si="68" ref="W169:W174">(Y169/H169)</f>
        <v>-0.06666666666666667</v>
      </c>
      <c r="X169" s="2">
        <f aca="true" t="shared" si="69" ref="X169:X174">(Z169/S169)</f>
        <v>-0.0767279644895371</v>
      </c>
      <c r="Y169" s="8">
        <f aca="true" t="shared" si="70" ref="Y169:Y174">(T169-H169)</f>
        <v>-104</v>
      </c>
      <c r="Z169" s="8">
        <f aca="true" t="shared" si="71" ref="Z169:Z174">(T169-S169)</f>
        <v>-121</v>
      </c>
      <c r="AA169" s="2">
        <f aca="true" t="shared" si="72" ref="AA169:AA174">AC169/I169</f>
        <v>-0.03234323432343234</v>
      </c>
      <c r="AB169" s="2">
        <f aca="true" t="shared" si="73" ref="AB169:AB174">AD169/T169</f>
        <v>0.006868131868131868</v>
      </c>
      <c r="AC169" s="8">
        <f aca="true" t="shared" si="74" ref="AC169:AC174">U169-I169</f>
        <v>-49</v>
      </c>
      <c r="AD169" s="8">
        <f aca="true" t="shared" si="75" ref="AD169:AD174">U169-T169</f>
        <v>10</v>
      </c>
      <c r="AE169" s="19">
        <f aca="true" t="shared" si="76" ref="AE169:AE174">AG169/N169</f>
        <v>-0.08713942307692307</v>
      </c>
      <c r="AF169" s="19">
        <f aca="true" t="shared" si="77" ref="AF169:AF174">AH169/U169</f>
        <v>0.03615279672578445</v>
      </c>
      <c r="AG169" s="8">
        <f aca="true" t="shared" si="78" ref="AG169:AG174">V169-N169</f>
        <v>-145</v>
      </c>
      <c r="AH169" s="8">
        <f aca="true" t="shared" si="79" ref="AH169:AH174">V169-U169</f>
        <v>53</v>
      </c>
    </row>
    <row r="170" spans="1:34" ht="12.75">
      <c r="A170" s="6"/>
      <c r="B170" s="6" t="s">
        <v>345</v>
      </c>
      <c r="C170" s="6" t="s">
        <v>137</v>
      </c>
      <c r="D170" s="10">
        <v>168</v>
      </c>
      <c r="E170" s="10">
        <v>166</v>
      </c>
      <c r="F170" s="10">
        <v>180</v>
      </c>
      <c r="G170" s="10">
        <v>192</v>
      </c>
      <c r="H170" s="10">
        <v>197</v>
      </c>
      <c r="I170" s="10">
        <v>186</v>
      </c>
      <c r="J170" s="12">
        <f t="shared" si="60"/>
        <v>3.3333333333333335</v>
      </c>
      <c r="K170" s="12">
        <f t="shared" si="61"/>
        <v>-5.583756345177665</v>
      </c>
      <c r="L170" s="10">
        <f t="shared" si="62"/>
        <v>6</v>
      </c>
      <c r="M170" s="10">
        <f t="shared" si="63"/>
        <v>-11</v>
      </c>
      <c r="N170" s="10">
        <v>177</v>
      </c>
      <c r="O170" s="12">
        <f t="shared" si="64"/>
        <v>-7.8125</v>
      </c>
      <c r="P170" s="12">
        <f t="shared" si="65"/>
        <v>-4.838709677419355</v>
      </c>
      <c r="Q170" s="13">
        <f t="shared" si="66"/>
        <v>-15</v>
      </c>
      <c r="R170" s="13">
        <f t="shared" si="67"/>
        <v>-9</v>
      </c>
      <c r="S170" s="8">
        <v>189</v>
      </c>
      <c r="T170" s="8">
        <v>172</v>
      </c>
      <c r="U170" s="1">
        <v>205</v>
      </c>
      <c r="V170" s="1">
        <v>215</v>
      </c>
      <c r="W170" s="2">
        <f t="shared" si="68"/>
        <v>-0.12690355329949238</v>
      </c>
      <c r="X170" s="2">
        <f t="shared" si="69"/>
        <v>-0.08994708994708994</v>
      </c>
      <c r="Y170" s="8">
        <f t="shared" si="70"/>
        <v>-25</v>
      </c>
      <c r="Z170" s="8">
        <f t="shared" si="71"/>
        <v>-17</v>
      </c>
      <c r="AA170" s="2">
        <f t="shared" si="72"/>
        <v>0.10215053763440861</v>
      </c>
      <c r="AB170" s="2">
        <f t="shared" si="73"/>
        <v>0.19186046511627908</v>
      </c>
      <c r="AC170" s="8">
        <f t="shared" si="74"/>
        <v>19</v>
      </c>
      <c r="AD170" s="8">
        <f t="shared" si="75"/>
        <v>33</v>
      </c>
      <c r="AE170" s="19">
        <f t="shared" si="76"/>
        <v>0.21468926553672316</v>
      </c>
      <c r="AF170" s="19">
        <f t="shared" si="77"/>
        <v>0.04878048780487805</v>
      </c>
      <c r="AG170" s="8">
        <f t="shared" si="78"/>
        <v>38</v>
      </c>
      <c r="AH170" s="8">
        <f t="shared" si="79"/>
        <v>10</v>
      </c>
    </row>
    <row r="171" spans="1:34" ht="12.75">
      <c r="A171" s="6"/>
      <c r="B171" s="6" t="s">
        <v>346</v>
      </c>
      <c r="C171" s="6" t="s">
        <v>138</v>
      </c>
      <c r="D171" s="10">
        <v>319</v>
      </c>
      <c r="E171" s="10">
        <v>325</v>
      </c>
      <c r="F171" s="10">
        <v>324</v>
      </c>
      <c r="G171" s="10">
        <v>346</v>
      </c>
      <c r="H171" s="10">
        <v>333</v>
      </c>
      <c r="I171" s="10">
        <v>342</v>
      </c>
      <c r="J171" s="12">
        <f t="shared" si="60"/>
        <v>5.555555555555555</v>
      </c>
      <c r="K171" s="12">
        <f t="shared" si="61"/>
        <v>2.7027027027027026</v>
      </c>
      <c r="L171" s="10">
        <f t="shared" si="62"/>
        <v>18</v>
      </c>
      <c r="M171" s="10">
        <f t="shared" si="63"/>
        <v>9</v>
      </c>
      <c r="N171" s="10">
        <v>337</v>
      </c>
      <c r="O171" s="12">
        <f t="shared" si="64"/>
        <v>-2.601156069364162</v>
      </c>
      <c r="P171" s="12">
        <f t="shared" si="65"/>
        <v>-1.461988304093567</v>
      </c>
      <c r="Q171" s="13">
        <f t="shared" si="66"/>
        <v>-9</v>
      </c>
      <c r="R171" s="13">
        <f t="shared" si="67"/>
        <v>-5</v>
      </c>
      <c r="S171" s="8">
        <v>344</v>
      </c>
      <c r="T171" s="8">
        <v>365</v>
      </c>
      <c r="U171" s="1">
        <v>358</v>
      </c>
      <c r="V171" s="1">
        <v>362</v>
      </c>
      <c r="W171" s="2">
        <f t="shared" si="68"/>
        <v>0.0960960960960961</v>
      </c>
      <c r="X171" s="2">
        <f t="shared" si="69"/>
        <v>0.061046511627906974</v>
      </c>
      <c r="Y171" s="8">
        <f t="shared" si="70"/>
        <v>32</v>
      </c>
      <c r="Z171" s="8">
        <f t="shared" si="71"/>
        <v>21</v>
      </c>
      <c r="AA171" s="2">
        <f t="shared" si="72"/>
        <v>0.04678362573099415</v>
      </c>
      <c r="AB171" s="2">
        <f t="shared" si="73"/>
        <v>-0.019178082191780823</v>
      </c>
      <c r="AC171" s="8">
        <f t="shared" si="74"/>
        <v>16</v>
      </c>
      <c r="AD171" s="8">
        <f t="shared" si="75"/>
        <v>-7</v>
      </c>
      <c r="AE171" s="19">
        <f t="shared" si="76"/>
        <v>0.07418397626112759</v>
      </c>
      <c r="AF171" s="19">
        <f t="shared" si="77"/>
        <v>0.0111731843575419</v>
      </c>
      <c r="AG171" s="8">
        <f t="shared" si="78"/>
        <v>25</v>
      </c>
      <c r="AH171" s="8">
        <f t="shared" si="79"/>
        <v>4</v>
      </c>
    </row>
    <row r="172" spans="1:34" ht="12.75">
      <c r="A172" s="6"/>
      <c r="B172" s="6" t="s">
        <v>347</v>
      </c>
      <c r="C172" s="6" t="s">
        <v>139</v>
      </c>
      <c r="D172" s="10">
        <v>151</v>
      </c>
      <c r="E172" s="10">
        <v>178</v>
      </c>
      <c r="F172" s="10">
        <v>178</v>
      </c>
      <c r="G172" s="10">
        <v>176</v>
      </c>
      <c r="H172" s="10">
        <v>206</v>
      </c>
      <c r="I172" s="10">
        <v>169</v>
      </c>
      <c r="J172" s="12">
        <f t="shared" si="60"/>
        <v>-5.056179775280898</v>
      </c>
      <c r="K172" s="12">
        <f t="shared" si="61"/>
        <v>-17.96116504854369</v>
      </c>
      <c r="L172" s="10">
        <f t="shared" si="62"/>
        <v>-9</v>
      </c>
      <c r="M172" s="10">
        <f t="shared" si="63"/>
        <v>-37</v>
      </c>
      <c r="N172" s="10">
        <v>171</v>
      </c>
      <c r="O172" s="12">
        <f t="shared" si="64"/>
        <v>-2.840909090909091</v>
      </c>
      <c r="P172" s="12">
        <f t="shared" si="65"/>
        <v>1.183431952662722</v>
      </c>
      <c r="Q172" s="13">
        <f t="shared" si="66"/>
        <v>-5</v>
      </c>
      <c r="R172" s="13">
        <f t="shared" si="67"/>
        <v>2</v>
      </c>
      <c r="S172" s="8">
        <v>149</v>
      </c>
      <c r="T172" s="8">
        <v>172</v>
      </c>
      <c r="U172" s="1">
        <v>159</v>
      </c>
      <c r="V172" s="1">
        <v>170</v>
      </c>
      <c r="W172" s="2">
        <f t="shared" si="68"/>
        <v>-0.1650485436893204</v>
      </c>
      <c r="X172" s="2">
        <f t="shared" si="69"/>
        <v>0.15436241610738255</v>
      </c>
      <c r="Y172" s="8">
        <f t="shared" si="70"/>
        <v>-34</v>
      </c>
      <c r="Z172" s="8">
        <f t="shared" si="71"/>
        <v>23</v>
      </c>
      <c r="AA172" s="2">
        <f t="shared" si="72"/>
        <v>-0.05917159763313609</v>
      </c>
      <c r="AB172" s="2">
        <f t="shared" si="73"/>
        <v>-0.0755813953488372</v>
      </c>
      <c r="AC172" s="8">
        <f t="shared" si="74"/>
        <v>-10</v>
      </c>
      <c r="AD172" s="8">
        <f t="shared" si="75"/>
        <v>-13</v>
      </c>
      <c r="AE172" s="19">
        <f t="shared" si="76"/>
        <v>-0.005847953216374269</v>
      </c>
      <c r="AF172" s="19">
        <f t="shared" si="77"/>
        <v>0.06918238993710692</v>
      </c>
      <c r="AG172" s="8">
        <f t="shared" si="78"/>
        <v>-1</v>
      </c>
      <c r="AH172" s="8">
        <f t="shared" si="79"/>
        <v>11</v>
      </c>
    </row>
    <row r="173" spans="1:34" ht="12.75">
      <c r="A173" s="6"/>
      <c r="B173" s="6" t="s">
        <v>348</v>
      </c>
      <c r="C173" s="6" t="s">
        <v>140</v>
      </c>
      <c r="D173" s="10">
        <v>41</v>
      </c>
      <c r="E173" s="10">
        <v>55</v>
      </c>
      <c r="F173" s="10">
        <v>56</v>
      </c>
      <c r="G173" s="10">
        <v>57</v>
      </c>
      <c r="H173" s="10">
        <v>55</v>
      </c>
      <c r="I173" s="10">
        <v>53</v>
      </c>
      <c r="J173" s="12">
        <f t="shared" si="60"/>
        <v>-5.357142857142857</v>
      </c>
      <c r="K173" s="12">
        <f t="shared" si="61"/>
        <v>-3.6363636363636362</v>
      </c>
      <c r="L173" s="10">
        <f t="shared" si="62"/>
        <v>-3</v>
      </c>
      <c r="M173" s="10">
        <f t="shared" si="63"/>
        <v>-2</v>
      </c>
      <c r="N173" s="10">
        <v>48</v>
      </c>
      <c r="O173" s="12">
        <f t="shared" si="64"/>
        <v>-15.789473684210526</v>
      </c>
      <c r="P173" s="12">
        <f t="shared" si="65"/>
        <v>-9.433962264150944</v>
      </c>
      <c r="Q173" s="13">
        <f t="shared" si="66"/>
        <v>-9</v>
      </c>
      <c r="R173" s="13">
        <f t="shared" si="67"/>
        <v>-5</v>
      </c>
      <c r="S173" s="8">
        <v>42</v>
      </c>
      <c r="T173" s="8">
        <v>152</v>
      </c>
      <c r="U173" s="1">
        <v>739</v>
      </c>
      <c r="V173" s="1">
        <v>1041</v>
      </c>
      <c r="W173" s="2">
        <f t="shared" si="68"/>
        <v>1.7636363636363637</v>
      </c>
      <c r="X173" s="2">
        <f t="shared" si="69"/>
        <v>2.619047619047619</v>
      </c>
      <c r="Y173" s="8">
        <f t="shared" si="70"/>
        <v>97</v>
      </c>
      <c r="Z173" s="8">
        <f t="shared" si="71"/>
        <v>110</v>
      </c>
      <c r="AA173" s="2">
        <f t="shared" si="72"/>
        <v>12.943396226415095</v>
      </c>
      <c r="AB173" s="2">
        <f t="shared" si="73"/>
        <v>3.861842105263158</v>
      </c>
      <c r="AC173" s="8">
        <f t="shared" si="74"/>
        <v>686</v>
      </c>
      <c r="AD173" s="8">
        <f t="shared" si="75"/>
        <v>587</v>
      </c>
      <c r="AE173" s="19">
        <f t="shared" si="76"/>
        <v>20.6875</v>
      </c>
      <c r="AF173" s="19">
        <f t="shared" si="77"/>
        <v>0.40866035182679294</v>
      </c>
      <c r="AG173" s="8">
        <f t="shared" si="78"/>
        <v>993</v>
      </c>
      <c r="AH173" s="8">
        <f t="shared" si="79"/>
        <v>302</v>
      </c>
    </row>
    <row r="174" spans="1:34" ht="12.75">
      <c r="A174" s="6"/>
      <c r="B174" s="6" t="s">
        <v>349</v>
      </c>
      <c r="C174" s="6" t="s">
        <v>141</v>
      </c>
      <c r="D174" s="10">
        <v>77</v>
      </c>
      <c r="E174" s="10">
        <v>82</v>
      </c>
      <c r="F174" s="10">
        <v>90</v>
      </c>
      <c r="G174" s="10">
        <v>74</v>
      </c>
      <c r="H174" s="10">
        <v>81</v>
      </c>
      <c r="I174" s="10">
        <v>86</v>
      </c>
      <c r="J174" s="12">
        <f t="shared" si="60"/>
        <v>-4.444444444444445</v>
      </c>
      <c r="K174" s="12">
        <f t="shared" si="61"/>
        <v>6.172839506172839</v>
      </c>
      <c r="L174" s="10">
        <f t="shared" si="62"/>
        <v>-4</v>
      </c>
      <c r="M174" s="10">
        <f t="shared" si="63"/>
        <v>5</v>
      </c>
      <c r="N174" s="10">
        <v>78</v>
      </c>
      <c r="O174" s="12">
        <f t="shared" si="64"/>
        <v>5.405405405405405</v>
      </c>
      <c r="P174" s="12">
        <f t="shared" si="65"/>
        <v>-9.30232558139535</v>
      </c>
      <c r="Q174" s="13">
        <f t="shared" si="66"/>
        <v>4</v>
      </c>
      <c r="R174" s="13">
        <f t="shared" si="67"/>
        <v>-8</v>
      </c>
      <c r="S174" s="8">
        <v>73</v>
      </c>
      <c r="T174" s="8">
        <v>61</v>
      </c>
      <c r="U174" s="1">
        <v>64</v>
      </c>
      <c r="V174" s="1">
        <v>55</v>
      </c>
      <c r="W174" s="2">
        <f t="shared" si="68"/>
        <v>-0.24691358024691357</v>
      </c>
      <c r="X174" s="2">
        <f t="shared" si="69"/>
        <v>-0.1643835616438356</v>
      </c>
      <c r="Y174" s="8">
        <f t="shared" si="70"/>
        <v>-20</v>
      </c>
      <c r="Z174" s="8">
        <f t="shared" si="71"/>
        <v>-12</v>
      </c>
      <c r="AA174" s="2">
        <f t="shared" si="72"/>
        <v>-0.2558139534883721</v>
      </c>
      <c r="AB174" s="2">
        <f t="shared" si="73"/>
        <v>0.04918032786885246</v>
      </c>
      <c r="AC174" s="8">
        <f t="shared" si="74"/>
        <v>-22</v>
      </c>
      <c r="AD174" s="8">
        <f t="shared" si="75"/>
        <v>3</v>
      </c>
      <c r="AE174" s="19">
        <f t="shared" si="76"/>
        <v>-0.2948717948717949</v>
      </c>
      <c r="AF174" s="19">
        <f t="shared" si="77"/>
        <v>-0.140625</v>
      </c>
      <c r="AG174" s="8">
        <f t="shared" si="78"/>
        <v>-23</v>
      </c>
      <c r="AH174" s="8">
        <f t="shared" si="79"/>
        <v>-9</v>
      </c>
    </row>
    <row r="175" spans="1:30" ht="12.75">
      <c r="A175" s="6"/>
      <c r="B175" s="6"/>
      <c r="C175" s="6"/>
      <c r="D175" s="10"/>
      <c r="E175" s="10"/>
      <c r="F175" s="10"/>
      <c r="G175" s="10"/>
      <c r="H175" s="10"/>
      <c r="I175" s="10"/>
      <c r="J175" s="10" t="s">
        <v>8</v>
      </c>
      <c r="K175" s="10" t="s">
        <v>8</v>
      </c>
      <c r="L175" s="10" t="s">
        <v>8</v>
      </c>
      <c r="M175" s="10" t="s">
        <v>8</v>
      </c>
      <c r="N175" s="10"/>
      <c r="O175" s="10" t="s">
        <v>8</v>
      </c>
      <c r="P175" s="10" t="s">
        <v>8</v>
      </c>
      <c r="Q175" s="13" t="s">
        <v>8</v>
      </c>
      <c r="R175" s="13" t="s">
        <v>8</v>
      </c>
      <c r="U175" s="1"/>
      <c r="V175" s="1"/>
      <c r="AC175" s="3"/>
      <c r="AD175" s="3"/>
    </row>
    <row r="176" spans="1:30" ht="12.75">
      <c r="A176" s="9" t="s">
        <v>142</v>
      </c>
      <c r="B176" s="6"/>
      <c r="C176" s="6"/>
      <c r="D176" s="10"/>
      <c r="E176" s="10"/>
      <c r="F176" s="10"/>
      <c r="G176" s="10"/>
      <c r="H176" s="10"/>
      <c r="I176" s="10"/>
      <c r="J176" s="10" t="s">
        <v>8</v>
      </c>
      <c r="K176" s="10" t="s">
        <v>8</v>
      </c>
      <c r="L176" s="10" t="s">
        <v>8</v>
      </c>
      <c r="M176" s="10" t="s">
        <v>8</v>
      </c>
      <c r="N176" s="10"/>
      <c r="O176" s="10" t="s">
        <v>8</v>
      </c>
      <c r="P176" s="10" t="s">
        <v>8</v>
      </c>
      <c r="Q176" s="13" t="s">
        <v>8</v>
      </c>
      <c r="R176" s="13" t="s">
        <v>8</v>
      </c>
      <c r="U176" s="1"/>
      <c r="V176" s="1"/>
      <c r="AC176" s="3"/>
      <c r="AD176" s="3"/>
    </row>
    <row r="177" spans="1:34" ht="12.75">
      <c r="A177" s="6"/>
      <c r="B177" s="6" t="s">
        <v>350</v>
      </c>
      <c r="C177" s="6" t="s">
        <v>143</v>
      </c>
      <c r="D177" s="10">
        <v>257</v>
      </c>
      <c r="E177" s="10">
        <v>249</v>
      </c>
      <c r="F177" s="10">
        <v>256</v>
      </c>
      <c r="G177" s="10">
        <v>261</v>
      </c>
      <c r="H177" s="10">
        <v>288</v>
      </c>
      <c r="I177" s="10">
        <v>308</v>
      </c>
      <c r="J177" s="12">
        <f>(L177/F177)*100</f>
        <v>20.3125</v>
      </c>
      <c r="K177" s="12">
        <f>(M177/H177)*100</f>
        <v>6.944444444444445</v>
      </c>
      <c r="L177" s="10">
        <f>SUM(I177-F177)</f>
        <v>52</v>
      </c>
      <c r="M177" s="10">
        <f>(I177-H177)</f>
        <v>20</v>
      </c>
      <c r="N177" s="10">
        <v>289</v>
      </c>
      <c r="O177" s="12">
        <f>(Q177/G177)*100</f>
        <v>10.727969348659004</v>
      </c>
      <c r="P177" s="12">
        <f>(R177/I177)*100</f>
        <v>-6.1688311688311686</v>
      </c>
      <c r="Q177" s="13">
        <f>SUM(N177-G177)</f>
        <v>28</v>
      </c>
      <c r="R177" s="13">
        <f>(N177-I177)</f>
        <v>-19</v>
      </c>
      <c r="S177" s="8">
        <v>273</v>
      </c>
      <c r="T177" s="8">
        <v>244</v>
      </c>
      <c r="U177" s="1">
        <v>222</v>
      </c>
      <c r="V177" s="1">
        <v>199</v>
      </c>
      <c r="W177" s="2">
        <f>(Y177/H177)</f>
        <v>-0.1527777777777778</v>
      </c>
      <c r="X177" s="2">
        <f>(Z177/S177)</f>
        <v>-0.10622710622710622</v>
      </c>
      <c r="Y177" s="8">
        <f>(T177-H177)</f>
        <v>-44</v>
      </c>
      <c r="Z177" s="8">
        <f>(T177-S177)</f>
        <v>-29</v>
      </c>
      <c r="AA177" s="2">
        <f>AC177/I177</f>
        <v>-0.2792207792207792</v>
      </c>
      <c r="AB177" s="2">
        <f>AD177/T177</f>
        <v>-0.09016393442622951</v>
      </c>
      <c r="AC177" s="8">
        <f>U177-I177</f>
        <v>-86</v>
      </c>
      <c r="AD177" s="8">
        <f>U177-T177</f>
        <v>-22</v>
      </c>
      <c r="AE177" s="19">
        <f>AG177/N177</f>
        <v>-0.31141868512110726</v>
      </c>
      <c r="AF177" s="19">
        <f>AH177/U177</f>
        <v>-0.1036036036036036</v>
      </c>
      <c r="AG177" s="8">
        <f>V177-N177</f>
        <v>-90</v>
      </c>
      <c r="AH177" s="8">
        <f>V177-U177</f>
        <v>-23</v>
      </c>
    </row>
    <row r="178" spans="1:34" ht="12.75">
      <c r="A178" s="6"/>
      <c r="B178" s="6" t="s">
        <v>351</v>
      </c>
      <c r="C178" s="6" t="s">
        <v>144</v>
      </c>
      <c r="D178" s="10">
        <v>535</v>
      </c>
      <c r="E178" s="10">
        <v>535</v>
      </c>
      <c r="F178" s="10">
        <v>601</v>
      </c>
      <c r="G178" s="10">
        <v>603</v>
      </c>
      <c r="H178" s="10">
        <v>595</v>
      </c>
      <c r="I178" s="10">
        <v>648</v>
      </c>
      <c r="J178" s="12">
        <f>(L178/F178)*100</f>
        <v>7.820299500831947</v>
      </c>
      <c r="K178" s="12">
        <f>(M178/H178)*100</f>
        <v>8.907563025210084</v>
      </c>
      <c r="L178" s="10">
        <f>SUM(I178-F178)</f>
        <v>47</v>
      </c>
      <c r="M178" s="10">
        <f>(I178-H178)</f>
        <v>53</v>
      </c>
      <c r="N178" s="10">
        <v>663</v>
      </c>
      <c r="O178" s="12">
        <f>(Q178/G178)*100</f>
        <v>9.950248756218906</v>
      </c>
      <c r="P178" s="12">
        <f>(R178/I178)*100</f>
        <v>2.314814814814815</v>
      </c>
      <c r="Q178" s="13">
        <f>SUM(N178-G178)</f>
        <v>60</v>
      </c>
      <c r="R178" s="13">
        <f>(N178-I178)</f>
        <v>15</v>
      </c>
      <c r="S178" s="8">
        <v>656</v>
      </c>
      <c r="T178" s="8">
        <v>660</v>
      </c>
      <c r="U178" s="1">
        <v>654</v>
      </c>
      <c r="V178" s="1">
        <v>626</v>
      </c>
      <c r="W178" s="2">
        <f>(Y178/H178)</f>
        <v>0.1092436974789916</v>
      </c>
      <c r="X178" s="2">
        <f>(Z178/S178)</f>
        <v>0.006097560975609756</v>
      </c>
      <c r="Y178" s="8">
        <f>(T178-H178)</f>
        <v>65</v>
      </c>
      <c r="Z178" s="8">
        <f>(T178-S178)</f>
        <v>4</v>
      </c>
      <c r="AA178" s="2">
        <f>AC178/I178</f>
        <v>0.009259259259259259</v>
      </c>
      <c r="AB178" s="2">
        <f>AD178/T178</f>
        <v>-0.00909090909090909</v>
      </c>
      <c r="AC178" s="8">
        <f>U178-I178</f>
        <v>6</v>
      </c>
      <c r="AD178" s="8">
        <f>U178-T178</f>
        <v>-6</v>
      </c>
      <c r="AE178" s="19">
        <f>AG178/N178</f>
        <v>-0.05580693815987934</v>
      </c>
      <c r="AF178" s="19">
        <f>AH178/U178</f>
        <v>-0.04281345565749235</v>
      </c>
      <c r="AG178" s="8">
        <f>V178-N178</f>
        <v>-37</v>
      </c>
      <c r="AH178" s="8">
        <f>V178-U178</f>
        <v>-28</v>
      </c>
    </row>
    <row r="179" spans="1:34" ht="12.75">
      <c r="A179" s="6"/>
      <c r="B179" s="6" t="s">
        <v>352</v>
      </c>
      <c r="C179" s="6" t="s">
        <v>145</v>
      </c>
      <c r="D179" s="10">
        <v>91</v>
      </c>
      <c r="E179" s="10">
        <v>93</v>
      </c>
      <c r="F179" s="10">
        <v>83</v>
      </c>
      <c r="G179" s="10">
        <v>88</v>
      </c>
      <c r="H179" s="10">
        <v>98</v>
      </c>
      <c r="I179" s="10">
        <v>97</v>
      </c>
      <c r="J179" s="12">
        <f>(L179/F179)*100</f>
        <v>16.867469879518072</v>
      </c>
      <c r="K179" s="12">
        <f>(M179/H179)*100</f>
        <v>-1.0204081632653061</v>
      </c>
      <c r="L179" s="10">
        <f>SUM(I179-F179)</f>
        <v>14</v>
      </c>
      <c r="M179" s="10">
        <f>(I179-H179)</f>
        <v>-1</v>
      </c>
      <c r="N179" s="10">
        <v>86</v>
      </c>
      <c r="O179" s="12">
        <f>(Q179/G179)*100</f>
        <v>-2.272727272727273</v>
      </c>
      <c r="P179" s="12">
        <f>(R179/I179)*100</f>
        <v>-11.34020618556701</v>
      </c>
      <c r="Q179" s="13">
        <f>SUM(N179-G179)</f>
        <v>-2</v>
      </c>
      <c r="R179" s="13">
        <f>(N179-I179)</f>
        <v>-11</v>
      </c>
      <c r="S179" s="8">
        <v>72</v>
      </c>
      <c r="T179" s="8">
        <v>80</v>
      </c>
      <c r="U179" s="1">
        <v>79</v>
      </c>
      <c r="V179" s="1">
        <v>128</v>
      </c>
      <c r="W179" s="2">
        <f>(Y179/H179)</f>
        <v>-0.1836734693877551</v>
      </c>
      <c r="X179" s="2">
        <f>(Z179/S179)</f>
        <v>0.1111111111111111</v>
      </c>
      <c r="Y179" s="8">
        <f>(T179-H179)</f>
        <v>-18</v>
      </c>
      <c r="Z179" s="8">
        <f>(T179-S179)</f>
        <v>8</v>
      </c>
      <c r="AA179" s="2">
        <f>AC179/I179</f>
        <v>-0.18556701030927836</v>
      </c>
      <c r="AB179" s="2">
        <f>AD179/T179</f>
        <v>-0.0125</v>
      </c>
      <c r="AC179" s="8">
        <f>U179-I179</f>
        <v>-18</v>
      </c>
      <c r="AD179" s="8">
        <f>U179-T179</f>
        <v>-1</v>
      </c>
      <c r="AE179" s="19">
        <f>AG179/N179</f>
        <v>0.4883720930232558</v>
      </c>
      <c r="AF179" s="19">
        <f>AH179/U179</f>
        <v>0.620253164556962</v>
      </c>
      <c r="AG179" s="8">
        <f>V179-N179</f>
        <v>42</v>
      </c>
      <c r="AH179" s="8">
        <f>V179-U179</f>
        <v>49</v>
      </c>
    </row>
    <row r="180" spans="1:30" ht="12.75">
      <c r="A180" s="6"/>
      <c r="B180" s="6"/>
      <c r="C180" s="6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3"/>
      <c r="R180" s="13"/>
      <c r="U180" s="1"/>
      <c r="V180" s="1"/>
      <c r="AC180" s="3"/>
      <c r="AD180" s="3"/>
    </row>
    <row r="181" spans="1:30" ht="12.75">
      <c r="A181" s="9" t="s">
        <v>146</v>
      </c>
      <c r="B181" s="6"/>
      <c r="C181" s="6"/>
      <c r="D181" s="10"/>
      <c r="E181" s="10"/>
      <c r="F181" s="10"/>
      <c r="G181" s="10"/>
      <c r="H181" s="10"/>
      <c r="I181" s="10"/>
      <c r="J181" s="10" t="s">
        <v>8</v>
      </c>
      <c r="K181" s="10" t="s">
        <v>8</v>
      </c>
      <c r="L181" s="10" t="s">
        <v>8</v>
      </c>
      <c r="M181" s="10" t="s">
        <v>8</v>
      </c>
      <c r="N181" s="10"/>
      <c r="O181" s="10" t="s">
        <v>8</v>
      </c>
      <c r="P181" s="10" t="s">
        <v>8</v>
      </c>
      <c r="Q181" s="13" t="s">
        <v>8</v>
      </c>
      <c r="R181" s="13" t="s">
        <v>8</v>
      </c>
      <c r="U181" s="1"/>
      <c r="V181" s="1"/>
      <c r="AC181" s="3"/>
      <c r="AD181" s="3"/>
    </row>
    <row r="182" spans="1:34" ht="12.75">
      <c r="A182" s="6"/>
      <c r="B182" s="6" t="s">
        <v>353</v>
      </c>
      <c r="C182" s="6" t="s">
        <v>147</v>
      </c>
      <c r="D182" s="10">
        <v>2734</v>
      </c>
      <c r="E182" s="10">
        <v>2715</v>
      </c>
      <c r="F182" s="10">
        <v>2764</v>
      </c>
      <c r="G182" s="10">
        <v>2855</v>
      </c>
      <c r="H182" s="10">
        <v>2731</v>
      </c>
      <c r="I182" s="10">
        <v>2743</v>
      </c>
      <c r="J182" s="12">
        <f>(L182/F182)*100</f>
        <v>-0.759768451519537</v>
      </c>
      <c r="K182" s="12">
        <f>(M182/H182)*100</f>
        <v>0.43939948736726475</v>
      </c>
      <c r="L182" s="10">
        <f>SUM(I182-F182)</f>
        <v>-21</v>
      </c>
      <c r="M182" s="10">
        <f>(I182-H182)</f>
        <v>12</v>
      </c>
      <c r="N182" s="10">
        <v>2759</v>
      </c>
      <c r="O182" s="12">
        <f>(Q182/G182)*100</f>
        <v>-3.3625218914185644</v>
      </c>
      <c r="P182" s="12">
        <f>(R182/I182)*100</f>
        <v>0.5833029529711994</v>
      </c>
      <c r="Q182" s="13">
        <f>SUM(N182-G182)</f>
        <v>-96</v>
      </c>
      <c r="R182" s="13">
        <f>(N182-I182)</f>
        <v>16</v>
      </c>
      <c r="S182" s="8">
        <v>2784</v>
      </c>
      <c r="T182" s="8">
        <v>2840</v>
      </c>
      <c r="U182" s="1">
        <v>2860</v>
      </c>
      <c r="V182" s="1">
        <v>2752</v>
      </c>
      <c r="W182" s="2">
        <f>(Y182/H182)</f>
        <v>0.039912120102526545</v>
      </c>
      <c r="X182" s="2">
        <f>(Z182/S182)</f>
        <v>0.020114942528735632</v>
      </c>
      <c r="Y182" s="8">
        <f>(T182-H182)</f>
        <v>109</v>
      </c>
      <c r="Z182" s="8">
        <f>(T182-S182)</f>
        <v>56</v>
      </c>
      <c r="AA182" s="2">
        <f>AC182/I182</f>
        <v>0.04265402843601896</v>
      </c>
      <c r="AB182" s="2">
        <f>AD182/T182</f>
        <v>0.007042253521126761</v>
      </c>
      <c r="AC182" s="8">
        <f>U182-I182</f>
        <v>117</v>
      </c>
      <c r="AD182" s="8">
        <f>U182-T182</f>
        <v>20</v>
      </c>
      <c r="AE182" s="19">
        <f>AG182/N182</f>
        <v>-0.0025371511417180137</v>
      </c>
      <c r="AF182" s="19">
        <f>AH182/U182</f>
        <v>-0.03776223776223776</v>
      </c>
      <c r="AG182" s="8">
        <f>V182-N182</f>
        <v>-7</v>
      </c>
      <c r="AH182" s="8">
        <f>V182-U182</f>
        <v>-108</v>
      </c>
    </row>
    <row r="183" spans="1:34" ht="12.75">
      <c r="A183" s="6"/>
      <c r="B183" s="6" t="s">
        <v>354</v>
      </c>
      <c r="C183" s="6" t="s">
        <v>148</v>
      </c>
      <c r="D183" s="10">
        <v>176</v>
      </c>
      <c r="E183" s="10">
        <v>168</v>
      </c>
      <c r="F183" s="10">
        <v>185</v>
      </c>
      <c r="G183" s="10">
        <v>199</v>
      </c>
      <c r="H183" s="10">
        <v>233</v>
      </c>
      <c r="I183" s="10">
        <v>229</v>
      </c>
      <c r="J183" s="12">
        <f>(L183/F183)*100</f>
        <v>23.783783783783786</v>
      </c>
      <c r="K183" s="12">
        <f>(M183/H183)*100</f>
        <v>-1.7167381974248928</v>
      </c>
      <c r="L183" s="10">
        <f>SUM(I183-F183)</f>
        <v>44</v>
      </c>
      <c r="M183" s="10">
        <f>(I183-H183)</f>
        <v>-4</v>
      </c>
      <c r="N183" s="10">
        <v>219</v>
      </c>
      <c r="O183" s="12">
        <f>(Q183/G183)*100</f>
        <v>10.050251256281408</v>
      </c>
      <c r="P183" s="12">
        <f>(R183/I183)*100</f>
        <v>-4.366812227074235</v>
      </c>
      <c r="Q183" s="13">
        <f>SUM(N183-G183)</f>
        <v>20</v>
      </c>
      <c r="R183" s="13">
        <f>(N183-I183)</f>
        <v>-10</v>
      </c>
      <c r="S183" s="8">
        <v>225</v>
      </c>
      <c r="T183" s="8">
        <v>209</v>
      </c>
      <c r="U183" s="1">
        <v>225</v>
      </c>
      <c r="V183" s="1">
        <v>219</v>
      </c>
      <c r="W183" s="2">
        <f>(Y183/H183)</f>
        <v>-0.10300429184549356</v>
      </c>
      <c r="X183" s="2">
        <f>(Z183/S183)</f>
        <v>-0.07111111111111111</v>
      </c>
      <c r="Y183" s="8">
        <f>(T183-H183)</f>
        <v>-24</v>
      </c>
      <c r="Z183" s="8">
        <f>(T183-S183)</f>
        <v>-16</v>
      </c>
      <c r="AA183" s="2">
        <f>AC183/I183</f>
        <v>-0.017467248908296942</v>
      </c>
      <c r="AB183" s="2">
        <f>AD183/T183</f>
        <v>0.07655502392344497</v>
      </c>
      <c r="AC183" s="8">
        <f>U183-I183</f>
        <v>-4</v>
      </c>
      <c r="AD183" s="8">
        <f>U183-T183</f>
        <v>16</v>
      </c>
      <c r="AE183" s="19">
        <f>AG183/N183</f>
        <v>0</v>
      </c>
      <c r="AF183" s="19">
        <f>AH183/U183</f>
        <v>-0.02666666666666667</v>
      </c>
      <c r="AG183" s="8">
        <f>V183-N183</f>
        <v>0</v>
      </c>
      <c r="AH183" s="8">
        <f>V183-U183</f>
        <v>-6</v>
      </c>
    </row>
    <row r="184" spans="1:34" ht="12.75">
      <c r="A184" s="6"/>
      <c r="B184" s="6" t="s">
        <v>355</v>
      </c>
      <c r="C184" s="6" t="s">
        <v>149</v>
      </c>
      <c r="D184" s="10">
        <v>256</v>
      </c>
      <c r="E184" s="10">
        <v>273</v>
      </c>
      <c r="F184" s="10">
        <v>278</v>
      </c>
      <c r="G184" s="10">
        <v>274</v>
      </c>
      <c r="H184" s="10">
        <v>277</v>
      </c>
      <c r="I184" s="10">
        <v>266</v>
      </c>
      <c r="J184" s="12">
        <f>(L184/F184)*100</f>
        <v>-4.316546762589928</v>
      </c>
      <c r="K184" s="12">
        <f>(M184/H184)*100</f>
        <v>-3.9711191335740073</v>
      </c>
      <c r="L184" s="10">
        <f>SUM(I184-F184)</f>
        <v>-12</v>
      </c>
      <c r="M184" s="10">
        <f>(I184-H184)</f>
        <v>-11</v>
      </c>
      <c r="N184" s="10">
        <v>284</v>
      </c>
      <c r="O184" s="12">
        <f>(Q184/G184)*100</f>
        <v>3.64963503649635</v>
      </c>
      <c r="P184" s="12">
        <f>(R184/I184)*100</f>
        <v>6.7669172932330826</v>
      </c>
      <c r="Q184" s="13">
        <f>SUM(N184-G184)</f>
        <v>10</v>
      </c>
      <c r="R184" s="13">
        <f>(N184-I184)</f>
        <v>18</v>
      </c>
      <c r="S184" s="8">
        <v>300</v>
      </c>
      <c r="T184" s="8">
        <v>302</v>
      </c>
      <c r="U184" s="1">
        <v>301</v>
      </c>
      <c r="V184" s="1">
        <v>309</v>
      </c>
      <c r="W184" s="2">
        <f>(Y184/H184)</f>
        <v>0.09025270758122744</v>
      </c>
      <c r="X184" s="2">
        <f>(Z184/S184)</f>
        <v>0.006666666666666667</v>
      </c>
      <c r="Y184" s="8">
        <f>(T184-H184)</f>
        <v>25</v>
      </c>
      <c r="Z184" s="8">
        <f>(T184-S184)</f>
        <v>2</v>
      </c>
      <c r="AA184" s="2">
        <f>AC184/I184</f>
        <v>0.13157894736842105</v>
      </c>
      <c r="AB184" s="2">
        <f>AD184/T184</f>
        <v>-0.0033112582781456954</v>
      </c>
      <c r="AC184" s="8">
        <f>U184-I184</f>
        <v>35</v>
      </c>
      <c r="AD184" s="8">
        <f>U184-T184</f>
        <v>-1</v>
      </c>
      <c r="AE184" s="19">
        <f>AG184/N184</f>
        <v>0.0880281690140845</v>
      </c>
      <c r="AF184" s="19">
        <f>AH184/U184</f>
        <v>0.026578073089700997</v>
      </c>
      <c r="AG184" s="8">
        <f>V184-N184</f>
        <v>25</v>
      </c>
      <c r="AH184" s="8">
        <f>V184-U184</f>
        <v>8</v>
      </c>
    </row>
    <row r="185" spans="1:34" ht="12.75">
      <c r="A185" s="6"/>
      <c r="B185" s="6" t="s">
        <v>356</v>
      </c>
      <c r="C185" s="6" t="s">
        <v>150</v>
      </c>
      <c r="D185" s="10">
        <v>152</v>
      </c>
      <c r="E185" s="10">
        <v>148</v>
      </c>
      <c r="F185" s="10">
        <v>145</v>
      </c>
      <c r="G185" s="10">
        <v>160</v>
      </c>
      <c r="H185" s="10">
        <v>149</v>
      </c>
      <c r="I185" s="10">
        <v>163</v>
      </c>
      <c r="J185" s="12">
        <f>(L185/F185)*100</f>
        <v>12.413793103448276</v>
      </c>
      <c r="K185" s="12">
        <f>(M185/H185)*100</f>
        <v>9.395973154362416</v>
      </c>
      <c r="L185" s="10">
        <f>SUM(I185-F185)</f>
        <v>18</v>
      </c>
      <c r="M185" s="10">
        <f>(I185-H185)</f>
        <v>14</v>
      </c>
      <c r="N185" s="10">
        <v>167</v>
      </c>
      <c r="O185" s="12">
        <f>(Q185/G185)*100</f>
        <v>4.375</v>
      </c>
      <c r="P185" s="12">
        <f>(R185/I185)*100</f>
        <v>2.4539877300613497</v>
      </c>
      <c r="Q185" s="13">
        <f>SUM(N185-G185)</f>
        <v>7</v>
      </c>
      <c r="R185" s="13">
        <f>(N185-I185)</f>
        <v>4</v>
      </c>
      <c r="S185" s="8">
        <v>181</v>
      </c>
      <c r="T185" s="8">
        <v>162</v>
      </c>
      <c r="U185" s="1">
        <v>158</v>
      </c>
      <c r="V185" s="1">
        <v>153</v>
      </c>
      <c r="W185" s="2">
        <f>(Y185/H185)</f>
        <v>0.087248322147651</v>
      </c>
      <c r="X185" s="2">
        <f>(Z185/S185)</f>
        <v>-0.10497237569060773</v>
      </c>
      <c r="Y185" s="8">
        <f>(T185-H185)</f>
        <v>13</v>
      </c>
      <c r="Z185" s="8">
        <f>(T185-S185)</f>
        <v>-19</v>
      </c>
      <c r="AA185" s="2">
        <f>AC185/I185</f>
        <v>-0.03067484662576687</v>
      </c>
      <c r="AB185" s="2">
        <f>AD185/T185</f>
        <v>-0.024691358024691357</v>
      </c>
      <c r="AC185" s="8">
        <f>U185-I185</f>
        <v>-5</v>
      </c>
      <c r="AD185" s="8">
        <f>U185-T185</f>
        <v>-4</v>
      </c>
      <c r="AE185" s="19">
        <f>AG185/N185</f>
        <v>-0.08383233532934131</v>
      </c>
      <c r="AF185" s="19">
        <f>AH185/U185</f>
        <v>-0.03164556962025317</v>
      </c>
      <c r="AG185" s="8">
        <f>V185-N185</f>
        <v>-14</v>
      </c>
      <c r="AH185" s="8">
        <f>V185-U185</f>
        <v>-5</v>
      </c>
    </row>
    <row r="186" spans="1:30" ht="12.75">
      <c r="A186" s="6"/>
      <c r="B186" s="6"/>
      <c r="C186" s="6"/>
      <c r="D186" s="10"/>
      <c r="E186" s="10"/>
      <c r="F186" s="10"/>
      <c r="G186" s="10"/>
      <c r="H186" s="10"/>
      <c r="I186" s="10"/>
      <c r="J186" s="10" t="s">
        <v>8</v>
      </c>
      <c r="K186" s="10" t="s">
        <v>8</v>
      </c>
      <c r="L186" s="10" t="s">
        <v>8</v>
      </c>
      <c r="M186" s="10" t="s">
        <v>8</v>
      </c>
      <c r="N186" s="10"/>
      <c r="O186" s="10" t="s">
        <v>8</v>
      </c>
      <c r="P186" s="10" t="s">
        <v>8</v>
      </c>
      <c r="Q186" s="13" t="s">
        <v>8</v>
      </c>
      <c r="R186" s="13" t="s">
        <v>8</v>
      </c>
      <c r="U186" s="1"/>
      <c r="V186" s="1"/>
      <c r="AC186" s="3"/>
      <c r="AD186" s="3"/>
    </row>
    <row r="187" spans="1:30" ht="12.75">
      <c r="A187" s="9" t="s">
        <v>151</v>
      </c>
      <c r="B187" s="6"/>
      <c r="C187" s="6"/>
      <c r="D187" s="10"/>
      <c r="E187" s="10"/>
      <c r="F187" s="10"/>
      <c r="G187" s="10"/>
      <c r="H187" s="10"/>
      <c r="I187" s="10"/>
      <c r="J187" s="10" t="s">
        <v>8</v>
      </c>
      <c r="K187" s="10" t="s">
        <v>8</v>
      </c>
      <c r="L187" s="10" t="s">
        <v>8</v>
      </c>
      <c r="M187" s="10" t="s">
        <v>8</v>
      </c>
      <c r="N187" s="10"/>
      <c r="O187" s="10" t="s">
        <v>8</v>
      </c>
      <c r="P187" s="10" t="s">
        <v>8</v>
      </c>
      <c r="Q187" s="13" t="s">
        <v>8</v>
      </c>
      <c r="R187" s="13" t="s">
        <v>8</v>
      </c>
      <c r="U187" s="1"/>
      <c r="V187" s="1"/>
      <c r="AC187" s="3"/>
      <c r="AD187" s="3"/>
    </row>
    <row r="188" spans="1:34" ht="12.75">
      <c r="A188" s="6"/>
      <c r="B188" s="6" t="s">
        <v>357</v>
      </c>
      <c r="C188" s="6" t="s">
        <v>152</v>
      </c>
      <c r="D188" s="10">
        <v>122</v>
      </c>
      <c r="E188" s="10">
        <v>140</v>
      </c>
      <c r="F188" s="10">
        <v>157</v>
      </c>
      <c r="G188" s="10">
        <v>165</v>
      </c>
      <c r="H188" s="10">
        <v>177</v>
      </c>
      <c r="I188" s="10">
        <v>174</v>
      </c>
      <c r="J188" s="12">
        <f>(L188/F188)*100</f>
        <v>10.828025477707007</v>
      </c>
      <c r="K188" s="12">
        <f>(M188/H188)*100</f>
        <v>-1.694915254237288</v>
      </c>
      <c r="L188" s="10">
        <f>SUM(I188-F188)</f>
        <v>17</v>
      </c>
      <c r="M188" s="10">
        <f>(I188-H188)</f>
        <v>-3</v>
      </c>
      <c r="N188" s="10">
        <v>169</v>
      </c>
      <c r="O188" s="12">
        <f>(Q188/G188)*100</f>
        <v>2.4242424242424243</v>
      </c>
      <c r="P188" s="12">
        <f>(R188/I188)*100</f>
        <v>-2.8735632183908044</v>
      </c>
      <c r="Q188" s="13">
        <f>SUM(N188-G188)</f>
        <v>4</v>
      </c>
      <c r="R188" s="13">
        <f>(N188-I188)</f>
        <v>-5</v>
      </c>
      <c r="S188" s="8">
        <v>177</v>
      </c>
      <c r="T188" s="8">
        <v>200</v>
      </c>
      <c r="U188" s="1">
        <v>205</v>
      </c>
      <c r="V188" s="1">
        <v>202</v>
      </c>
      <c r="W188" s="2">
        <f>(Y188/H188)</f>
        <v>0.12994350282485875</v>
      </c>
      <c r="X188" s="2">
        <f>(Z188/S188)</f>
        <v>0.12994350282485875</v>
      </c>
      <c r="Y188" s="8">
        <f>(T188-H188)</f>
        <v>23</v>
      </c>
      <c r="Z188" s="8">
        <f>(T188-S188)</f>
        <v>23</v>
      </c>
      <c r="AA188" s="2">
        <f>AC188/I188</f>
        <v>0.1781609195402299</v>
      </c>
      <c r="AB188" s="2">
        <f>AD188/T188</f>
        <v>0.025</v>
      </c>
      <c r="AC188" s="8">
        <f>U188-I188</f>
        <v>31</v>
      </c>
      <c r="AD188" s="8">
        <f>U188-T188</f>
        <v>5</v>
      </c>
      <c r="AE188" s="19">
        <f>AG188/N188</f>
        <v>0.1952662721893491</v>
      </c>
      <c r="AF188" s="19">
        <f>AH188/U188</f>
        <v>-0.014634146341463415</v>
      </c>
      <c r="AG188" s="8">
        <f>V188-N188</f>
        <v>33</v>
      </c>
      <c r="AH188" s="8">
        <f>V188-U188</f>
        <v>-3</v>
      </c>
    </row>
    <row r="189" spans="1:34" ht="12.75">
      <c r="A189" s="6"/>
      <c r="B189" s="6" t="s">
        <v>358</v>
      </c>
      <c r="C189" s="6" t="s">
        <v>153</v>
      </c>
      <c r="D189" s="10">
        <v>549</v>
      </c>
      <c r="E189" s="10">
        <v>526</v>
      </c>
      <c r="F189" s="10">
        <v>565</v>
      </c>
      <c r="G189" s="10">
        <v>582</v>
      </c>
      <c r="H189" s="10">
        <v>578</v>
      </c>
      <c r="I189" s="10">
        <v>557</v>
      </c>
      <c r="J189" s="12">
        <f>(L189/F189)*100</f>
        <v>-1.415929203539823</v>
      </c>
      <c r="K189" s="12">
        <f>(M189/H189)*100</f>
        <v>-3.633217993079585</v>
      </c>
      <c r="L189" s="10">
        <f>SUM(I189-F189)</f>
        <v>-8</v>
      </c>
      <c r="M189" s="10">
        <f>(I189-H189)</f>
        <v>-21</v>
      </c>
      <c r="N189" s="10">
        <v>540</v>
      </c>
      <c r="O189" s="12">
        <f>(Q189/G189)*100</f>
        <v>-7.216494845360824</v>
      </c>
      <c r="P189" s="12">
        <f>(R189/I189)*100</f>
        <v>-3.052064631956912</v>
      </c>
      <c r="Q189" s="13">
        <f>SUM(N189-G189)</f>
        <v>-42</v>
      </c>
      <c r="R189" s="13">
        <f>(N189-I189)</f>
        <v>-17</v>
      </c>
      <c r="S189" s="8">
        <v>546</v>
      </c>
      <c r="T189" s="8">
        <v>526</v>
      </c>
      <c r="U189" s="1">
        <v>471</v>
      </c>
      <c r="V189" s="1">
        <v>497</v>
      </c>
      <c r="W189" s="2">
        <f>(Y189/H189)</f>
        <v>-0.08996539792387544</v>
      </c>
      <c r="X189" s="2">
        <f>(Z189/S189)</f>
        <v>-0.03663003663003663</v>
      </c>
      <c r="Y189" s="8">
        <f>(T189-H189)</f>
        <v>-52</v>
      </c>
      <c r="Z189" s="8">
        <f>(T189-S189)</f>
        <v>-20</v>
      </c>
      <c r="AA189" s="2">
        <f>AC189/I189</f>
        <v>-0.15439856373429084</v>
      </c>
      <c r="AB189" s="2">
        <f>AD189/T189</f>
        <v>-0.10456273764258556</v>
      </c>
      <c r="AC189" s="8">
        <f>U189-I189</f>
        <v>-86</v>
      </c>
      <c r="AD189" s="8">
        <f>U189-T189</f>
        <v>-55</v>
      </c>
      <c r="AE189" s="19">
        <f>AG189/N189</f>
        <v>-0.07962962962962963</v>
      </c>
      <c r="AF189" s="19">
        <f>AH189/U189</f>
        <v>0.055201698513800426</v>
      </c>
      <c r="AG189" s="8">
        <f>V189-N189</f>
        <v>-43</v>
      </c>
      <c r="AH189" s="8">
        <f>V189-U189</f>
        <v>26</v>
      </c>
    </row>
    <row r="190" spans="1:35" ht="12.75">
      <c r="A190" s="6"/>
      <c r="B190" s="6" t="s">
        <v>359</v>
      </c>
      <c r="C190" s="6" t="s">
        <v>154</v>
      </c>
      <c r="D190" s="10">
        <v>17888</v>
      </c>
      <c r="E190" s="10">
        <v>18063</v>
      </c>
      <c r="F190" s="10">
        <v>18381</v>
      </c>
      <c r="G190" s="10">
        <v>18643</v>
      </c>
      <c r="H190" s="10">
        <v>18995</v>
      </c>
      <c r="I190" s="10">
        <v>19146</v>
      </c>
      <c r="J190" s="12">
        <f>(L190/F190)*100</f>
        <v>4.16190631630488</v>
      </c>
      <c r="K190" s="12">
        <f>(M190/H190)*100</f>
        <v>0.7949460384311661</v>
      </c>
      <c r="L190" s="10">
        <f>SUM(I190-F190)</f>
        <v>765</v>
      </c>
      <c r="M190" s="10">
        <f>(I190-H190)</f>
        <v>151</v>
      </c>
      <c r="N190" s="10">
        <v>19324</v>
      </c>
      <c r="O190" s="12">
        <f>(Q190/G190)*100</f>
        <v>3.652845572064582</v>
      </c>
      <c r="P190" s="12">
        <f>(R190/I190)*100</f>
        <v>0.9296981092656429</v>
      </c>
      <c r="Q190" s="13">
        <f>SUM(N190-G190)</f>
        <v>681</v>
      </c>
      <c r="R190" s="13">
        <f>(N190-I190)</f>
        <v>178</v>
      </c>
      <c r="S190" s="8">
        <v>19688</v>
      </c>
      <c r="T190" s="8">
        <v>20040</v>
      </c>
      <c r="U190" s="1">
        <v>20084</v>
      </c>
      <c r="V190" s="1">
        <v>20187</v>
      </c>
      <c r="W190" s="2">
        <f>(Y190/H190)</f>
        <v>0.05501447749407739</v>
      </c>
      <c r="X190" s="2">
        <f>(Z190/S190)</f>
        <v>0.017878911011783828</v>
      </c>
      <c r="Y190" s="8">
        <f>(T190-H190)</f>
        <v>1045</v>
      </c>
      <c r="Z190" s="8">
        <f>(T190-S190)</f>
        <v>352</v>
      </c>
      <c r="AA190" s="2">
        <f>AC190/I190</f>
        <v>0.04899195654444793</v>
      </c>
      <c r="AB190" s="2">
        <f>AD190/T190</f>
        <v>0.0021956087824351296</v>
      </c>
      <c r="AC190" s="8">
        <f>U190-I190</f>
        <v>938</v>
      </c>
      <c r="AD190" s="8">
        <f>U190-T190</f>
        <v>44</v>
      </c>
      <c r="AE190" s="19">
        <f>AG190/N190</f>
        <v>0.044659490788656594</v>
      </c>
      <c r="AF190" s="19">
        <f>AH190/U190</f>
        <v>0.005128460466042621</v>
      </c>
      <c r="AG190" s="8">
        <f>V190-N190</f>
        <v>863</v>
      </c>
      <c r="AH190" s="8">
        <f>V190-U190</f>
        <v>103</v>
      </c>
      <c r="AI190" s="34" t="s">
        <v>449</v>
      </c>
    </row>
    <row r="191" spans="1:30" ht="12.75">
      <c r="A191" s="6"/>
      <c r="B191" s="6"/>
      <c r="C191" s="6"/>
      <c r="D191" s="10"/>
      <c r="E191" s="10"/>
      <c r="F191" s="10"/>
      <c r="G191" s="10"/>
      <c r="H191" s="10"/>
      <c r="I191" s="10"/>
      <c r="J191" s="10" t="s">
        <v>8</v>
      </c>
      <c r="K191" s="10" t="s">
        <v>8</v>
      </c>
      <c r="L191" s="10" t="s">
        <v>8</v>
      </c>
      <c r="M191" s="10" t="s">
        <v>8</v>
      </c>
      <c r="N191" s="10"/>
      <c r="O191" s="10" t="s">
        <v>8</v>
      </c>
      <c r="P191" s="10" t="s">
        <v>8</v>
      </c>
      <c r="Q191" s="13" t="s">
        <v>8</v>
      </c>
      <c r="R191" s="13" t="s">
        <v>8</v>
      </c>
      <c r="U191" s="1"/>
      <c r="V191" s="1"/>
      <c r="AC191" s="3"/>
      <c r="AD191" s="3"/>
    </row>
    <row r="192" spans="1:30" ht="12.75">
      <c r="A192" s="9" t="s">
        <v>155</v>
      </c>
      <c r="B192" s="6"/>
      <c r="C192" s="6"/>
      <c r="D192" s="10"/>
      <c r="E192" s="10"/>
      <c r="F192" s="10"/>
      <c r="G192" s="10"/>
      <c r="H192" s="10"/>
      <c r="I192" s="10"/>
      <c r="J192" s="10" t="s">
        <v>8</v>
      </c>
      <c r="K192" s="10" t="s">
        <v>8</v>
      </c>
      <c r="L192" s="10" t="s">
        <v>8</v>
      </c>
      <c r="M192" s="10" t="s">
        <v>8</v>
      </c>
      <c r="N192" s="10"/>
      <c r="O192" s="10" t="s">
        <v>8</v>
      </c>
      <c r="P192" s="10" t="s">
        <v>8</v>
      </c>
      <c r="Q192" s="13" t="s">
        <v>8</v>
      </c>
      <c r="R192" s="13" t="s">
        <v>8</v>
      </c>
      <c r="U192" s="1"/>
      <c r="V192" s="1"/>
      <c r="AC192" s="3"/>
      <c r="AD192" s="3"/>
    </row>
    <row r="193" spans="1:34" ht="12.75">
      <c r="A193" s="6"/>
      <c r="B193" s="6" t="s">
        <v>360</v>
      </c>
      <c r="C193" s="6" t="s">
        <v>156</v>
      </c>
      <c r="D193" s="10">
        <v>94</v>
      </c>
      <c r="E193" s="10">
        <v>103</v>
      </c>
      <c r="F193" s="10">
        <v>116</v>
      </c>
      <c r="G193" s="10">
        <v>129</v>
      </c>
      <c r="H193" s="10">
        <v>147</v>
      </c>
      <c r="I193" s="10">
        <v>158</v>
      </c>
      <c r="J193" s="12">
        <f>(L193/F193)*100</f>
        <v>36.206896551724135</v>
      </c>
      <c r="K193" s="12">
        <f>(M193/H193)*100</f>
        <v>7.482993197278912</v>
      </c>
      <c r="L193" s="10">
        <f>SUM(I193-F193)</f>
        <v>42</v>
      </c>
      <c r="M193" s="10">
        <f>(I193-H193)</f>
        <v>11</v>
      </c>
      <c r="N193" s="10">
        <v>153</v>
      </c>
      <c r="O193" s="12">
        <f>(Q193/G193)*100</f>
        <v>18.6046511627907</v>
      </c>
      <c r="P193" s="12">
        <f>(R193/I193)*100</f>
        <v>-3.1645569620253164</v>
      </c>
      <c r="Q193" s="13">
        <f>SUM(N193-G193)</f>
        <v>24</v>
      </c>
      <c r="R193" s="13">
        <f>(N193-I193)</f>
        <v>-5</v>
      </c>
      <c r="S193" s="8">
        <v>163</v>
      </c>
      <c r="T193" s="8">
        <v>155</v>
      </c>
      <c r="U193" s="1">
        <v>159</v>
      </c>
      <c r="V193" s="1">
        <v>177</v>
      </c>
      <c r="W193" s="2">
        <f>(Y193/H193)</f>
        <v>0.05442176870748299</v>
      </c>
      <c r="X193" s="2">
        <f>(Z193/S193)</f>
        <v>-0.049079754601226995</v>
      </c>
      <c r="Y193" s="8">
        <f>(T193-H193)</f>
        <v>8</v>
      </c>
      <c r="Z193" s="8">
        <f>(T193-S193)</f>
        <v>-8</v>
      </c>
      <c r="AA193" s="2">
        <f>AC193/I193</f>
        <v>0.006329113924050633</v>
      </c>
      <c r="AB193" s="2">
        <f>AD193/T193</f>
        <v>0.025806451612903226</v>
      </c>
      <c r="AC193" s="8">
        <f>U193-I193</f>
        <v>1</v>
      </c>
      <c r="AD193" s="8">
        <f>U193-T193</f>
        <v>4</v>
      </c>
      <c r="AE193" s="19">
        <f>AG193/N193</f>
        <v>0.1568627450980392</v>
      </c>
      <c r="AF193" s="19">
        <f>AH193/U193</f>
        <v>0.11320754716981132</v>
      </c>
      <c r="AG193" s="8">
        <f>V193-N193</f>
        <v>24</v>
      </c>
      <c r="AH193" s="8">
        <f>V193-U193</f>
        <v>18</v>
      </c>
    </row>
    <row r="194" spans="1:30" ht="12.75">
      <c r="A194" s="6"/>
      <c r="B194" s="6"/>
      <c r="C194" s="6"/>
      <c r="D194" s="10"/>
      <c r="E194" s="10"/>
      <c r="F194" s="10"/>
      <c r="G194" s="10"/>
      <c r="H194" s="10"/>
      <c r="I194" s="10"/>
      <c r="J194" s="10" t="s">
        <v>8</v>
      </c>
      <c r="K194" s="10" t="s">
        <v>8</v>
      </c>
      <c r="L194" s="10" t="s">
        <v>8</v>
      </c>
      <c r="M194" s="10" t="s">
        <v>8</v>
      </c>
      <c r="N194" s="10" t="s">
        <v>8</v>
      </c>
      <c r="O194" s="10" t="s">
        <v>8</v>
      </c>
      <c r="P194" s="10" t="s">
        <v>8</v>
      </c>
      <c r="Q194" s="13" t="s">
        <v>8</v>
      </c>
      <c r="R194" s="13" t="s">
        <v>8</v>
      </c>
      <c r="U194" s="1"/>
      <c r="V194" s="1"/>
      <c r="AC194" s="3"/>
      <c r="AD194" s="3"/>
    </row>
    <row r="195" spans="1:30" ht="12.75">
      <c r="A195" s="9" t="s">
        <v>157</v>
      </c>
      <c r="B195" s="6"/>
      <c r="C195" s="6"/>
      <c r="D195" s="10"/>
      <c r="E195" s="10"/>
      <c r="F195" s="10"/>
      <c r="G195" s="10"/>
      <c r="H195" s="10"/>
      <c r="I195" s="10"/>
      <c r="J195" s="10" t="s">
        <v>8</v>
      </c>
      <c r="K195" s="10" t="s">
        <v>8</v>
      </c>
      <c r="L195" s="10" t="s">
        <v>8</v>
      </c>
      <c r="M195" s="10" t="s">
        <v>8</v>
      </c>
      <c r="N195" s="10"/>
      <c r="O195" s="10" t="s">
        <v>8</v>
      </c>
      <c r="P195" s="10" t="s">
        <v>8</v>
      </c>
      <c r="Q195" s="13" t="s">
        <v>8</v>
      </c>
      <c r="R195" s="13" t="s">
        <v>8</v>
      </c>
      <c r="U195" s="1"/>
      <c r="V195" s="1"/>
      <c r="AC195" s="3"/>
      <c r="AD195" s="3"/>
    </row>
    <row r="196" spans="1:34" ht="12.75">
      <c r="A196" s="6"/>
      <c r="B196" s="6" t="s">
        <v>361</v>
      </c>
      <c r="C196" s="6" t="s">
        <v>158</v>
      </c>
      <c r="D196" s="10">
        <v>2762</v>
      </c>
      <c r="E196" s="10">
        <v>2764</v>
      </c>
      <c r="F196" s="10">
        <v>2847</v>
      </c>
      <c r="G196" s="10">
        <v>2815</v>
      </c>
      <c r="H196" s="10">
        <v>2832</v>
      </c>
      <c r="I196" s="10">
        <v>2697</v>
      </c>
      <c r="J196" s="12">
        <f>(L196/F196)*100</f>
        <v>-5.268703898840886</v>
      </c>
      <c r="K196" s="12">
        <f>(M196/H196)*100</f>
        <v>-4.766949152542373</v>
      </c>
      <c r="L196" s="10">
        <f>SUM(I196-F196)</f>
        <v>-150</v>
      </c>
      <c r="M196" s="10">
        <f>(I196-H196)</f>
        <v>-135</v>
      </c>
      <c r="N196" s="10">
        <v>2631</v>
      </c>
      <c r="O196" s="12">
        <f>(Q196/G196)*100</f>
        <v>-6.536412078152754</v>
      </c>
      <c r="P196" s="12">
        <f>(R196/I196)*100</f>
        <v>-2.4471635150166855</v>
      </c>
      <c r="Q196" s="13">
        <f>SUM(N196-G196)</f>
        <v>-184</v>
      </c>
      <c r="R196" s="13">
        <f>(N196-I196)</f>
        <v>-66</v>
      </c>
      <c r="S196" s="8">
        <v>2575</v>
      </c>
      <c r="T196" s="8">
        <v>2548</v>
      </c>
      <c r="U196" s="1">
        <v>2585</v>
      </c>
      <c r="V196" s="1">
        <v>2512</v>
      </c>
      <c r="W196" s="2">
        <f>(Y196/H196)</f>
        <v>-0.10028248587570622</v>
      </c>
      <c r="X196" s="2">
        <f>(Z196/S196)</f>
        <v>-0.010485436893203883</v>
      </c>
      <c r="Y196" s="8">
        <f>(T196-H196)</f>
        <v>-284</v>
      </c>
      <c r="Z196" s="8">
        <f>(T196-S196)</f>
        <v>-27</v>
      </c>
      <c r="AA196" s="2">
        <f>AC196/I196</f>
        <v>-0.041527623285131626</v>
      </c>
      <c r="AB196" s="2">
        <f>AD196/T196</f>
        <v>0.014521193092621664</v>
      </c>
      <c r="AC196" s="8">
        <f>U196-I196</f>
        <v>-112</v>
      </c>
      <c r="AD196" s="8">
        <f>U196-T196</f>
        <v>37</v>
      </c>
      <c r="AE196" s="19">
        <f>AG196/N196</f>
        <v>-0.04522995058912961</v>
      </c>
      <c r="AF196" s="19">
        <f>AH196/U196</f>
        <v>-0.028239845261121856</v>
      </c>
      <c r="AG196" s="8">
        <f>V196-N196</f>
        <v>-119</v>
      </c>
      <c r="AH196" s="8">
        <f>V196-U196</f>
        <v>-73</v>
      </c>
    </row>
    <row r="197" spans="1:30" ht="12.75">
      <c r="A197" s="6"/>
      <c r="B197" s="6"/>
      <c r="C197" s="6"/>
      <c r="D197" s="10"/>
      <c r="E197" s="10"/>
      <c r="F197" s="10"/>
      <c r="G197" s="10"/>
      <c r="H197" s="10"/>
      <c r="I197" s="10"/>
      <c r="J197" s="10" t="s">
        <v>8</v>
      </c>
      <c r="K197" s="10" t="s">
        <v>8</v>
      </c>
      <c r="L197" s="10" t="s">
        <v>8</v>
      </c>
      <c r="M197" s="10" t="s">
        <v>8</v>
      </c>
      <c r="N197" s="10"/>
      <c r="O197" s="10" t="s">
        <v>8</v>
      </c>
      <c r="P197" s="10" t="s">
        <v>8</v>
      </c>
      <c r="Q197" s="13" t="s">
        <v>8</v>
      </c>
      <c r="R197" s="13" t="s">
        <v>8</v>
      </c>
      <c r="U197" s="1"/>
      <c r="V197" s="1"/>
      <c r="AC197" s="3"/>
      <c r="AD197" s="3"/>
    </row>
    <row r="198" spans="1:30" ht="12.75">
      <c r="A198" s="9" t="s">
        <v>159</v>
      </c>
      <c r="B198" s="6"/>
      <c r="C198" s="6"/>
      <c r="D198" s="10"/>
      <c r="E198" s="10"/>
      <c r="F198" s="10"/>
      <c r="G198" s="10"/>
      <c r="H198" s="10"/>
      <c r="I198" s="10"/>
      <c r="J198" s="10" t="s">
        <v>8</v>
      </c>
      <c r="K198" s="10" t="s">
        <v>8</v>
      </c>
      <c r="L198" s="10" t="s">
        <v>8</v>
      </c>
      <c r="M198" s="10" t="s">
        <v>8</v>
      </c>
      <c r="N198" s="10"/>
      <c r="O198" s="10" t="s">
        <v>8</v>
      </c>
      <c r="P198" s="10" t="s">
        <v>8</v>
      </c>
      <c r="Q198" s="13" t="s">
        <v>8</v>
      </c>
      <c r="R198" s="13" t="s">
        <v>8</v>
      </c>
      <c r="U198" s="1"/>
      <c r="V198" s="1"/>
      <c r="AC198" s="3"/>
      <c r="AD198" s="3"/>
    </row>
    <row r="199" spans="1:34" ht="12.75">
      <c r="A199" s="6"/>
      <c r="B199" s="6" t="s">
        <v>362</v>
      </c>
      <c r="C199" s="6" t="s">
        <v>160</v>
      </c>
      <c r="D199" s="10">
        <v>3271</v>
      </c>
      <c r="E199" s="10">
        <v>3408</v>
      </c>
      <c r="F199" s="10">
        <v>3392</v>
      </c>
      <c r="G199" s="10">
        <v>3492</v>
      </c>
      <c r="H199" s="10">
        <v>3436</v>
      </c>
      <c r="I199" s="10">
        <v>3513</v>
      </c>
      <c r="J199" s="12">
        <f>(L199/F199)*100</f>
        <v>3.5672169811320757</v>
      </c>
      <c r="K199" s="12">
        <f>(M199/H199)*100</f>
        <v>2.2409778812572756</v>
      </c>
      <c r="L199" s="10">
        <f>SUM(I199-F199)</f>
        <v>121</v>
      </c>
      <c r="M199" s="10">
        <f>(I199-H199)</f>
        <v>77</v>
      </c>
      <c r="N199" s="10">
        <v>3474</v>
      </c>
      <c r="O199" s="12">
        <f>(Q199/G199)*100</f>
        <v>-0.5154639175257731</v>
      </c>
      <c r="P199" s="12">
        <f>(R199/I199)*100</f>
        <v>-1.1101622544833476</v>
      </c>
      <c r="Q199" s="13">
        <f>SUM(N199-G199)</f>
        <v>-18</v>
      </c>
      <c r="R199" s="13">
        <f>(N199-I199)</f>
        <v>-39</v>
      </c>
      <c r="S199" s="8">
        <v>3448</v>
      </c>
      <c r="T199" s="8">
        <v>3350</v>
      </c>
      <c r="U199" s="1">
        <v>3380</v>
      </c>
      <c r="V199" s="1">
        <v>3394</v>
      </c>
      <c r="W199" s="2">
        <f>(Y199/H199)</f>
        <v>-0.025029103608847497</v>
      </c>
      <c r="X199" s="2">
        <f>(Z199/S199)</f>
        <v>-0.02842227378190255</v>
      </c>
      <c r="Y199" s="8">
        <f>(T199-H199)</f>
        <v>-86</v>
      </c>
      <c r="Z199" s="8">
        <f>(T199-S199)</f>
        <v>-98</v>
      </c>
      <c r="AA199" s="2">
        <f>AC199/I199</f>
        <v>-0.03785937944776544</v>
      </c>
      <c r="AB199" s="2">
        <f>AD199/T199</f>
        <v>0.008955223880597015</v>
      </c>
      <c r="AC199" s="8">
        <f>U199-I199</f>
        <v>-133</v>
      </c>
      <c r="AD199" s="8">
        <f>U199-T199</f>
        <v>30</v>
      </c>
      <c r="AE199" s="19">
        <f>AG199/N199</f>
        <v>-0.023028209556706966</v>
      </c>
      <c r="AF199" s="19">
        <f>AH199/U199</f>
        <v>0.004142011834319527</v>
      </c>
      <c r="AG199" s="8">
        <f>V199-N199</f>
        <v>-80</v>
      </c>
      <c r="AH199" s="8">
        <f>V199-U199</f>
        <v>14</v>
      </c>
    </row>
    <row r="200" spans="1:34" ht="12.75">
      <c r="A200" s="6"/>
      <c r="B200" s="6" t="s">
        <v>363</v>
      </c>
      <c r="C200" s="6" t="s">
        <v>161</v>
      </c>
      <c r="D200" s="10">
        <v>629</v>
      </c>
      <c r="E200" s="10">
        <v>642</v>
      </c>
      <c r="F200" s="10">
        <v>646</v>
      </c>
      <c r="G200" s="10">
        <v>678</v>
      </c>
      <c r="H200" s="10">
        <v>672</v>
      </c>
      <c r="I200" s="10">
        <v>638</v>
      </c>
      <c r="J200" s="12">
        <f>(L200/F200)*100</f>
        <v>-1.238390092879257</v>
      </c>
      <c r="K200" s="12">
        <f>(M200/H200)*100</f>
        <v>-5.059523809523809</v>
      </c>
      <c r="L200" s="10">
        <f>SUM(I200-F200)</f>
        <v>-8</v>
      </c>
      <c r="M200" s="10">
        <f>(I200-H200)</f>
        <v>-34</v>
      </c>
      <c r="N200" s="10">
        <v>656</v>
      </c>
      <c r="O200" s="12">
        <f>(Q200/G200)*100</f>
        <v>-3.2448377581120944</v>
      </c>
      <c r="P200" s="12">
        <f>(R200/I200)*100</f>
        <v>2.8213166144200628</v>
      </c>
      <c r="Q200" s="13">
        <f>SUM(N200-G200)</f>
        <v>-22</v>
      </c>
      <c r="R200" s="13">
        <f>(N200-I200)</f>
        <v>18</v>
      </c>
      <c r="S200" s="8">
        <v>693</v>
      </c>
      <c r="T200" s="8">
        <v>711</v>
      </c>
      <c r="U200" s="1">
        <v>797</v>
      </c>
      <c r="V200" s="1">
        <v>781</v>
      </c>
      <c r="W200" s="2">
        <f>(Y200/H200)</f>
        <v>0.05803571428571429</v>
      </c>
      <c r="X200" s="2">
        <f>(Z200/S200)</f>
        <v>0.025974025974025976</v>
      </c>
      <c r="Y200" s="8">
        <f>(T200-H200)</f>
        <v>39</v>
      </c>
      <c r="Z200" s="8">
        <f>(T200-S200)</f>
        <v>18</v>
      </c>
      <c r="AA200" s="2">
        <f>AC200/I200</f>
        <v>0.24921630094043887</v>
      </c>
      <c r="AB200" s="2">
        <f>AD200/T200</f>
        <v>0.1209563994374121</v>
      </c>
      <c r="AC200" s="8">
        <f>U200-I200</f>
        <v>159</v>
      </c>
      <c r="AD200" s="8">
        <f>U200-T200</f>
        <v>86</v>
      </c>
      <c r="AE200" s="19">
        <f>AG200/N200</f>
        <v>0.19054878048780488</v>
      </c>
      <c r="AF200" s="19">
        <f>AH200/U200</f>
        <v>-0.020075282308657464</v>
      </c>
      <c r="AG200" s="8">
        <f>V200-N200</f>
        <v>125</v>
      </c>
      <c r="AH200" s="8">
        <f>V200-U200</f>
        <v>-16</v>
      </c>
    </row>
    <row r="201" spans="1:34" ht="12.75">
      <c r="A201" s="6"/>
      <c r="B201" s="6" t="s">
        <v>364</v>
      </c>
      <c r="C201" s="6" t="s">
        <v>162</v>
      </c>
      <c r="D201" s="10">
        <v>534</v>
      </c>
      <c r="E201" s="10">
        <v>535</v>
      </c>
      <c r="F201" s="10">
        <v>576</v>
      </c>
      <c r="G201" s="10">
        <v>563</v>
      </c>
      <c r="H201" s="10">
        <v>524</v>
      </c>
      <c r="I201" s="10">
        <v>551</v>
      </c>
      <c r="J201" s="12">
        <f>(L201/F201)*100</f>
        <v>-4.340277777777778</v>
      </c>
      <c r="K201" s="12">
        <f>(M201/H201)*100</f>
        <v>5.152671755725191</v>
      </c>
      <c r="L201" s="10">
        <f>SUM(I201-F201)</f>
        <v>-25</v>
      </c>
      <c r="M201" s="10">
        <f>(I201-H201)</f>
        <v>27</v>
      </c>
      <c r="N201" s="10">
        <v>507</v>
      </c>
      <c r="O201" s="12">
        <f>(Q201/G201)*100</f>
        <v>-9.946714031971581</v>
      </c>
      <c r="P201" s="12">
        <f>(R201/I201)*100</f>
        <v>-7.985480943738657</v>
      </c>
      <c r="Q201" s="13">
        <f>SUM(N201-G201)</f>
        <v>-56</v>
      </c>
      <c r="R201" s="13">
        <f>(N201-I201)</f>
        <v>-44</v>
      </c>
      <c r="S201" s="8">
        <v>480</v>
      </c>
      <c r="T201" s="8">
        <v>473</v>
      </c>
      <c r="U201" s="1">
        <v>461</v>
      </c>
      <c r="V201" s="1">
        <v>417</v>
      </c>
      <c r="W201" s="2">
        <f>(Y201/H201)</f>
        <v>-0.09732824427480916</v>
      </c>
      <c r="X201" s="2">
        <f>(Z201/S201)</f>
        <v>-0.014583333333333334</v>
      </c>
      <c r="Y201" s="8">
        <f>(T201-H201)</f>
        <v>-51</v>
      </c>
      <c r="Z201" s="8">
        <f>(T201-S201)</f>
        <v>-7</v>
      </c>
      <c r="AA201" s="2">
        <f>AC201/I201</f>
        <v>-0.16333938294010888</v>
      </c>
      <c r="AB201" s="2">
        <f>AD201/T201</f>
        <v>-0.02536997885835095</v>
      </c>
      <c r="AC201" s="8">
        <f>U201-I201</f>
        <v>-90</v>
      </c>
      <c r="AD201" s="8">
        <f>U201-T201</f>
        <v>-12</v>
      </c>
      <c r="AE201" s="19">
        <f>AG201/N201</f>
        <v>-0.17751479289940827</v>
      </c>
      <c r="AF201" s="19">
        <f>AH201/U201</f>
        <v>-0.09544468546637744</v>
      </c>
      <c r="AG201" s="8">
        <f>V201-N201</f>
        <v>-90</v>
      </c>
      <c r="AH201" s="8">
        <f>V201-U201</f>
        <v>-44</v>
      </c>
    </row>
    <row r="202" spans="1:30" ht="12.75">
      <c r="A202" s="6"/>
      <c r="B202" s="6"/>
      <c r="C202" s="6"/>
      <c r="D202" s="10"/>
      <c r="E202" s="10"/>
      <c r="F202" s="10"/>
      <c r="G202" s="10"/>
      <c r="H202" s="10"/>
      <c r="I202" s="10"/>
      <c r="J202" s="10" t="s">
        <v>8</v>
      </c>
      <c r="K202" s="10" t="s">
        <v>8</v>
      </c>
      <c r="L202" s="10" t="s">
        <v>8</v>
      </c>
      <c r="M202" s="10" t="s">
        <v>8</v>
      </c>
      <c r="N202" s="10"/>
      <c r="O202" s="10" t="s">
        <v>8</v>
      </c>
      <c r="P202" s="10" t="s">
        <v>8</v>
      </c>
      <c r="Q202" s="13" t="s">
        <v>8</v>
      </c>
      <c r="R202" s="13" t="s">
        <v>8</v>
      </c>
      <c r="U202" s="1"/>
      <c r="V202" s="1"/>
      <c r="AC202" s="3"/>
      <c r="AD202" s="3"/>
    </row>
    <row r="203" spans="1:30" ht="12.75">
      <c r="A203" s="9" t="s">
        <v>163</v>
      </c>
      <c r="B203" s="6"/>
      <c r="C203" s="6"/>
      <c r="D203" s="10"/>
      <c r="E203" s="10"/>
      <c r="F203" s="10"/>
      <c r="G203" s="10"/>
      <c r="H203" s="10"/>
      <c r="I203" s="10"/>
      <c r="J203" s="10" t="s">
        <v>8</v>
      </c>
      <c r="K203" s="10" t="s">
        <v>8</v>
      </c>
      <c r="L203" s="10" t="s">
        <v>8</v>
      </c>
      <c r="M203" s="10" t="s">
        <v>8</v>
      </c>
      <c r="N203" s="10"/>
      <c r="O203" s="10" t="s">
        <v>8</v>
      </c>
      <c r="P203" s="10" t="s">
        <v>8</v>
      </c>
      <c r="Q203" s="13" t="s">
        <v>8</v>
      </c>
      <c r="R203" s="13" t="s">
        <v>8</v>
      </c>
      <c r="U203" s="1"/>
      <c r="V203" s="1"/>
      <c r="AC203" s="3"/>
      <c r="AD203" s="3"/>
    </row>
    <row r="204" spans="1:34" ht="12.75">
      <c r="A204" s="6"/>
      <c r="B204" s="6" t="s">
        <v>365</v>
      </c>
      <c r="C204" s="6" t="s">
        <v>164</v>
      </c>
      <c r="D204" s="10">
        <v>4731</v>
      </c>
      <c r="E204" s="10">
        <v>4889</v>
      </c>
      <c r="F204" s="10">
        <v>5078</v>
      </c>
      <c r="G204" s="10">
        <v>5165</v>
      </c>
      <c r="H204" s="10">
        <v>5266</v>
      </c>
      <c r="I204" s="10">
        <v>5338</v>
      </c>
      <c r="J204" s="12">
        <f>(L204/F204)*100</f>
        <v>5.120126033871603</v>
      </c>
      <c r="K204" s="12">
        <f>(M204/H204)*100</f>
        <v>1.3672616786935055</v>
      </c>
      <c r="L204" s="10">
        <f>SUM(I204-F204)</f>
        <v>260</v>
      </c>
      <c r="M204" s="10">
        <f>(I204-H204)</f>
        <v>72</v>
      </c>
      <c r="N204" s="10">
        <v>5344</v>
      </c>
      <c r="O204" s="12">
        <f>(Q204/G204)*100</f>
        <v>3.465634075508228</v>
      </c>
      <c r="P204" s="12">
        <f>(R204/I204)*100</f>
        <v>0.11240164855751218</v>
      </c>
      <c r="Q204" s="13">
        <f>SUM(N204-G204)</f>
        <v>179</v>
      </c>
      <c r="R204" s="13">
        <f>(N204-I204)</f>
        <v>6</v>
      </c>
      <c r="S204" s="8">
        <v>5397</v>
      </c>
      <c r="T204" s="8">
        <v>5577</v>
      </c>
      <c r="U204" s="1">
        <v>5581</v>
      </c>
      <c r="V204" s="1">
        <v>5615</v>
      </c>
      <c r="W204" s="2">
        <f>(Y204/H204)</f>
        <v>0.059058108621344474</v>
      </c>
      <c r="X204" s="2">
        <f>(Z204/S204)</f>
        <v>0.033351862145636464</v>
      </c>
      <c r="Y204" s="8">
        <f>(T204-H204)</f>
        <v>311</v>
      </c>
      <c r="Z204" s="8">
        <f>(T204-S204)</f>
        <v>180</v>
      </c>
      <c r="AA204" s="2">
        <f>AC204/I204</f>
        <v>0.04552266766579243</v>
      </c>
      <c r="AB204" s="2">
        <f>AD204/T204</f>
        <v>0.0007172314864622557</v>
      </c>
      <c r="AC204" s="8">
        <f>U204-I204</f>
        <v>243</v>
      </c>
      <c r="AD204" s="8">
        <f>U204-T204</f>
        <v>4</v>
      </c>
      <c r="AE204" s="19">
        <f>AG204/N204</f>
        <v>0.05071107784431138</v>
      </c>
      <c r="AF204" s="19">
        <f>AH204/U204</f>
        <v>0.006092098190288478</v>
      </c>
      <c r="AG204" s="8">
        <f>V204-N204</f>
        <v>271</v>
      </c>
      <c r="AH204" s="8">
        <f>V204-U204</f>
        <v>34</v>
      </c>
    </row>
    <row r="205" spans="1:34" ht="12.75">
      <c r="A205" s="6"/>
      <c r="B205" s="6" t="s">
        <v>366</v>
      </c>
      <c r="C205" s="6" t="s">
        <v>165</v>
      </c>
      <c r="D205" s="10">
        <v>500</v>
      </c>
      <c r="E205" s="10">
        <v>543</v>
      </c>
      <c r="F205" s="10">
        <v>614</v>
      </c>
      <c r="G205" s="10">
        <v>586</v>
      </c>
      <c r="H205" s="10">
        <v>547</v>
      </c>
      <c r="I205" s="10">
        <v>544</v>
      </c>
      <c r="J205" s="12">
        <f>(L205/F205)*100</f>
        <v>-11.400651465798045</v>
      </c>
      <c r="K205" s="12">
        <f>(M205/H205)*100</f>
        <v>-0.5484460694698354</v>
      </c>
      <c r="L205" s="10">
        <f>SUM(I205-F205)</f>
        <v>-70</v>
      </c>
      <c r="M205" s="10">
        <f>(I205-H205)</f>
        <v>-3</v>
      </c>
      <c r="N205" s="10">
        <v>498</v>
      </c>
      <c r="O205" s="12">
        <f>(Q205/G205)*100</f>
        <v>-15.017064846416384</v>
      </c>
      <c r="P205" s="12">
        <f>(R205/I205)*100</f>
        <v>-8.455882352941178</v>
      </c>
      <c r="Q205" s="13">
        <f>SUM(N205-G205)</f>
        <v>-88</v>
      </c>
      <c r="R205" s="13">
        <f>(N205-I205)</f>
        <v>-46</v>
      </c>
      <c r="S205" s="8">
        <v>448</v>
      </c>
      <c r="T205" s="8">
        <v>431</v>
      </c>
      <c r="U205" s="1">
        <v>416</v>
      </c>
      <c r="V205" s="1">
        <v>407</v>
      </c>
      <c r="W205" s="2">
        <f>(Y205/H205)</f>
        <v>-0.21206581352833637</v>
      </c>
      <c r="X205" s="2">
        <f>(Z205/S205)</f>
        <v>-0.03794642857142857</v>
      </c>
      <c r="Y205" s="8">
        <f>(T205-H205)</f>
        <v>-116</v>
      </c>
      <c r="Z205" s="8">
        <f>(T205-S205)</f>
        <v>-17</v>
      </c>
      <c r="AA205" s="2">
        <f>AC205/I205</f>
        <v>-0.23529411764705882</v>
      </c>
      <c r="AB205" s="2">
        <f>AD205/T205</f>
        <v>-0.03480278422273782</v>
      </c>
      <c r="AC205" s="8">
        <f>U205-I205</f>
        <v>-128</v>
      </c>
      <c r="AD205" s="8">
        <f>U205-T205</f>
        <v>-15</v>
      </c>
      <c r="AE205" s="19">
        <f>AG205/N205</f>
        <v>-0.1827309236947791</v>
      </c>
      <c r="AF205" s="19">
        <f>AH205/U205</f>
        <v>-0.021634615384615384</v>
      </c>
      <c r="AG205" s="8">
        <f>V205-N205</f>
        <v>-91</v>
      </c>
      <c r="AH205" s="8">
        <f>V205-U205</f>
        <v>-9</v>
      </c>
    </row>
    <row r="206" spans="1:30" ht="12.75">
      <c r="A206" s="6"/>
      <c r="B206" s="6"/>
      <c r="C206" s="6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3"/>
      <c r="R206" s="13"/>
      <c r="U206" s="1"/>
      <c r="V206" s="1"/>
      <c r="AC206" s="3"/>
      <c r="AD206" s="3"/>
    </row>
    <row r="207" spans="1:30" ht="12.75">
      <c r="A207" s="9" t="s">
        <v>166</v>
      </c>
      <c r="B207" s="6"/>
      <c r="C207" s="6"/>
      <c r="D207" s="10"/>
      <c r="E207" s="10"/>
      <c r="F207" s="10"/>
      <c r="G207" s="10"/>
      <c r="H207" s="10"/>
      <c r="I207" s="10"/>
      <c r="J207" s="10" t="s">
        <v>8</v>
      </c>
      <c r="K207" s="10" t="s">
        <v>8</v>
      </c>
      <c r="L207" s="10" t="s">
        <v>8</v>
      </c>
      <c r="M207" s="10" t="s">
        <v>8</v>
      </c>
      <c r="N207" s="10"/>
      <c r="O207" s="10" t="s">
        <v>8</v>
      </c>
      <c r="P207" s="10" t="s">
        <v>8</v>
      </c>
      <c r="Q207" s="13" t="s">
        <v>8</v>
      </c>
      <c r="R207" s="13" t="s">
        <v>8</v>
      </c>
      <c r="U207" s="1"/>
      <c r="V207" s="1"/>
      <c r="AC207" s="3"/>
      <c r="AD207" s="3"/>
    </row>
    <row r="208" spans="1:34" ht="12.75">
      <c r="A208" s="6"/>
      <c r="B208" s="6" t="s">
        <v>367</v>
      </c>
      <c r="C208" s="6" t="s">
        <v>167</v>
      </c>
      <c r="D208" s="10">
        <v>1418</v>
      </c>
      <c r="E208" s="10">
        <v>1422</v>
      </c>
      <c r="F208" s="10">
        <v>1490</v>
      </c>
      <c r="G208" s="10">
        <v>1544</v>
      </c>
      <c r="H208" s="10">
        <v>1575</v>
      </c>
      <c r="I208" s="10">
        <v>1568</v>
      </c>
      <c r="J208" s="12">
        <f>(L208/F208)*100</f>
        <v>5.23489932885906</v>
      </c>
      <c r="K208" s="12">
        <f>(M208/H208)*100</f>
        <v>-0.4444444444444444</v>
      </c>
      <c r="L208" s="10">
        <f>SUM(I208-F208)</f>
        <v>78</v>
      </c>
      <c r="M208" s="10">
        <f>(I208-H208)</f>
        <v>-7</v>
      </c>
      <c r="N208" s="10">
        <v>1566</v>
      </c>
      <c r="O208" s="12">
        <f>(Q208/G208)*100</f>
        <v>1.4248704663212435</v>
      </c>
      <c r="P208" s="12">
        <f>(R208/I208)*100</f>
        <v>-0.12755102040816327</v>
      </c>
      <c r="Q208" s="13">
        <f>SUM(N208-G208)</f>
        <v>22</v>
      </c>
      <c r="R208" s="13">
        <f>(N208-I208)</f>
        <v>-2</v>
      </c>
      <c r="S208" s="8">
        <v>1522</v>
      </c>
      <c r="T208" s="8">
        <v>1582</v>
      </c>
      <c r="U208" s="1">
        <v>1531</v>
      </c>
      <c r="V208" s="1">
        <v>1588</v>
      </c>
      <c r="W208" s="2">
        <f>(Y208/H208)</f>
        <v>0.0044444444444444444</v>
      </c>
      <c r="X208" s="2">
        <f>(Z208/S208)</f>
        <v>0.03942181340341656</v>
      </c>
      <c r="Y208" s="8">
        <f>(T208-H208)</f>
        <v>7</v>
      </c>
      <c r="Z208" s="8">
        <f>(T208-S208)</f>
        <v>60</v>
      </c>
      <c r="AA208" s="2">
        <f>AC208/I208</f>
        <v>-0.023596938775510203</v>
      </c>
      <c r="AB208" s="2">
        <f>AD208/T208</f>
        <v>-0.032237673830594185</v>
      </c>
      <c r="AC208" s="8">
        <f>U208-I208</f>
        <v>-37</v>
      </c>
      <c r="AD208" s="8">
        <f>U208-T208</f>
        <v>-51</v>
      </c>
      <c r="AE208" s="19">
        <f>AG208/N208</f>
        <v>0.0140485312899106</v>
      </c>
      <c r="AF208" s="19">
        <f>AH208/U208</f>
        <v>0.037230568256041804</v>
      </c>
      <c r="AG208" s="8">
        <f>V208-N208</f>
        <v>22</v>
      </c>
      <c r="AH208" s="8">
        <f>V208-U208</f>
        <v>57</v>
      </c>
    </row>
    <row r="209" spans="1:34" ht="12.75">
      <c r="A209" s="6"/>
      <c r="B209" s="6" t="s">
        <v>368</v>
      </c>
      <c r="C209" s="6" t="s">
        <v>168</v>
      </c>
      <c r="D209" s="10">
        <v>2905</v>
      </c>
      <c r="E209" s="10">
        <v>2888</v>
      </c>
      <c r="F209" s="10">
        <v>2963</v>
      </c>
      <c r="G209" s="10">
        <v>2938</v>
      </c>
      <c r="H209" s="10">
        <v>3160</v>
      </c>
      <c r="I209" s="10">
        <v>3172</v>
      </c>
      <c r="J209" s="12">
        <f>(L209/F209)*100</f>
        <v>7.053661829227134</v>
      </c>
      <c r="K209" s="12">
        <f>(M209/H209)*100</f>
        <v>0.37974683544303794</v>
      </c>
      <c r="L209" s="10">
        <f>SUM(I209-F209)</f>
        <v>209</v>
      </c>
      <c r="M209" s="10">
        <f>(I209-H209)</f>
        <v>12</v>
      </c>
      <c r="N209" s="10">
        <v>3222</v>
      </c>
      <c r="O209" s="12">
        <f>(Q209/G209)*100</f>
        <v>9.666439754935329</v>
      </c>
      <c r="P209" s="12">
        <f>(R209/I209)*100</f>
        <v>1.5762925598991173</v>
      </c>
      <c r="Q209" s="13">
        <f>SUM(N209-G209)</f>
        <v>284</v>
      </c>
      <c r="R209" s="13">
        <f>(N209-I209)</f>
        <v>50</v>
      </c>
      <c r="S209" s="8">
        <v>3194</v>
      </c>
      <c r="T209" s="8">
        <v>3350</v>
      </c>
      <c r="U209" s="1">
        <v>3309</v>
      </c>
      <c r="V209" s="1">
        <v>3294</v>
      </c>
      <c r="W209" s="2">
        <f>(Y209/H209)</f>
        <v>0.060126582278481014</v>
      </c>
      <c r="X209" s="2">
        <f>(Z209/S209)</f>
        <v>0.048841577958672514</v>
      </c>
      <c r="Y209" s="8">
        <f>(T209-H209)</f>
        <v>190</v>
      </c>
      <c r="Z209" s="8">
        <f>(T209-S209)</f>
        <v>156</v>
      </c>
      <c r="AA209" s="2">
        <f>AC209/I209</f>
        <v>0.04319041614123581</v>
      </c>
      <c r="AB209" s="2">
        <f>AD209/T209</f>
        <v>-0.012238805970149255</v>
      </c>
      <c r="AC209" s="8">
        <f>U209-I209</f>
        <v>137</v>
      </c>
      <c r="AD209" s="8">
        <f>U209-T209</f>
        <v>-41</v>
      </c>
      <c r="AE209" s="19">
        <f>AG209/N209</f>
        <v>0.0223463687150838</v>
      </c>
      <c r="AF209" s="19">
        <f>AH209/U209</f>
        <v>-0.004533091568449683</v>
      </c>
      <c r="AG209" s="8">
        <f>V209-N209</f>
        <v>72</v>
      </c>
      <c r="AH209" s="8">
        <f>V209-U209</f>
        <v>-15</v>
      </c>
    </row>
    <row r="210" spans="1:34" ht="12.75">
      <c r="A210" s="6"/>
      <c r="B210" s="6" t="s">
        <v>369</v>
      </c>
      <c r="C210" s="6" t="s">
        <v>169</v>
      </c>
      <c r="D210" s="10">
        <v>125</v>
      </c>
      <c r="E210" s="10">
        <v>116</v>
      </c>
      <c r="F210" s="10">
        <v>112</v>
      </c>
      <c r="G210" s="10">
        <v>136</v>
      </c>
      <c r="H210" s="10">
        <v>157</v>
      </c>
      <c r="I210" s="10">
        <v>159</v>
      </c>
      <c r="J210" s="12">
        <f>(L210/F210)*100</f>
        <v>41.964285714285715</v>
      </c>
      <c r="K210" s="12">
        <f>(M210/H210)*100</f>
        <v>1.2738853503184715</v>
      </c>
      <c r="L210" s="10">
        <f>SUM(I210-F210)</f>
        <v>47</v>
      </c>
      <c r="M210" s="10">
        <f>(I210-H210)</f>
        <v>2</v>
      </c>
      <c r="N210" s="10">
        <v>180</v>
      </c>
      <c r="O210" s="12">
        <f>(Q210/G210)*100</f>
        <v>32.35294117647059</v>
      </c>
      <c r="P210" s="12">
        <f>(R210/I210)*100</f>
        <v>13.20754716981132</v>
      </c>
      <c r="Q210" s="13">
        <f>SUM(N210-G210)</f>
        <v>44</v>
      </c>
      <c r="R210" s="13">
        <f>(N210-I210)</f>
        <v>21</v>
      </c>
      <c r="S210" s="8">
        <v>196</v>
      </c>
      <c r="T210" s="8">
        <v>203</v>
      </c>
      <c r="U210" s="1">
        <v>205</v>
      </c>
      <c r="V210" s="1">
        <v>210</v>
      </c>
      <c r="W210" s="2">
        <f>(Y210/H210)</f>
        <v>0.2929936305732484</v>
      </c>
      <c r="X210" s="2">
        <f>(Z210/S210)</f>
        <v>0.03571428571428571</v>
      </c>
      <c r="Y210" s="8">
        <f>(T210-H210)</f>
        <v>46</v>
      </c>
      <c r="Z210" s="8">
        <f>(T210-S210)</f>
        <v>7</v>
      </c>
      <c r="AA210" s="2">
        <f>AC210/I210</f>
        <v>0.2893081761006289</v>
      </c>
      <c r="AB210" s="2">
        <f>AD210/T210</f>
        <v>0.009852216748768473</v>
      </c>
      <c r="AC210" s="8">
        <f>U210-I210</f>
        <v>46</v>
      </c>
      <c r="AD210" s="8">
        <f>U210-T210</f>
        <v>2</v>
      </c>
      <c r="AE210" s="19">
        <f>AG210/N210</f>
        <v>0.16666666666666666</v>
      </c>
      <c r="AF210" s="19">
        <f>AH210/U210</f>
        <v>0.024390243902439025</v>
      </c>
      <c r="AG210" s="8">
        <f>V210-N210</f>
        <v>30</v>
      </c>
      <c r="AH210" s="8">
        <f>V210-U210</f>
        <v>5</v>
      </c>
    </row>
    <row r="211" spans="1:34" ht="12.75">
      <c r="A211" s="6"/>
      <c r="B211" s="6" t="s">
        <v>370</v>
      </c>
      <c r="C211" s="6" t="s">
        <v>170</v>
      </c>
      <c r="D211" s="10">
        <v>503</v>
      </c>
      <c r="E211" s="10">
        <v>536</v>
      </c>
      <c r="F211" s="10">
        <v>584</v>
      </c>
      <c r="G211" s="10">
        <v>547</v>
      </c>
      <c r="H211" s="10">
        <v>569</v>
      </c>
      <c r="I211" s="10">
        <v>619</v>
      </c>
      <c r="J211" s="12">
        <f>(L211/F211)*100</f>
        <v>5.993150684931506</v>
      </c>
      <c r="K211" s="12">
        <f>(M211/H211)*100</f>
        <v>8.787346221441124</v>
      </c>
      <c r="L211" s="10">
        <f>SUM(I211-F211)</f>
        <v>35</v>
      </c>
      <c r="M211" s="10">
        <f>(I211-H211)</f>
        <v>50</v>
      </c>
      <c r="N211" s="10">
        <v>602</v>
      </c>
      <c r="O211" s="12">
        <f>(Q211/G211)*100</f>
        <v>10.054844606946983</v>
      </c>
      <c r="P211" s="12">
        <f>(R211/I211)*100</f>
        <v>-2.7463651050080773</v>
      </c>
      <c r="Q211" s="13">
        <f>SUM(N211-G211)</f>
        <v>55</v>
      </c>
      <c r="R211" s="13">
        <f>(N211-I211)</f>
        <v>-17</v>
      </c>
      <c r="S211" s="8">
        <v>594</v>
      </c>
      <c r="T211" s="8">
        <v>613</v>
      </c>
      <c r="U211" s="1">
        <v>620</v>
      </c>
      <c r="V211" s="1">
        <v>613</v>
      </c>
      <c r="W211" s="2">
        <f>(Y211/H211)</f>
        <v>0.0773286467486819</v>
      </c>
      <c r="X211" s="2">
        <f>(Z211/S211)</f>
        <v>0.03198653198653199</v>
      </c>
      <c r="Y211" s="8">
        <f>(T211-H211)</f>
        <v>44</v>
      </c>
      <c r="Z211" s="8">
        <f>(T211-S211)</f>
        <v>19</v>
      </c>
      <c r="AA211" s="2">
        <f>AC211/I211</f>
        <v>0.0016155088852988692</v>
      </c>
      <c r="AB211" s="2">
        <f>AD211/T211</f>
        <v>0.011419249592169658</v>
      </c>
      <c r="AC211" s="8">
        <f>U211-I211</f>
        <v>1</v>
      </c>
      <c r="AD211" s="8">
        <f>U211-T211</f>
        <v>7</v>
      </c>
      <c r="AE211" s="19">
        <f>AG211/N211</f>
        <v>0.018272425249169437</v>
      </c>
      <c r="AF211" s="19">
        <f>AH211/U211</f>
        <v>-0.01129032258064516</v>
      </c>
      <c r="AG211" s="8">
        <f>V211-N211</f>
        <v>11</v>
      </c>
      <c r="AH211" s="8">
        <f>V211-U211</f>
        <v>-7</v>
      </c>
    </row>
    <row r="212" spans="1:30" ht="12.75">
      <c r="A212" s="6"/>
      <c r="B212" s="6"/>
      <c r="C212" s="6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3"/>
      <c r="R212" s="13"/>
      <c r="U212" s="1"/>
      <c r="V212" s="1"/>
      <c r="AC212" s="3"/>
      <c r="AD212" s="3"/>
    </row>
    <row r="213" spans="1:30" ht="12.75">
      <c r="A213" s="9" t="s">
        <v>171</v>
      </c>
      <c r="B213" s="6"/>
      <c r="C213" s="6"/>
      <c r="D213" s="10"/>
      <c r="E213" s="10"/>
      <c r="F213" s="10"/>
      <c r="G213" s="10"/>
      <c r="H213" s="10"/>
      <c r="I213" s="10"/>
      <c r="J213" s="10" t="s">
        <v>8</v>
      </c>
      <c r="K213" s="10" t="s">
        <v>8</v>
      </c>
      <c r="L213" s="10" t="s">
        <v>8</v>
      </c>
      <c r="M213" s="10" t="s">
        <v>8</v>
      </c>
      <c r="N213" s="10"/>
      <c r="O213" s="10" t="s">
        <v>8</v>
      </c>
      <c r="P213" s="10" t="s">
        <v>8</v>
      </c>
      <c r="Q213" s="13" t="s">
        <v>8</v>
      </c>
      <c r="R213" s="13" t="s">
        <v>8</v>
      </c>
      <c r="U213" s="1"/>
      <c r="V213" s="1"/>
      <c r="AC213" s="3"/>
      <c r="AD213" s="3"/>
    </row>
    <row r="214" spans="1:34" ht="12.75">
      <c r="A214" s="6"/>
      <c r="B214" s="6" t="s">
        <v>371</v>
      </c>
      <c r="C214" s="6" t="s">
        <v>172</v>
      </c>
      <c r="D214" s="10">
        <v>1897</v>
      </c>
      <c r="E214" s="10">
        <v>1910</v>
      </c>
      <c r="F214" s="10">
        <v>1929</v>
      </c>
      <c r="G214" s="10">
        <v>1965</v>
      </c>
      <c r="H214" s="10">
        <v>1927</v>
      </c>
      <c r="I214" s="10">
        <v>1903</v>
      </c>
      <c r="J214" s="12">
        <f aca="true" t="shared" si="80" ref="J214:J219">(L214/F214)*100</f>
        <v>-1.347848626231208</v>
      </c>
      <c r="K214" s="12">
        <f aca="true" t="shared" si="81" ref="K214:K219">(M214/H214)*100</f>
        <v>-1.2454592631032693</v>
      </c>
      <c r="L214" s="10">
        <f aca="true" t="shared" si="82" ref="L214:L219">SUM(I214-F214)</f>
        <v>-26</v>
      </c>
      <c r="M214" s="10">
        <f aca="true" t="shared" si="83" ref="M214:M219">(I214-H214)</f>
        <v>-24</v>
      </c>
      <c r="N214" s="10">
        <v>1749</v>
      </c>
      <c r="O214" s="12">
        <f aca="true" t="shared" si="84" ref="O214:O219">(Q214/G214)*100</f>
        <v>-10.992366412213741</v>
      </c>
      <c r="P214" s="12">
        <f aca="true" t="shared" si="85" ref="P214:P219">(R214/I214)*100</f>
        <v>-8.092485549132949</v>
      </c>
      <c r="Q214" s="13">
        <f aca="true" t="shared" si="86" ref="Q214:Q219">SUM(N214-G214)</f>
        <v>-216</v>
      </c>
      <c r="R214" s="13">
        <f aca="true" t="shared" si="87" ref="R214:R219">(N214-I214)</f>
        <v>-154</v>
      </c>
      <c r="S214" s="8">
        <v>1775</v>
      </c>
      <c r="T214" s="8">
        <v>1816</v>
      </c>
      <c r="U214" s="1">
        <v>1820</v>
      </c>
      <c r="V214" s="1">
        <v>1633</v>
      </c>
      <c r="W214" s="2">
        <f aca="true" t="shared" si="88" ref="W214:W219">(Y214/H214)</f>
        <v>-0.057602490918526206</v>
      </c>
      <c r="X214" s="2">
        <f aca="true" t="shared" si="89" ref="X214:X219">(Z214/S214)</f>
        <v>0.023098591549295774</v>
      </c>
      <c r="Y214" s="8">
        <f aca="true" t="shared" si="90" ref="Y214:Y219">(T214-H214)</f>
        <v>-111</v>
      </c>
      <c r="Z214" s="8">
        <f aca="true" t="shared" si="91" ref="Z214:Z219">(T214-S214)</f>
        <v>41</v>
      </c>
      <c r="AA214" s="2">
        <f aca="true" t="shared" si="92" ref="AA214:AA219">AC214/I214</f>
        <v>-0.043615344193378876</v>
      </c>
      <c r="AB214" s="2">
        <f aca="true" t="shared" si="93" ref="AB214:AB219">AD214/T214</f>
        <v>0.0022026431718061676</v>
      </c>
      <c r="AC214" s="8">
        <f aca="true" t="shared" si="94" ref="AC214:AC219">U214-I214</f>
        <v>-83</v>
      </c>
      <c r="AD214" s="8">
        <f aca="true" t="shared" si="95" ref="AD214:AD219">U214-T214</f>
        <v>4</v>
      </c>
      <c r="AE214" s="19">
        <f aca="true" t="shared" si="96" ref="AE214:AE219">AG214/N214</f>
        <v>-0.06632361349342482</v>
      </c>
      <c r="AF214" s="19">
        <f aca="true" t="shared" si="97" ref="AF214:AF219">AH214/U214</f>
        <v>-0.10274725274725274</v>
      </c>
      <c r="AG214" s="8">
        <f aca="true" t="shared" si="98" ref="AG214:AG219">V214-N214</f>
        <v>-116</v>
      </c>
      <c r="AH214" s="8">
        <f aca="true" t="shared" si="99" ref="AH214:AH219">V214-U214</f>
        <v>-187</v>
      </c>
    </row>
    <row r="215" spans="1:34" ht="12.75">
      <c r="A215" s="6"/>
      <c r="B215" s="6" t="s">
        <v>372</v>
      </c>
      <c r="C215" s="6" t="s">
        <v>173</v>
      </c>
      <c r="D215" s="10">
        <v>1212</v>
      </c>
      <c r="E215" s="10">
        <v>1214</v>
      </c>
      <c r="F215" s="10">
        <v>1219</v>
      </c>
      <c r="G215" s="10">
        <v>1170</v>
      </c>
      <c r="H215" s="10">
        <v>1112</v>
      </c>
      <c r="I215" s="10">
        <v>1098</v>
      </c>
      <c r="J215" s="12">
        <f t="shared" si="80"/>
        <v>-9.92616899097621</v>
      </c>
      <c r="K215" s="12">
        <f t="shared" si="81"/>
        <v>-1.2589928057553956</v>
      </c>
      <c r="L215" s="10">
        <f t="shared" si="82"/>
        <v>-121</v>
      </c>
      <c r="M215" s="10">
        <f t="shared" si="83"/>
        <v>-14</v>
      </c>
      <c r="N215" s="10">
        <v>1063</v>
      </c>
      <c r="O215" s="12">
        <f t="shared" si="84"/>
        <v>-9.145299145299145</v>
      </c>
      <c r="P215" s="12">
        <f t="shared" si="85"/>
        <v>-3.1876138433515484</v>
      </c>
      <c r="Q215" s="13">
        <f t="shared" si="86"/>
        <v>-107</v>
      </c>
      <c r="R215" s="13">
        <f t="shared" si="87"/>
        <v>-35</v>
      </c>
      <c r="S215" s="8">
        <v>1003</v>
      </c>
      <c r="T215" s="8">
        <v>961</v>
      </c>
      <c r="U215" s="1">
        <v>885</v>
      </c>
      <c r="V215" s="1">
        <v>837</v>
      </c>
      <c r="W215" s="2">
        <f t="shared" si="88"/>
        <v>-0.1357913669064748</v>
      </c>
      <c r="X215" s="2">
        <f t="shared" si="89"/>
        <v>-0.04187437686939183</v>
      </c>
      <c r="Y215" s="8">
        <f t="shared" si="90"/>
        <v>-151</v>
      </c>
      <c r="Z215" s="8">
        <f t="shared" si="91"/>
        <v>-42</v>
      </c>
      <c r="AA215" s="2">
        <f t="shared" si="92"/>
        <v>-0.19398907103825136</v>
      </c>
      <c r="AB215" s="2">
        <f t="shared" si="93"/>
        <v>-0.07908428720083246</v>
      </c>
      <c r="AC215" s="8">
        <f t="shared" si="94"/>
        <v>-213</v>
      </c>
      <c r="AD215" s="8">
        <f t="shared" si="95"/>
        <v>-76</v>
      </c>
      <c r="AE215" s="19">
        <f t="shared" si="96"/>
        <v>-0.21260583254938853</v>
      </c>
      <c r="AF215" s="19">
        <f t="shared" si="97"/>
        <v>-0.05423728813559322</v>
      </c>
      <c r="AG215" s="8">
        <f t="shared" si="98"/>
        <v>-226</v>
      </c>
      <c r="AH215" s="8">
        <f t="shared" si="99"/>
        <v>-48</v>
      </c>
    </row>
    <row r="216" spans="1:34" ht="12.75">
      <c r="A216" s="6"/>
      <c r="B216" s="6" t="s">
        <v>373</v>
      </c>
      <c r="C216" s="6" t="s">
        <v>174</v>
      </c>
      <c r="D216" s="10">
        <v>256</v>
      </c>
      <c r="E216" s="10">
        <v>267</v>
      </c>
      <c r="F216" s="10">
        <v>289</v>
      </c>
      <c r="G216" s="10">
        <v>282</v>
      </c>
      <c r="H216" s="10">
        <v>261</v>
      </c>
      <c r="I216" s="10">
        <v>282</v>
      </c>
      <c r="J216" s="12">
        <f t="shared" si="80"/>
        <v>-2.422145328719723</v>
      </c>
      <c r="K216" s="12">
        <f t="shared" si="81"/>
        <v>8.045977011494253</v>
      </c>
      <c r="L216" s="10">
        <f t="shared" si="82"/>
        <v>-7</v>
      </c>
      <c r="M216" s="10">
        <f t="shared" si="83"/>
        <v>21</v>
      </c>
      <c r="N216" s="10">
        <v>275</v>
      </c>
      <c r="O216" s="12">
        <f t="shared" si="84"/>
        <v>-2.4822695035460995</v>
      </c>
      <c r="P216" s="12">
        <f t="shared" si="85"/>
        <v>-2.4822695035460995</v>
      </c>
      <c r="Q216" s="13">
        <f t="shared" si="86"/>
        <v>-7</v>
      </c>
      <c r="R216" s="13">
        <f t="shared" si="87"/>
        <v>-7</v>
      </c>
      <c r="S216" s="8">
        <v>254</v>
      </c>
      <c r="T216" s="8">
        <v>224</v>
      </c>
      <c r="U216" s="1">
        <v>195</v>
      </c>
      <c r="V216" s="1">
        <v>193</v>
      </c>
      <c r="W216" s="2">
        <f t="shared" si="88"/>
        <v>-0.1417624521072797</v>
      </c>
      <c r="X216" s="2">
        <f t="shared" si="89"/>
        <v>-0.11811023622047244</v>
      </c>
      <c r="Y216" s="8">
        <f t="shared" si="90"/>
        <v>-37</v>
      </c>
      <c r="Z216" s="8">
        <f t="shared" si="91"/>
        <v>-30</v>
      </c>
      <c r="AA216" s="2">
        <f t="shared" si="92"/>
        <v>-0.30851063829787234</v>
      </c>
      <c r="AB216" s="2">
        <f t="shared" si="93"/>
        <v>-0.12946428571428573</v>
      </c>
      <c r="AC216" s="8">
        <f t="shared" si="94"/>
        <v>-87</v>
      </c>
      <c r="AD216" s="8">
        <f t="shared" si="95"/>
        <v>-29</v>
      </c>
      <c r="AE216" s="19">
        <f t="shared" si="96"/>
        <v>-0.29818181818181816</v>
      </c>
      <c r="AF216" s="19">
        <f t="shared" si="97"/>
        <v>-0.010256410256410256</v>
      </c>
      <c r="AG216" s="8">
        <f t="shared" si="98"/>
        <v>-82</v>
      </c>
      <c r="AH216" s="8">
        <f t="shared" si="99"/>
        <v>-2</v>
      </c>
    </row>
    <row r="217" spans="1:34" ht="12.75">
      <c r="A217" s="6"/>
      <c r="B217" s="6" t="s">
        <v>374</v>
      </c>
      <c r="C217" s="6" t="s">
        <v>175</v>
      </c>
      <c r="D217" s="10">
        <v>463</v>
      </c>
      <c r="E217" s="10">
        <v>458</v>
      </c>
      <c r="F217" s="10">
        <v>462</v>
      </c>
      <c r="G217" s="10">
        <v>460</v>
      </c>
      <c r="H217" s="10">
        <v>389</v>
      </c>
      <c r="I217" s="10">
        <v>386</v>
      </c>
      <c r="J217" s="12">
        <f t="shared" si="80"/>
        <v>-16.450216450216452</v>
      </c>
      <c r="K217" s="12">
        <f t="shared" si="81"/>
        <v>-0.7712082262210797</v>
      </c>
      <c r="L217" s="10">
        <f t="shared" si="82"/>
        <v>-76</v>
      </c>
      <c r="M217" s="10">
        <f t="shared" si="83"/>
        <v>-3</v>
      </c>
      <c r="N217" s="10">
        <v>392</v>
      </c>
      <c r="O217" s="12">
        <f t="shared" si="84"/>
        <v>-14.782608695652174</v>
      </c>
      <c r="P217" s="12">
        <f t="shared" si="85"/>
        <v>1.5544041450777202</v>
      </c>
      <c r="Q217" s="13">
        <f t="shared" si="86"/>
        <v>-68</v>
      </c>
      <c r="R217" s="13">
        <f t="shared" si="87"/>
        <v>6</v>
      </c>
      <c r="S217" s="8">
        <v>362</v>
      </c>
      <c r="T217" s="8">
        <v>369</v>
      </c>
      <c r="U217" s="1">
        <v>358</v>
      </c>
      <c r="V217" s="1">
        <v>356</v>
      </c>
      <c r="W217" s="2">
        <f t="shared" si="88"/>
        <v>-0.05141388174807198</v>
      </c>
      <c r="X217" s="2">
        <f t="shared" si="89"/>
        <v>0.019337016574585635</v>
      </c>
      <c r="Y217" s="8">
        <f t="shared" si="90"/>
        <v>-20</v>
      </c>
      <c r="Z217" s="8">
        <f t="shared" si="91"/>
        <v>7</v>
      </c>
      <c r="AA217" s="2">
        <f t="shared" si="92"/>
        <v>-0.07253886010362694</v>
      </c>
      <c r="AB217" s="2">
        <f t="shared" si="93"/>
        <v>-0.02981029810298103</v>
      </c>
      <c r="AC217" s="8">
        <f t="shared" si="94"/>
        <v>-28</v>
      </c>
      <c r="AD217" s="8">
        <f t="shared" si="95"/>
        <v>-11</v>
      </c>
      <c r="AE217" s="19">
        <f t="shared" si="96"/>
        <v>-0.09183673469387756</v>
      </c>
      <c r="AF217" s="19">
        <f t="shared" si="97"/>
        <v>-0.00558659217877095</v>
      </c>
      <c r="AG217" s="8">
        <f t="shared" si="98"/>
        <v>-36</v>
      </c>
      <c r="AH217" s="8">
        <f t="shared" si="99"/>
        <v>-2</v>
      </c>
    </row>
    <row r="218" spans="1:34" ht="12.75">
      <c r="A218" s="6"/>
      <c r="B218" s="6" t="s">
        <v>375</v>
      </c>
      <c r="C218" s="6" t="s">
        <v>176</v>
      </c>
      <c r="D218" s="10">
        <v>195</v>
      </c>
      <c r="E218" s="10">
        <v>219</v>
      </c>
      <c r="F218" s="10">
        <v>254</v>
      </c>
      <c r="G218" s="10">
        <v>234</v>
      </c>
      <c r="H218" s="10">
        <v>232</v>
      </c>
      <c r="I218" s="10">
        <v>232</v>
      </c>
      <c r="J218" s="12">
        <f t="shared" si="80"/>
        <v>-8.661417322834646</v>
      </c>
      <c r="K218" s="12">
        <f t="shared" si="81"/>
        <v>0</v>
      </c>
      <c r="L218" s="10">
        <f t="shared" si="82"/>
        <v>-22</v>
      </c>
      <c r="M218" s="10">
        <f t="shared" si="83"/>
        <v>0</v>
      </c>
      <c r="N218" s="10">
        <v>229</v>
      </c>
      <c r="O218" s="12">
        <f t="shared" si="84"/>
        <v>-2.1367521367521367</v>
      </c>
      <c r="P218" s="12">
        <f t="shared" si="85"/>
        <v>-1.293103448275862</v>
      </c>
      <c r="Q218" s="13">
        <f t="shared" si="86"/>
        <v>-5</v>
      </c>
      <c r="R218" s="13">
        <f t="shared" si="87"/>
        <v>-3</v>
      </c>
      <c r="S218" s="8">
        <v>227</v>
      </c>
      <c r="T218" s="8">
        <v>228</v>
      </c>
      <c r="U218" s="1">
        <v>236</v>
      </c>
      <c r="V218" s="1">
        <v>227</v>
      </c>
      <c r="W218" s="2">
        <f t="shared" si="88"/>
        <v>-0.017241379310344827</v>
      </c>
      <c r="X218" s="2">
        <f t="shared" si="89"/>
        <v>0.004405286343612335</v>
      </c>
      <c r="Y218" s="8">
        <f t="shared" si="90"/>
        <v>-4</v>
      </c>
      <c r="Z218" s="8">
        <f t="shared" si="91"/>
        <v>1</v>
      </c>
      <c r="AA218" s="2">
        <f t="shared" si="92"/>
        <v>0.017241379310344827</v>
      </c>
      <c r="AB218" s="2">
        <f t="shared" si="93"/>
        <v>0.03508771929824561</v>
      </c>
      <c r="AC218" s="8">
        <f t="shared" si="94"/>
        <v>4</v>
      </c>
      <c r="AD218" s="8">
        <f t="shared" si="95"/>
        <v>8</v>
      </c>
      <c r="AE218" s="19">
        <f t="shared" si="96"/>
        <v>-0.008733624454148471</v>
      </c>
      <c r="AF218" s="19">
        <f t="shared" si="97"/>
        <v>-0.038135593220338986</v>
      </c>
      <c r="AG218" s="8">
        <f t="shared" si="98"/>
        <v>-2</v>
      </c>
      <c r="AH218" s="8">
        <f t="shared" si="99"/>
        <v>-9</v>
      </c>
    </row>
    <row r="219" spans="1:34" ht="12.75">
      <c r="A219" s="6"/>
      <c r="B219" s="6" t="s">
        <v>376</v>
      </c>
      <c r="C219" s="6" t="s">
        <v>177</v>
      </c>
      <c r="D219" s="10">
        <v>333</v>
      </c>
      <c r="E219" s="10">
        <v>356</v>
      </c>
      <c r="F219" s="10">
        <v>358</v>
      </c>
      <c r="G219" s="10">
        <v>371</v>
      </c>
      <c r="H219" s="10">
        <v>341</v>
      </c>
      <c r="I219" s="10">
        <v>358</v>
      </c>
      <c r="J219" s="12">
        <f t="shared" si="80"/>
        <v>0</v>
      </c>
      <c r="K219" s="12">
        <f t="shared" si="81"/>
        <v>4.9853372434017595</v>
      </c>
      <c r="L219" s="10">
        <f t="shared" si="82"/>
        <v>0</v>
      </c>
      <c r="M219" s="10">
        <f t="shared" si="83"/>
        <v>17</v>
      </c>
      <c r="N219" s="10">
        <v>348</v>
      </c>
      <c r="O219" s="12">
        <f t="shared" si="84"/>
        <v>-6.199460916442049</v>
      </c>
      <c r="P219" s="12">
        <f t="shared" si="85"/>
        <v>-2.793296089385475</v>
      </c>
      <c r="Q219" s="13">
        <f t="shared" si="86"/>
        <v>-23</v>
      </c>
      <c r="R219" s="13">
        <f t="shared" si="87"/>
        <v>-10</v>
      </c>
      <c r="S219" s="8">
        <v>357</v>
      </c>
      <c r="T219" s="8">
        <v>386</v>
      </c>
      <c r="U219" s="1">
        <v>386</v>
      </c>
      <c r="V219" s="1">
        <v>396</v>
      </c>
      <c r="W219" s="2">
        <f t="shared" si="88"/>
        <v>0.13196480938416422</v>
      </c>
      <c r="X219" s="2">
        <f t="shared" si="89"/>
        <v>0.08123249299719888</v>
      </c>
      <c r="Y219" s="8">
        <f t="shared" si="90"/>
        <v>45</v>
      </c>
      <c r="Z219" s="8">
        <f t="shared" si="91"/>
        <v>29</v>
      </c>
      <c r="AA219" s="2">
        <f t="shared" si="92"/>
        <v>0.0782122905027933</v>
      </c>
      <c r="AB219" s="2">
        <f t="shared" si="93"/>
        <v>0</v>
      </c>
      <c r="AC219" s="8">
        <f t="shared" si="94"/>
        <v>28</v>
      </c>
      <c r="AD219" s="8">
        <f t="shared" si="95"/>
        <v>0</v>
      </c>
      <c r="AE219" s="19">
        <f t="shared" si="96"/>
        <v>0.13793103448275862</v>
      </c>
      <c r="AF219" s="19">
        <f t="shared" si="97"/>
        <v>0.025906735751295335</v>
      </c>
      <c r="AG219" s="8">
        <f t="shared" si="98"/>
        <v>48</v>
      </c>
      <c r="AH219" s="8">
        <f t="shared" si="99"/>
        <v>10</v>
      </c>
    </row>
    <row r="220" spans="1:30" ht="12.75">
      <c r="A220" s="6"/>
      <c r="B220" s="6"/>
      <c r="C220" s="6"/>
      <c r="D220" s="10"/>
      <c r="E220" s="10"/>
      <c r="F220" s="10"/>
      <c r="G220" s="10"/>
      <c r="H220" s="10"/>
      <c r="I220" s="10"/>
      <c r="J220" s="10" t="s">
        <v>8</v>
      </c>
      <c r="K220" s="10" t="s">
        <v>8</v>
      </c>
      <c r="L220" s="10" t="s">
        <v>8</v>
      </c>
      <c r="M220" s="10" t="s">
        <v>8</v>
      </c>
      <c r="N220" s="10"/>
      <c r="O220" s="10" t="s">
        <v>8</v>
      </c>
      <c r="P220" s="10" t="s">
        <v>8</v>
      </c>
      <c r="Q220" s="13" t="s">
        <v>8</v>
      </c>
      <c r="R220" s="13" t="s">
        <v>8</v>
      </c>
      <c r="U220" s="1"/>
      <c r="V220" s="1"/>
      <c r="AC220" s="3"/>
      <c r="AD220" s="3"/>
    </row>
    <row r="221" spans="1:30" ht="12.75">
      <c r="A221" s="9" t="s">
        <v>178</v>
      </c>
      <c r="B221" s="6"/>
      <c r="C221" s="6"/>
      <c r="D221" s="10"/>
      <c r="E221" s="10"/>
      <c r="F221" s="10"/>
      <c r="G221" s="10"/>
      <c r="H221" s="10"/>
      <c r="I221" s="10"/>
      <c r="J221" s="10" t="s">
        <v>8</v>
      </c>
      <c r="K221" s="10" t="s">
        <v>8</v>
      </c>
      <c r="L221" s="10" t="s">
        <v>8</v>
      </c>
      <c r="M221" s="10" t="s">
        <v>8</v>
      </c>
      <c r="N221" s="10"/>
      <c r="O221" s="10" t="s">
        <v>8</v>
      </c>
      <c r="P221" s="10" t="s">
        <v>8</v>
      </c>
      <c r="Q221" s="13" t="s">
        <v>8</v>
      </c>
      <c r="R221" s="13" t="s">
        <v>8</v>
      </c>
      <c r="U221" s="1"/>
      <c r="V221" s="1"/>
      <c r="AC221" s="3"/>
      <c r="AD221" s="3"/>
    </row>
    <row r="222" spans="1:34" ht="12.75">
      <c r="A222" s="6"/>
      <c r="B222" s="6" t="s">
        <v>377</v>
      </c>
      <c r="C222" s="6" t="s">
        <v>179</v>
      </c>
      <c r="D222" s="10">
        <v>194</v>
      </c>
      <c r="E222" s="10">
        <v>200</v>
      </c>
      <c r="F222" s="10">
        <v>235</v>
      </c>
      <c r="G222" s="10">
        <v>224</v>
      </c>
      <c r="H222" s="10">
        <v>269</v>
      </c>
      <c r="I222" s="10">
        <v>262</v>
      </c>
      <c r="J222" s="12">
        <f>(L222/F222)*100</f>
        <v>11.48936170212766</v>
      </c>
      <c r="K222" s="12">
        <f>(M222/H222)*100</f>
        <v>-2.6022304832713754</v>
      </c>
      <c r="L222" s="10">
        <f>SUM(I222-F222)</f>
        <v>27</v>
      </c>
      <c r="M222" s="10">
        <f>(I222-H222)</f>
        <v>-7</v>
      </c>
      <c r="N222" s="10">
        <v>256</v>
      </c>
      <c r="O222" s="12">
        <f>(Q222/G222)*100</f>
        <v>14.285714285714285</v>
      </c>
      <c r="P222" s="12">
        <f>(R222/I222)*100</f>
        <v>-2.2900763358778624</v>
      </c>
      <c r="Q222" s="13">
        <f>SUM(N222-G222)</f>
        <v>32</v>
      </c>
      <c r="R222" s="13">
        <f>(N222-I222)</f>
        <v>-6</v>
      </c>
      <c r="S222" s="8">
        <v>258</v>
      </c>
      <c r="T222" s="8">
        <v>250</v>
      </c>
      <c r="U222" s="1">
        <v>244</v>
      </c>
      <c r="V222" s="1">
        <v>264</v>
      </c>
      <c r="W222" s="2">
        <f>(Y222/H222)</f>
        <v>-0.07063197026022305</v>
      </c>
      <c r="X222" s="2">
        <f>(Z222/S222)</f>
        <v>-0.031007751937984496</v>
      </c>
      <c r="Y222" s="8">
        <f>(T222-H222)</f>
        <v>-19</v>
      </c>
      <c r="Z222" s="8">
        <f>(T222-S222)</f>
        <v>-8</v>
      </c>
      <c r="AA222" s="2">
        <f>AC222/I222</f>
        <v>-0.06870229007633588</v>
      </c>
      <c r="AB222" s="2">
        <f>AD222/T222</f>
        <v>-0.024</v>
      </c>
      <c r="AC222" s="8">
        <f>U222-I222</f>
        <v>-18</v>
      </c>
      <c r="AD222" s="8">
        <f>U222-T222</f>
        <v>-6</v>
      </c>
      <c r="AE222" s="19">
        <f>AG222/N222</f>
        <v>0.03125</v>
      </c>
      <c r="AF222" s="19">
        <f>AH222/U222</f>
        <v>0.08196721311475409</v>
      </c>
      <c r="AG222" s="8">
        <f>V222-N222</f>
        <v>8</v>
      </c>
      <c r="AH222" s="8">
        <f>V222-U222</f>
        <v>20</v>
      </c>
    </row>
    <row r="223" spans="1:34" ht="12.75">
      <c r="A223" s="6"/>
      <c r="B223" s="6" t="s">
        <v>378</v>
      </c>
      <c r="C223" s="6" t="s">
        <v>180</v>
      </c>
      <c r="D223" s="10">
        <v>231</v>
      </c>
      <c r="E223" s="10">
        <v>264</v>
      </c>
      <c r="F223" s="10">
        <v>274</v>
      </c>
      <c r="G223" s="10">
        <v>297</v>
      </c>
      <c r="H223" s="10">
        <v>324</v>
      </c>
      <c r="I223" s="10">
        <v>297</v>
      </c>
      <c r="J223" s="12">
        <f>(L223/F223)*100</f>
        <v>8.394160583941606</v>
      </c>
      <c r="K223" s="12">
        <f>(M223/H223)*100</f>
        <v>-8.333333333333332</v>
      </c>
      <c r="L223" s="10">
        <f>SUM(I223-F223)</f>
        <v>23</v>
      </c>
      <c r="M223" s="10">
        <f>(I223-H223)</f>
        <v>-27</v>
      </c>
      <c r="N223" s="10">
        <v>310</v>
      </c>
      <c r="O223" s="12">
        <f>(Q223/G223)*100</f>
        <v>4.377104377104377</v>
      </c>
      <c r="P223" s="12">
        <f>(R223/I223)*100</f>
        <v>4.377104377104377</v>
      </c>
      <c r="Q223" s="13">
        <f>SUM(N223-G223)</f>
        <v>13</v>
      </c>
      <c r="R223" s="13">
        <f>(N223-I223)</f>
        <v>13</v>
      </c>
      <c r="S223" s="8">
        <v>316</v>
      </c>
      <c r="T223" s="8">
        <v>316</v>
      </c>
      <c r="U223" s="1">
        <v>329</v>
      </c>
      <c r="V223" s="1">
        <v>308</v>
      </c>
      <c r="W223" s="2">
        <f>(Y223/H223)</f>
        <v>-0.024691358024691357</v>
      </c>
      <c r="X223" s="2">
        <f>(Z223/S223)</f>
        <v>0</v>
      </c>
      <c r="Y223" s="8">
        <f>(T223-H223)</f>
        <v>-8</v>
      </c>
      <c r="Z223" s="8">
        <f>(T223-S223)</f>
        <v>0</v>
      </c>
      <c r="AA223" s="2">
        <f>AC223/I223</f>
        <v>0.10774410774410774</v>
      </c>
      <c r="AB223" s="2">
        <f>AD223/T223</f>
        <v>0.04113924050632911</v>
      </c>
      <c r="AC223" s="8">
        <f>U223-I223</f>
        <v>32</v>
      </c>
      <c r="AD223" s="8">
        <f>U223-T223</f>
        <v>13</v>
      </c>
      <c r="AE223" s="19">
        <f>AG223/N223</f>
        <v>-0.0064516129032258064</v>
      </c>
      <c r="AF223" s="19">
        <f>AH223/U223</f>
        <v>-0.06382978723404255</v>
      </c>
      <c r="AG223" s="8">
        <f>V223-N223</f>
        <v>-2</v>
      </c>
      <c r="AH223" s="8">
        <f>V223-U223</f>
        <v>-21</v>
      </c>
    </row>
    <row r="224" spans="1:30" ht="12.75">
      <c r="A224" s="6"/>
      <c r="B224" s="6"/>
      <c r="C224" s="6"/>
      <c r="D224" s="10"/>
      <c r="E224" s="10"/>
      <c r="F224" s="10"/>
      <c r="G224" s="10"/>
      <c r="H224" s="10"/>
      <c r="I224" s="10"/>
      <c r="J224" s="10" t="s">
        <v>8</v>
      </c>
      <c r="K224" s="10" t="s">
        <v>8</v>
      </c>
      <c r="L224" s="10" t="s">
        <v>8</v>
      </c>
      <c r="M224" s="10" t="s">
        <v>8</v>
      </c>
      <c r="N224" s="10"/>
      <c r="O224" s="10" t="s">
        <v>8</v>
      </c>
      <c r="P224" s="10" t="s">
        <v>8</v>
      </c>
      <c r="Q224" s="13" t="s">
        <v>8</v>
      </c>
      <c r="R224" s="13" t="s">
        <v>8</v>
      </c>
      <c r="U224" s="1"/>
      <c r="V224" s="1"/>
      <c r="AC224" s="3"/>
      <c r="AD224" s="3"/>
    </row>
    <row r="225" spans="1:30" ht="12.75">
      <c r="A225" s="9" t="s">
        <v>181</v>
      </c>
      <c r="B225" s="6"/>
      <c r="C225" s="6"/>
      <c r="D225" s="10"/>
      <c r="E225" s="10"/>
      <c r="F225" s="10"/>
      <c r="G225" s="10"/>
      <c r="H225" s="10"/>
      <c r="I225" s="10"/>
      <c r="J225" s="10" t="s">
        <v>8</v>
      </c>
      <c r="K225" s="10" t="s">
        <v>8</v>
      </c>
      <c r="L225" s="10" t="s">
        <v>8</v>
      </c>
      <c r="M225" s="10" t="s">
        <v>8</v>
      </c>
      <c r="N225" s="10"/>
      <c r="O225" s="10" t="s">
        <v>8</v>
      </c>
      <c r="P225" s="10" t="s">
        <v>8</v>
      </c>
      <c r="Q225" s="13" t="s">
        <v>8</v>
      </c>
      <c r="R225" s="13" t="s">
        <v>8</v>
      </c>
      <c r="U225" s="1"/>
      <c r="V225" s="1"/>
      <c r="AC225" s="3"/>
      <c r="AD225" s="3"/>
    </row>
    <row r="226" spans="1:34" ht="12.75">
      <c r="A226" s="6"/>
      <c r="B226" s="6" t="s">
        <v>379</v>
      </c>
      <c r="C226" s="6" t="s">
        <v>182</v>
      </c>
      <c r="D226" s="10">
        <v>1260</v>
      </c>
      <c r="E226" s="10">
        <v>1355</v>
      </c>
      <c r="F226" s="10">
        <v>1510</v>
      </c>
      <c r="G226" s="10">
        <v>1588</v>
      </c>
      <c r="H226" s="10">
        <v>1613</v>
      </c>
      <c r="I226" s="10">
        <v>1584</v>
      </c>
      <c r="J226" s="12">
        <f>(L226/F226)*100</f>
        <v>4.900662251655629</v>
      </c>
      <c r="K226" s="12">
        <f>(M226/H226)*100</f>
        <v>-1.7978921264724117</v>
      </c>
      <c r="L226" s="10">
        <f>SUM(I226-F226)</f>
        <v>74</v>
      </c>
      <c r="M226" s="10">
        <f>(I226-H226)</f>
        <v>-29</v>
      </c>
      <c r="N226" s="10">
        <v>1589</v>
      </c>
      <c r="O226" s="12">
        <f>(Q226/G226)*100</f>
        <v>0.06297229219143577</v>
      </c>
      <c r="P226" s="12">
        <f>(R226/I226)*100</f>
        <v>0.31565656565656564</v>
      </c>
      <c r="Q226" s="13">
        <f>SUM(N226-G226)</f>
        <v>1</v>
      </c>
      <c r="R226" s="13">
        <f>(N226-I226)</f>
        <v>5</v>
      </c>
      <c r="S226" s="8">
        <v>1594</v>
      </c>
      <c r="T226" s="8">
        <v>1557</v>
      </c>
      <c r="U226" s="1">
        <v>1464</v>
      </c>
      <c r="V226" s="1">
        <v>1421</v>
      </c>
      <c r="W226" s="2">
        <f>(Y226/H226)</f>
        <v>-0.0347179169249845</v>
      </c>
      <c r="X226" s="2">
        <f>(Z226/S226)</f>
        <v>-0.023212045169385194</v>
      </c>
      <c r="Y226" s="8">
        <f>(T226-H226)</f>
        <v>-56</v>
      </c>
      <c r="Z226" s="8">
        <f>(T226-S226)</f>
        <v>-37</v>
      </c>
      <c r="AA226" s="2">
        <f>AC226/I226</f>
        <v>-0.07575757575757576</v>
      </c>
      <c r="AB226" s="2">
        <f>AD226/T226</f>
        <v>-0.05973025048169557</v>
      </c>
      <c r="AC226" s="8">
        <f>U226-I226</f>
        <v>-120</v>
      </c>
      <c r="AD226" s="8">
        <f>U226-T226</f>
        <v>-93</v>
      </c>
      <c r="AE226" s="19">
        <f>AG226/N226</f>
        <v>-0.10572687224669604</v>
      </c>
      <c r="AF226" s="19">
        <f>AH226/U226</f>
        <v>-0.029371584699453553</v>
      </c>
      <c r="AG226" s="8">
        <f>V226-N226</f>
        <v>-168</v>
      </c>
      <c r="AH226" s="8">
        <f>V226-U226</f>
        <v>-43</v>
      </c>
    </row>
    <row r="227" spans="1:34" ht="12.75">
      <c r="A227" s="6"/>
      <c r="B227" s="6" t="s">
        <v>380</v>
      </c>
      <c r="C227" s="6" t="s">
        <v>183</v>
      </c>
      <c r="D227" s="10">
        <v>437</v>
      </c>
      <c r="E227" s="10">
        <v>456</v>
      </c>
      <c r="F227" s="10">
        <v>535</v>
      </c>
      <c r="G227" s="10">
        <v>548</v>
      </c>
      <c r="H227" s="10">
        <v>613</v>
      </c>
      <c r="I227" s="10">
        <v>625</v>
      </c>
      <c r="J227" s="12">
        <f>(L227/F227)*100</f>
        <v>16.822429906542055</v>
      </c>
      <c r="K227" s="12">
        <f>(M227/H227)*100</f>
        <v>1.957585644371941</v>
      </c>
      <c r="L227" s="10">
        <f>SUM(I227-F227)</f>
        <v>90</v>
      </c>
      <c r="M227" s="10">
        <f>(I227-H227)</f>
        <v>12</v>
      </c>
      <c r="N227" s="10">
        <v>633</v>
      </c>
      <c r="O227" s="12">
        <f>(Q227/G227)*100</f>
        <v>15.51094890510949</v>
      </c>
      <c r="P227" s="12">
        <f>(R227/I227)*100</f>
        <v>1.28</v>
      </c>
      <c r="Q227" s="13">
        <f>SUM(N227-G227)</f>
        <v>85</v>
      </c>
      <c r="R227" s="13">
        <f>(N227-I227)</f>
        <v>8</v>
      </c>
      <c r="S227" s="8">
        <v>630</v>
      </c>
      <c r="T227" s="8">
        <v>649</v>
      </c>
      <c r="U227" s="1">
        <v>652</v>
      </c>
      <c r="V227" s="1">
        <v>626</v>
      </c>
      <c r="W227" s="2">
        <f>(Y227/H227)</f>
        <v>0.05872756933115824</v>
      </c>
      <c r="X227" s="2">
        <f>(Z227/S227)</f>
        <v>0.03015873015873016</v>
      </c>
      <c r="Y227" s="8">
        <f>(T227-H227)</f>
        <v>36</v>
      </c>
      <c r="Z227" s="8">
        <f>(T227-S227)</f>
        <v>19</v>
      </c>
      <c r="AA227" s="2">
        <f>AC227/I227</f>
        <v>0.0432</v>
      </c>
      <c r="AB227" s="2">
        <f>AD227/T227</f>
        <v>0.004622496147919877</v>
      </c>
      <c r="AC227" s="8">
        <f>U227-I227</f>
        <v>27</v>
      </c>
      <c r="AD227" s="8">
        <f>U227-T227</f>
        <v>3</v>
      </c>
      <c r="AE227" s="19">
        <f>AG227/N227</f>
        <v>-0.011058451816745656</v>
      </c>
      <c r="AF227" s="19">
        <f>AH227/U227</f>
        <v>-0.03987730061349693</v>
      </c>
      <c r="AG227" s="8">
        <f>V227-N227</f>
        <v>-7</v>
      </c>
      <c r="AH227" s="8">
        <f>V227-U227</f>
        <v>-26</v>
      </c>
    </row>
    <row r="228" spans="1:30" ht="12.75">
      <c r="A228" s="6"/>
      <c r="B228" s="6"/>
      <c r="C228" s="6"/>
      <c r="D228" s="10"/>
      <c r="E228" s="10"/>
      <c r="F228" s="10"/>
      <c r="G228" s="10"/>
      <c r="H228" s="10"/>
      <c r="I228" s="10"/>
      <c r="J228" s="10" t="s">
        <v>8</v>
      </c>
      <c r="K228" s="10" t="s">
        <v>8</v>
      </c>
      <c r="L228" s="10" t="s">
        <v>8</v>
      </c>
      <c r="M228" s="10" t="s">
        <v>8</v>
      </c>
      <c r="N228" s="10"/>
      <c r="O228" s="10" t="s">
        <v>8</v>
      </c>
      <c r="P228" s="10" t="s">
        <v>8</v>
      </c>
      <c r="Q228" s="13" t="s">
        <v>8</v>
      </c>
      <c r="R228" s="13" t="s">
        <v>8</v>
      </c>
      <c r="U228" s="1"/>
      <c r="V228" s="1"/>
      <c r="AC228" s="3"/>
      <c r="AD228" s="3"/>
    </row>
    <row r="229" spans="1:30" ht="12.75">
      <c r="A229" s="9" t="s">
        <v>184</v>
      </c>
      <c r="B229" s="6"/>
      <c r="C229" s="6"/>
      <c r="D229" s="10"/>
      <c r="E229" s="10"/>
      <c r="F229" s="10"/>
      <c r="G229" s="10"/>
      <c r="H229" s="10"/>
      <c r="I229" s="10"/>
      <c r="J229" s="10" t="s">
        <v>8</v>
      </c>
      <c r="K229" s="10" t="s">
        <v>8</v>
      </c>
      <c r="L229" s="10" t="s">
        <v>8</v>
      </c>
      <c r="M229" s="10" t="s">
        <v>8</v>
      </c>
      <c r="N229" s="10"/>
      <c r="O229" s="10" t="s">
        <v>8</v>
      </c>
      <c r="P229" s="10" t="s">
        <v>8</v>
      </c>
      <c r="Q229" s="13" t="s">
        <v>8</v>
      </c>
      <c r="R229" s="13" t="s">
        <v>8</v>
      </c>
      <c r="U229" s="1"/>
      <c r="V229" s="1"/>
      <c r="AC229" s="3"/>
      <c r="AD229" s="3"/>
    </row>
    <row r="230" spans="1:34" ht="12.75">
      <c r="A230" s="6"/>
      <c r="B230" s="6" t="s">
        <v>381</v>
      </c>
      <c r="C230" s="6" t="s">
        <v>185</v>
      </c>
      <c r="D230" s="10">
        <v>611</v>
      </c>
      <c r="E230" s="10">
        <v>619</v>
      </c>
      <c r="F230" s="10">
        <v>642</v>
      </c>
      <c r="G230" s="10">
        <v>671</v>
      </c>
      <c r="H230" s="10">
        <v>649</v>
      </c>
      <c r="I230" s="10">
        <v>655</v>
      </c>
      <c r="J230" s="12">
        <f>(L230/F230)*100</f>
        <v>2.0249221183800623</v>
      </c>
      <c r="K230" s="12">
        <f>(M230/H230)*100</f>
        <v>0.9244992295839755</v>
      </c>
      <c r="L230" s="10">
        <f>SUM(I230-F230)</f>
        <v>13</v>
      </c>
      <c r="M230" s="10">
        <f>(I230-H230)</f>
        <v>6</v>
      </c>
      <c r="N230" s="10">
        <v>663</v>
      </c>
      <c r="O230" s="12">
        <f>(Q230/G230)*100</f>
        <v>-1.1922503725782414</v>
      </c>
      <c r="P230" s="12">
        <f>(R230/I230)*100</f>
        <v>1.2213740458015268</v>
      </c>
      <c r="Q230" s="13">
        <f>SUM(N230-G230)</f>
        <v>-8</v>
      </c>
      <c r="R230" s="13">
        <f>(N230-I230)</f>
        <v>8</v>
      </c>
      <c r="S230" s="8">
        <v>673</v>
      </c>
      <c r="T230" s="8">
        <v>691</v>
      </c>
      <c r="U230" s="1">
        <v>671</v>
      </c>
      <c r="V230" s="1">
        <v>664</v>
      </c>
      <c r="W230" s="2">
        <f>(Y230/H230)</f>
        <v>0.06471494607087827</v>
      </c>
      <c r="X230" s="2">
        <f>(Z230/S230)</f>
        <v>0.02674591381872214</v>
      </c>
      <c r="Y230" s="8">
        <f>(T230-H230)</f>
        <v>42</v>
      </c>
      <c r="Z230" s="8">
        <f>(T230-S230)</f>
        <v>18</v>
      </c>
      <c r="AA230" s="2">
        <f>AC230/I230</f>
        <v>0.024427480916030534</v>
      </c>
      <c r="AB230" s="2">
        <f>AD230/T230</f>
        <v>-0.02894356005788712</v>
      </c>
      <c r="AC230" s="8">
        <f>U230-I230</f>
        <v>16</v>
      </c>
      <c r="AD230" s="8">
        <f>U230-T230</f>
        <v>-20</v>
      </c>
      <c r="AE230" s="19">
        <f>AG230/N230</f>
        <v>0.0015082956259426848</v>
      </c>
      <c r="AF230" s="19">
        <f>AH230/U230</f>
        <v>-0.010432190760059613</v>
      </c>
      <c r="AG230" s="8">
        <f>V230-N230</f>
        <v>1</v>
      </c>
      <c r="AH230" s="8">
        <f>V230-U230</f>
        <v>-7</v>
      </c>
    </row>
    <row r="231" spans="1:34" ht="12.75">
      <c r="A231" s="6"/>
      <c r="B231" s="6" t="s">
        <v>382</v>
      </c>
      <c r="C231" s="6" t="s">
        <v>186</v>
      </c>
      <c r="D231" s="10">
        <v>304</v>
      </c>
      <c r="E231" s="10">
        <v>311</v>
      </c>
      <c r="F231" s="10">
        <v>310</v>
      </c>
      <c r="G231" s="10">
        <v>316</v>
      </c>
      <c r="H231" s="10">
        <v>320</v>
      </c>
      <c r="I231" s="10">
        <v>310</v>
      </c>
      <c r="J231" s="12">
        <f>(L231/F231)*100</f>
        <v>0</v>
      </c>
      <c r="K231" s="12">
        <f>(M231/H231)*100</f>
        <v>-3.125</v>
      </c>
      <c r="L231" s="10">
        <f>SUM(I231-F231)</f>
        <v>0</v>
      </c>
      <c r="M231" s="10">
        <f>(I231-H231)</f>
        <v>-10</v>
      </c>
      <c r="N231" s="10">
        <v>295</v>
      </c>
      <c r="O231" s="12">
        <f>(Q231/G231)*100</f>
        <v>-6.645569620253164</v>
      </c>
      <c r="P231" s="12">
        <f>(R231/I231)*100</f>
        <v>-4.838709677419355</v>
      </c>
      <c r="Q231" s="13">
        <f>SUM(N231-G231)</f>
        <v>-21</v>
      </c>
      <c r="R231" s="13">
        <f>(N231-I231)</f>
        <v>-15</v>
      </c>
      <c r="S231" s="8">
        <v>293</v>
      </c>
      <c r="T231" s="8">
        <v>299</v>
      </c>
      <c r="U231" s="1">
        <v>299</v>
      </c>
      <c r="V231" s="1">
        <v>280</v>
      </c>
      <c r="W231" s="2">
        <f>(Y231/H231)</f>
        <v>-0.065625</v>
      </c>
      <c r="X231" s="2">
        <f>(Z231/S231)</f>
        <v>0.020477815699658702</v>
      </c>
      <c r="Y231" s="8">
        <f>(T231-H231)</f>
        <v>-21</v>
      </c>
      <c r="Z231" s="8">
        <f>(T231-S231)</f>
        <v>6</v>
      </c>
      <c r="AA231" s="2">
        <f>AC231/I231</f>
        <v>-0.035483870967741936</v>
      </c>
      <c r="AB231" s="2">
        <f>AD231/T231</f>
        <v>0</v>
      </c>
      <c r="AC231" s="8">
        <f>U231-I231</f>
        <v>-11</v>
      </c>
      <c r="AD231" s="8">
        <f>U231-T231</f>
        <v>0</v>
      </c>
      <c r="AE231" s="19">
        <f>AG231/N231</f>
        <v>-0.05084745762711865</v>
      </c>
      <c r="AF231" s="19">
        <f>AH231/U231</f>
        <v>-0.06354515050167224</v>
      </c>
      <c r="AG231" s="8">
        <f>V231-N231</f>
        <v>-15</v>
      </c>
      <c r="AH231" s="8">
        <f>V231-U231</f>
        <v>-19</v>
      </c>
    </row>
    <row r="232" spans="1:30" ht="12.75">
      <c r="A232" s="6"/>
      <c r="B232" s="6"/>
      <c r="C232" s="6"/>
      <c r="D232" s="10"/>
      <c r="E232" s="10"/>
      <c r="F232" s="10"/>
      <c r="G232" s="10"/>
      <c r="H232" s="10"/>
      <c r="I232" s="10"/>
      <c r="J232" s="10" t="s">
        <v>8</v>
      </c>
      <c r="K232" s="10" t="s">
        <v>8</v>
      </c>
      <c r="L232" s="10" t="s">
        <v>8</v>
      </c>
      <c r="M232" s="10" t="s">
        <v>8</v>
      </c>
      <c r="N232" s="10"/>
      <c r="O232" s="10" t="s">
        <v>8</v>
      </c>
      <c r="P232" s="10" t="s">
        <v>8</v>
      </c>
      <c r="Q232" s="13" t="s">
        <v>8</v>
      </c>
      <c r="R232" s="13" t="s">
        <v>8</v>
      </c>
      <c r="U232" s="1"/>
      <c r="V232" s="1"/>
      <c r="AC232" s="3"/>
      <c r="AD232" s="3"/>
    </row>
    <row r="233" spans="1:30" ht="12.75">
      <c r="A233" s="9" t="s">
        <v>187</v>
      </c>
      <c r="B233" s="6"/>
      <c r="C233" s="6"/>
      <c r="D233" s="10"/>
      <c r="E233" s="10"/>
      <c r="F233" s="10"/>
      <c r="G233" s="10"/>
      <c r="H233" s="10"/>
      <c r="I233" s="10"/>
      <c r="J233" s="10" t="s">
        <v>8</v>
      </c>
      <c r="K233" s="10" t="s">
        <v>8</v>
      </c>
      <c r="L233" s="10" t="s">
        <v>8</v>
      </c>
      <c r="M233" s="10" t="s">
        <v>8</v>
      </c>
      <c r="N233" s="10"/>
      <c r="O233" s="10" t="s">
        <v>8</v>
      </c>
      <c r="P233" s="10" t="s">
        <v>8</v>
      </c>
      <c r="Q233" s="13" t="s">
        <v>8</v>
      </c>
      <c r="R233" s="13" t="s">
        <v>8</v>
      </c>
      <c r="U233" s="1"/>
      <c r="V233" s="1"/>
      <c r="AC233" s="3"/>
      <c r="AD233" s="3"/>
    </row>
    <row r="234" spans="1:34" ht="12.75">
      <c r="A234" s="6"/>
      <c r="B234" s="6" t="s">
        <v>383</v>
      </c>
      <c r="C234" s="6" t="s">
        <v>188</v>
      </c>
      <c r="D234" s="10">
        <v>1125</v>
      </c>
      <c r="E234" s="10">
        <v>1160</v>
      </c>
      <c r="F234" s="10">
        <v>1197</v>
      </c>
      <c r="G234" s="10">
        <v>1224</v>
      </c>
      <c r="H234" s="10">
        <v>1290</v>
      </c>
      <c r="I234" s="10">
        <v>1289</v>
      </c>
      <c r="J234" s="12">
        <f>(L234/F234)*100</f>
        <v>7.685881370091896</v>
      </c>
      <c r="K234" s="12">
        <f>(M234/H234)*100</f>
        <v>-0.07751937984496124</v>
      </c>
      <c r="L234" s="10">
        <f>SUM(I234-F234)</f>
        <v>92</v>
      </c>
      <c r="M234" s="10">
        <f>(I234-H234)</f>
        <v>-1</v>
      </c>
      <c r="N234" s="10">
        <v>1268</v>
      </c>
      <c r="O234" s="12">
        <f>(Q234/G234)*100</f>
        <v>3.594771241830065</v>
      </c>
      <c r="P234" s="12">
        <f>(R234/I234)*100</f>
        <v>-1.6291698991466252</v>
      </c>
      <c r="Q234" s="13">
        <f>SUM(N234-G234)</f>
        <v>44</v>
      </c>
      <c r="R234" s="13">
        <f>(N234-I234)</f>
        <v>-21</v>
      </c>
      <c r="S234" s="8">
        <v>1236</v>
      </c>
      <c r="T234" s="8">
        <v>1411</v>
      </c>
      <c r="U234" s="1">
        <v>1542</v>
      </c>
      <c r="V234" s="1">
        <v>1554</v>
      </c>
      <c r="W234" s="2">
        <f>(Y234/H234)</f>
        <v>0.0937984496124031</v>
      </c>
      <c r="X234" s="2">
        <f>(Z234/S234)</f>
        <v>0.14158576051779936</v>
      </c>
      <c r="Y234" s="8">
        <f>(T234-H234)</f>
        <v>121</v>
      </c>
      <c r="Z234" s="8">
        <f>(T234-S234)</f>
        <v>175</v>
      </c>
      <c r="AA234" s="2">
        <f>AC234/I234</f>
        <v>0.19627618308766487</v>
      </c>
      <c r="AB234" s="2">
        <f>AD234/T234</f>
        <v>0.09284195605953224</v>
      </c>
      <c r="AC234" s="8">
        <f>U234-I234</f>
        <v>253</v>
      </c>
      <c r="AD234" s="8">
        <f>U234-T234</f>
        <v>131</v>
      </c>
      <c r="AE234" s="19">
        <f>AG234/N234</f>
        <v>0.22555205047318613</v>
      </c>
      <c r="AF234" s="19">
        <f>AH234/U234</f>
        <v>0.007782101167315175</v>
      </c>
      <c r="AG234" s="8">
        <f>V234-N234</f>
        <v>286</v>
      </c>
      <c r="AH234" s="8">
        <f>V234-U234</f>
        <v>12</v>
      </c>
    </row>
    <row r="235" spans="1:30" ht="12.75">
      <c r="A235" s="6"/>
      <c r="B235" s="6"/>
      <c r="C235" s="6"/>
      <c r="D235" s="10"/>
      <c r="E235" s="10"/>
      <c r="F235" s="10"/>
      <c r="G235" s="10"/>
      <c r="H235" s="10"/>
      <c r="I235" s="10"/>
      <c r="J235" s="10" t="s">
        <v>8</v>
      </c>
      <c r="K235" s="10" t="s">
        <v>8</v>
      </c>
      <c r="L235" s="10" t="s">
        <v>8</v>
      </c>
      <c r="M235" s="10" t="s">
        <v>8</v>
      </c>
      <c r="N235" s="10"/>
      <c r="O235" s="10" t="s">
        <v>8</v>
      </c>
      <c r="P235" s="10" t="s">
        <v>8</v>
      </c>
      <c r="Q235" s="13" t="s">
        <v>8</v>
      </c>
      <c r="R235" s="13" t="s">
        <v>8</v>
      </c>
      <c r="U235" s="1"/>
      <c r="V235" s="1"/>
      <c r="AC235" s="3"/>
      <c r="AD235" s="3"/>
    </row>
    <row r="236" spans="1:30" ht="12.75">
      <c r="A236" s="9" t="s">
        <v>189</v>
      </c>
      <c r="B236" s="6"/>
      <c r="C236" s="6"/>
      <c r="D236" s="10"/>
      <c r="E236" s="10"/>
      <c r="F236" s="10"/>
      <c r="G236" s="10"/>
      <c r="H236" s="10"/>
      <c r="I236" s="10"/>
      <c r="J236" s="10" t="s">
        <v>8</v>
      </c>
      <c r="K236" s="10" t="s">
        <v>8</v>
      </c>
      <c r="L236" s="10" t="s">
        <v>8</v>
      </c>
      <c r="M236" s="10" t="s">
        <v>8</v>
      </c>
      <c r="N236" s="10"/>
      <c r="O236" s="10" t="s">
        <v>8</v>
      </c>
      <c r="P236" s="10" t="s">
        <v>8</v>
      </c>
      <c r="Q236" s="13" t="s">
        <v>8</v>
      </c>
      <c r="R236" s="13" t="s">
        <v>8</v>
      </c>
      <c r="U236" s="1"/>
      <c r="V236" s="1"/>
      <c r="AC236" s="3"/>
      <c r="AD236" s="3"/>
    </row>
    <row r="237" spans="1:34" ht="12.75">
      <c r="A237" s="6"/>
      <c r="B237" s="6" t="s">
        <v>384</v>
      </c>
      <c r="C237" s="6" t="s">
        <v>190</v>
      </c>
      <c r="D237" s="10">
        <v>274</v>
      </c>
      <c r="E237" s="10">
        <v>284</v>
      </c>
      <c r="F237" s="10">
        <v>316</v>
      </c>
      <c r="G237" s="10">
        <v>331</v>
      </c>
      <c r="H237" s="10">
        <v>298</v>
      </c>
      <c r="I237" s="10">
        <v>309</v>
      </c>
      <c r="J237" s="12">
        <f>(L237/F237)*100</f>
        <v>-2.2151898734177213</v>
      </c>
      <c r="K237" s="12">
        <f>(M237/H237)*100</f>
        <v>3.691275167785235</v>
      </c>
      <c r="L237" s="10">
        <f>SUM(I237-F237)</f>
        <v>-7</v>
      </c>
      <c r="M237" s="10">
        <f>(I237-H237)</f>
        <v>11</v>
      </c>
      <c r="N237" s="10">
        <v>312</v>
      </c>
      <c r="O237" s="12">
        <f>(Q237/G237)*100</f>
        <v>-5.740181268882175</v>
      </c>
      <c r="P237" s="12">
        <f>(R237/I237)*100</f>
        <v>0.9708737864077669</v>
      </c>
      <c r="Q237" s="13">
        <f>SUM(N237-G237)</f>
        <v>-19</v>
      </c>
      <c r="R237" s="13">
        <f>(N237-I237)</f>
        <v>3</v>
      </c>
      <c r="S237" s="8">
        <v>316</v>
      </c>
      <c r="T237" s="8">
        <v>319</v>
      </c>
      <c r="U237" s="1">
        <v>306</v>
      </c>
      <c r="V237" s="1">
        <v>304</v>
      </c>
      <c r="W237" s="2">
        <f>(Y237/H237)</f>
        <v>0.07046979865771812</v>
      </c>
      <c r="X237" s="2">
        <f>(Z237/S237)</f>
        <v>0.00949367088607595</v>
      </c>
      <c r="Y237" s="8">
        <f>(T237-H237)</f>
        <v>21</v>
      </c>
      <c r="Z237" s="8">
        <f>(T237-S237)</f>
        <v>3</v>
      </c>
      <c r="AA237" s="2">
        <f>AC237/I237</f>
        <v>-0.009708737864077669</v>
      </c>
      <c r="AB237" s="2">
        <f>AD237/T237</f>
        <v>-0.04075235109717868</v>
      </c>
      <c r="AC237" s="8">
        <f>U237-I237</f>
        <v>-3</v>
      </c>
      <c r="AD237" s="8">
        <f>U237-T237</f>
        <v>-13</v>
      </c>
      <c r="AE237" s="19">
        <f>AG237/N237</f>
        <v>-0.02564102564102564</v>
      </c>
      <c r="AF237" s="19">
        <f>AH237/U237</f>
        <v>-0.006535947712418301</v>
      </c>
      <c r="AG237" s="8">
        <f>V237-N237</f>
        <v>-8</v>
      </c>
      <c r="AH237" s="8">
        <f>V237-U237</f>
        <v>-2</v>
      </c>
    </row>
    <row r="238" spans="1:34" ht="12.75">
      <c r="A238" s="6"/>
      <c r="B238" s="6" t="s">
        <v>385</v>
      </c>
      <c r="C238" s="6" t="s">
        <v>191</v>
      </c>
      <c r="D238" s="10">
        <v>2064</v>
      </c>
      <c r="E238" s="10">
        <v>2093</v>
      </c>
      <c r="F238" s="10">
        <v>2016</v>
      </c>
      <c r="G238" s="10">
        <v>2031</v>
      </c>
      <c r="H238" s="10">
        <v>1973</v>
      </c>
      <c r="I238" s="10">
        <v>1915</v>
      </c>
      <c r="J238" s="12">
        <f>(L238/F238)*100</f>
        <v>-5.009920634920635</v>
      </c>
      <c r="K238" s="12">
        <f>(M238/H238)*100</f>
        <v>-2.9396857577293463</v>
      </c>
      <c r="L238" s="10">
        <f>SUM(I238-F238)</f>
        <v>-101</v>
      </c>
      <c r="M238" s="10">
        <f>(I238-H238)</f>
        <v>-58</v>
      </c>
      <c r="N238" s="10">
        <v>1953</v>
      </c>
      <c r="O238" s="12">
        <f>(Q238/G238)*100</f>
        <v>-3.8404726735598227</v>
      </c>
      <c r="P238" s="12">
        <f>(R238/I238)*100</f>
        <v>1.9843342036553524</v>
      </c>
      <c r="Q238" s="13">
        <f>SUM(N238-G238)</f>
        <v>-78</v>
      </c>
      <c r="R238" s="13">
        <f>(N238-I238)</f>
        <v>38</v>
      </c>
      <c r="S238" s="8">
        <v>1927</v>
      </c>
      <c r="T238" s="8">
        <v>1837</v>
      </c>
      <c r="U238" s="1">
        <v>1832</v>
      </c>
      <c r="V238" s="1">
        <v>1846</v>
      </c>
      <c r="W238" s="2">
        <f>(Y238/H238)</f>
        <v>-0.06893056259503294</v>
      </c>
      <c r="X238" s="2">
        <f>(Z238/S238)</f>
        <v>-0.0467047223663726</v>
      </c>
      <c r="Y238" s="8">
        <f>(T238-H238)</f>
        <v>-136</v>
      </c>
      <c r="Z238" s="8">
        <f>(T238-S238)</f>
        <v>-90</v>
      </c>
      <c r="AA238" s="2">
        <f>AC238/I238</f>
        <v>-0.0433420365535248</v>
      </c>
      <c r="AB238" s="2">
        <f>AD238/T238</f>
        <v>-0.0027218290691344584</v>
      </c>
      <c r="AC238" s="8">
        <f>U238-I238</f>
        <v>-83</v>
      </c>
      <c r="AD238" s="8">
        <f>U238-T238</f>
        <v>-5</v>
      </c>
      <c r="AE238" s="19">
        <f>AG238/N238</f>
        <v>-0.05478750640040963</v>
      </c>
      <c r="AF238" s="19">
        <f>AH238/U238</f>
        <v>0.007641921397379912</v>
      </c>
      <c r="AG238" s="8">
        <f>V238-N238</f>
        <v>-107</v>
      </c>
      <c r="AH238" s="8">
        <f>V238-U238</f>
        <v>14</v>
      </c>
    </row>
    <row r="239" spans="1:34" ht="12.75">
      <c r="A239" s="6"/>
      <c r="B239" s="6" t="s">
        <v>386</v>
      </c>
      <c r="C239" s="6" t="s">
        <v>192</v>
      </c>
      <c r="D239" s="10">
        <v>359</v>
      </c>
      <c r="E239" s="10">
        <v>367</v>
      </c>
      <c r="F239" s="10">
        <v>375</v>
      </c>
      <c r="G239" s="10">
        <v>360</v>
      </c>
      <c r="H239" s="10">
        <v>361</v>
      </c>
      <c r="I239" s="10">
        <v>365</v>
      </c>
      <c r="J239" s="12">
        <f>(L239/F239)*100</f>
        <v>-2.666666666666667</v>
      </c>
      <c r="K239" s="12">
        <f>(M239/H239)*100</f>
        <v>1.10803324099723</v>
      </c>
      <c r="L239" s="10">
        <f>SUM(I239-F239)</f>
        <v>-10</v>
      </c>
      <c r="M239" s="10">
        <f>(I239-H239)</f>
        <v>4</v>
      </c>
      <c r="N239" s="10">
        <v>362</v>
      </c>
      <c r="O239" s="12">
        <f>(Q239/G239)*100</f>
        <v>0.5555555555555556</v>
      </c>
      <c r="P239" s="12">
        <f>(R239/I239)*100</f>
        <v>-0.821917808219178</v>
      </c>
      <c r="Q239" s="13">
        <f>SUM(N239-G239)</f>
        <v>2</v>
      </c>
      <c r="R239" s="13">
        <f>(N239-I239)</f>
        <v>-3</v>
      </c>
      <c r="S239" s="8">
        <v>374</v>
      </c>
      <c r="T239" s="8">
        <v>362</v>
      </c>
      <c r="U239" s="1">
        <v>345</v>
      </c>
      <c r="V239" s="1">
        <v>362</v>
      </c>
      <c r="W239" s="2">
        <f>(Y239/H239)</f>
        <v>0.002770083102493075</v>
      </c>
      <c r="X239" s="2">
        <f>(Z239/S239)</f>
        <v>-0.03208556149732621</v>
      </c>
      <c r="Y239" s="8">
        <f>(T239-H239)</f>
        <v>1</v>
      </c>
      <c r="Z239" s="8">
        <f>(T239-S239)</f>
        <v>-12</v>
      </c>
      <c r="AA239" s="2">
        <f>AC239/I239</f>
        <v>-0.0547945205479452</v>
      </c>
      <c r="AB239" s="2">
        <f>AD239/T239</f>
        <v>-0.04696132596685083</v>
      </c>
      <c r="AC239" s="8">
        <f>U239-I239</f>
        <v>-20</v>
      </c>
      <c r="AD239" s="8">
        <f>U239-T239</f>
        <v>-17</v>
      </c>
      <c r="AE239" s="19">
        <f>AG239/N239</f>
        <v>0</v>
      </c>
      <c r="AF239" s="19">
        <f>AH239/U239</f>
        <v>0.04927536231884058</v>
      </c>
      <c r="AG239" s="8">
        <f>V239-N239</f>
        <v>0</v>
      </c>
      <c r="AH239" s="8">
        <f>V239-U239</f>
        <v>17</v>
      </c>
    </row>
    <row r="240" spans="1:34" ht="12.75">
      <c r="A240" s="6"/>
      <c r="B240" s="6" t="s">
        <v>387</v>
      </c>
      <c r="C240" s="6" t="s">
        <v>193</v>
      </c>
      <c r="D240" s="10">
        <v>323</v>
      </c>
      <c r="E240" s="10">
        <v>329</v>
      </c>
      <c r="F240" s="10">
        <v>341</v>
      </c>
      <c r="G240" s="10">
        <v>358</v>
      </c>
      <c r="H240" s="10">
        <v>350</v>
      </c>
      <c r="I240" s="10">
        <v>369</v>
      </c>
      <c r="J240" s="12">
        <f>(L240/F240)*100</f>
        <v>8.211143695014663</v>
      </c>
      <c r="K240" s="12">
        <f>(M240/H240)*100</f>
        <v>5.428571428571429</v>
      </c>
      <c r="L240" s="10">
        <f>SUM(I240-F240)</f>
        <v>28</v>
      </c>
      <c r="M240" s="10">
        <f>(I240-H240)</f>
        <v>19</v>
      </c>
      <c r="N240" s="10">
        <v>343</v>
      </c>
      <c r="O240" s="12">
        <f>(Q240/G240)*100</f>
        <v>-4.189944134078212</v>
      </c>
      <c r="P240" s="12">
        <f>(R240/I240)*100</f>
        <v>-7.046070460704606</v>
      </c>
      <c r="Q240" s="13">
        <f>SUM(N240-G240)</f>
        <v>-15</v>
      </c>
      <c r="R240" s="13">
        <f>(N240-I240)</f>
        <v>-26</v>
      </c>
      <c r="S240" s="8">
        <v>324</v>
      </c>
      <c r="T240" s="8">
        <v>346</v>
      </c>
      <c r="U240" s="1">
        <v>307</v>
      </c>
      <c r="V240" s="1">
        <v>313</v>
      </c>
      <c r="W240" s="2">
        <f>(Y240/H240)</f>
        <v>-0.011428571428571429</v>
      </c>
      <c r="X240" s="2">
        <f>(Z240/S240)</f>
        <v>0.06790123456790123</v>
      </c>
      <c r="Y240" s="8">
        <f>(T240-H240)</f>
        <v>-4</v>
      </c>
      <c r="Z240" s="8">
        <f>(T240-S240)</f>
        <v>22</v>
      </c>
      <c r="AA240" s="2">
        <f>AC240/I240</f>
        <v>-0.16802168021680217</v>
      </c>
      <c r="AB240" s="2">
        <f>AD240/T240</f>
        <v>-0.11271676300578035</v>
      </c>
      <c r="AC240" s="8">
        <f>U240-I240</f>
        <v>-62</v>
      </c>
      <c r="AD240" s="8">
        <f>U240-T240</f>
        <v>-39</v>
      </c>
      <c r="AE240" s="19">
        <f>AG240/N240</f>
        <v>-0.08746355685131195</v>
      </c>
      <c r="AF240" s="19">
        <f>AH240/U240</f>
        <v>0.019543973941368076</v>
      </c>
      <c r="AG240" s="8">
        <f>V240-N240</f>
        <v>-30</v>
      </c>
      <c r="AH240" s="8">
        <f>V240-U240</f>
        <v>6</v>
      </c>
    </row>
    <row r="241" spans="1:30" ht="12.75">
      <c r="A241" s="6"/>
      <c r="B241" s="6"/>
      <c r="C241" s="6"/>
      <c r="D241" s="10"/>
      <c r="E241" s="10"/>
      <c r="F241" s="10"/>
      <c r="G241" s="10"/>
      <c r="H241" s="10"/>
      <c r="I241" s="10"/>
      <c r="J241" s="10" t="s">
        <v>8</v>
      </c>
      <c r="K241" s="10" t="s">
        <v>8</v>
      </c>
      <c r="L241" s="10" t="s">
        <v>8</v>
      </c>
      <c r="M241" s="10" t="s">
        <v>8</v>
      </c>
      <c r="N241" s="10"/>
      <c r="O241" s="10" t="s">
        <v>8</v>
      </c>
      <c r="P241" s="10" t="s">
        <v>8</v>
      </c>
      <c r="Q241" s="13" t="s">
        <v>8</v>
      </c>
      <c r="R241" s="13" t="s">
        <v>8</v>
      </c>
      <c r="U241" s="1"/>
      <c r="V241" s="1"/>
      <c r="AC241" s="3"/>
      <c r="AD241" s="3"/>
    </row>
    <row r="242" spans="1:30" ht="12.75">
      <c r="A242" s="9" t="s">
        <v>194</v>
      </c>
      <c r="B242" s="6"/>
      <c r="C242" s="6"/>
      <c r="D242" s="10"/>
      <c r="E242" s="10"/>
      <c r="F242" s="10"/>
      <c r="G242" s="10"/>
      <c r="H242" s="10"/>
      <c r="I242" s="10"/>
      <c r="J242" s="10" t="s">
        <v>8</v>
      </c>
      <c r="K242" s="10" t="s">
        <v>8</v>
      </c>
      <c r="L242" s="10" t="s">
        <v>8</v>
      </c>
      <c r="M242" s="10" t="s">
        <v>8</v>
      </c>
      <c r="N242" s="10"/>
      <c r="O242" s="10" t="s">
        <v>8</v>
      </c>
      <c r="P242" s="10" t="s">
        <v>8</v>
      </c>
      <c r="Q242" s="13" t="s">
        <v>8</v>
      </c>
      <c r="R242" s="13" t="s">
        <v>8</v>
      </c>
      <c r="U242" s="1"/>
      <c r="V242" s="1"/>
      <c r="AC242" s="3"/>
      <c r="AD242" s="3"/>
    </row>
    <row r="243" spans="1:35" ht="12.75">
      <c r="A243" s="6"/>
      <c r="B243" s="6" t="s">
        <v>388</v>
      </c>
      <c r="C243" s="6" t="s">
        <v>195</v>
      </c>
      <c r="D243" s="10">
        <v>18297</v>
      </c>
      <c r="E243" s="10">
        <v>18037</v>
      </c>
      <c r="F243" s="10">
        <v>18001</v>
      </c>
      <c r="G243" s="10">
        <v>17817</v>
      </c>
      <c r="H243" s="10">
        <v>17970</v>
      </c>
      <c r="I243" s="10">
        <v>17789</v>
      </c>
      <c r="J243" s="12">
        <f>(L243/F243)*100</f>
        <v>-1.177712349313927</v>
      </c>
      <c r="K243" s="12">
        <f>(M243/H243)*100</f>
        <v>-1.0072342793544797</v>
      </c>
      <c r="L243" s="10">
        <f>SUM(I243-F243)</f>
        <v>-212</v>
      </c>
      <c r="M243" s="10">
        <f>(I243-H243)</f>
        <v>-181</v>
      </c>
      <c r="N243" s="10">
        <v>17564</v>
      </c>
      <c r="O243" s="12">
        <f>(Q243/G243)*100</f>
        <v>-1.4199921423359712</v>
      </c>
      <c r="P243" s="12">
        <f>(R243/I243)*100</f>
        <v>-1.2648265782224972</v>
      </c>
      <c r="Q243" s="13">
        <f>SUM(N243-G243)</f>
        <v>-253</v>
      </c>
      <c r="R243" s="13">
        <f>(N243-I243)</f>
        <v>-225</v>
      </c>
      <c r="S243" s="8">
        <v>17636</v>
      </c>
      <c r="T243" s="8">
        <v>17738</v>
      </c>
      <c r="U243" s="1">
        <v>17875</v>
      </c>
      <c r="V243" s="1">
        <v>17693</v>
      </c>
      <c r="W243" s="2">
        <f>(Y243/H243)</f>
        <v>-0.012910406232609905</v>
      </c>
      <c r="X243" s="2">
        <f>(Z243/S243)</f>
        <v>0.0057836244046269</v>
      </c>
      <c r="Y243" s="8">
        <f>(T243-H243)</f>
        <v>-232</v>
      </c>
      <c r="Z243" s="8">
        <f>(T243-S243)</f>
        <v>102</v>
      </c>
      <c r="AA243" s="2">
        <f>AC243/I243</f>
        <v>0.004834448254539322</v>
      </c>
      <c r="AB243" s="2">
        <f>AD243/T243</f>
        <v>0.007723531401510881</v>
      </c>
      <c r="AC243" s="8">
        <f>U243-I243</f>
        <v>86</v>
      </c>
      <c r="AD243" s="8">
        <f>U243-T243</f>
        <v>137</v>
      </c>
      <c r="AE243" s="19">
        <f>AG243/N243</f>
        <v>0.0073445684354361196</v>
      </c>
      <c r="AF243" s="19">
        <f>AH243/U243</f>
        <v>-0.010181818181818183</v>
      </c>
      <c r="AG243" s="8">
        <f>V243-N243</f>
        <v>129</v>
      </c>
      <c r="AH243" s="8">
        <f>V243-U243</f>
        <v>-182</v>
      </c>
      <c r="AI243" s="34" t="s">
        <v>449</v>
      </c>
    </row>
    <row r="244" spans="1:34" ht="12.75">
      <c r="A244" s="6"/>
      <c r="B244" s="6" t="s">
        <v>389</v>
      </c>
      <c r="C244" s="6" t="s">
        <v>196</v>
      </c>
      <c r="D244" s="10">
        <v>4406</v>
      </c>
      <c r="E244" s="10">
        <v>4557</v>
      </c>
      <c r="F244" s="10">
        <v>4749</v>
      </c>
      <c r="G244" s="10">
        <v>5160</v>
      </c>
      <c r="H244" s="10">
        <v>6087</v>
      </c>
      <c r="I244" s="10">
        <v>6456</v>
      </c>
      <c r="J244" s="12">
        <f>(L244/F244)*100</f>
        <v>35.9444093493367</v>
      </c>
      <c r="K244" s="12">
        <f>(M244/H244)*100</f>
        <v>6.06209955643174</v>
      </c>
      <c r="L244" s="10">
        <f>SUM(I244-F244)</f>
        <v>1707</v>
      </c>
      <c r="M244" s="10">
        <f>(I244-H244)</f>
        <v>369</v>
      </c>
      <c r="N244" s="10">
        <v>6845</v>
      </c>
      <c r="O244" s="12">
        <f>(Q244/G244)*100</f>
        <v>32.65503875968992</v>
      </c>
      <c r="P244" s="12">
        <f>(R244/I244)*100</f>
        <v>6.025402726146221</v>
      </c>
      <c r="Q244" s="13">
        <f>SUM(N244-G244)</f>
        <v>1685</v>
      </c>
      <c r="R244" s="13">
        <f>(N244-I244)</f>
        <v>389</v>
      </c>
      <c r="S244" s="8">
        <v>7222</v>
      </c>
      <c r="T244" s="8">
        <v>7554</v>
      </c>
      <c r="U244" s="1">
        <v>7827</v>
      </c>
      <c r="V244" s="1">
        <v>8045</v>
      </c>
      <c r="W244" s="2">
        <f>(Y244/H244)</f>
        <v>0.2410054213898472</v>
      </c>
      <c r="X244" s="2">
        <f>(Z244/S244)</f>
        <v>0.045970645250623096</v>
      </c>
      <c r="Y244" s="8">
        <f>(T244-H244)</f>
        <v>1467</v>
      </c>
      <c r="Z244" s="8">
        <f>(T244-S244)</f>
        <v>332</v>
      </c>
      <c r="AA244" s="2">
        <f>AC244/I244</f>
        <v>0.21236059479553904</v>
      </c>
      <c r="AB244" s="2">
        <f>AD244/T244</f>
        <v>0.03613979348689436</v>
      </c>
      <c r="AC244" s="8">
        <f>U244-I244</f>
        <v>1371</v>
      </c>
      <c r="AD244" s="8">
        <f>U244-T244</f>
        <v>273</v>
      </c>
      <c r="AE244" s="19">
        <f>AG244/N244</f>
        <v>0.17531044558071585</v>
      </c>
      <c r="AF244" s="19">
        <f>AH244/U244</f>
        <v>0.027852306119841574</v>
      </c>
      <c r="AG244" s="8">
        <f>V244-N244</f>
        <v>1200</v>
      </c>
      <c r="AH244" s="8">
        <f>V244-U244</f>
        <v>218</v>
      </c>
    </row>
    <row r="245" spans="1:30" ht="12.75">
      <c r="A245" s="6"/>
      <c r="B245" s="6"/>
      <c r="C245" s="6"/>
      <c r="D245" s="10"/>
      <c r="E245" s="10"/>
      <c r="F245" s="10"/>
      <c r="G245" s="10"/>
      <c r="H245" s="10"/>
      <c r="I245" s="10"/>
      <c r="J245" s="12"/>
      <c r="K245" s="12"/>
      <c r="L245" s="10"/>
      <c r="M245" s="10"/>
      <c r="N245" s="10"/>
      <c r="O245" s="12"/>
      <c r="P245" s="12"/>
      <c r="Q245" s="13"/>
      <c r="R245" s="13"/>
      <c r="U245" s="1"/>
      <c r="V245" s="1"/>
      <c r="AC245" s="3"/>
      <c r="AD245" s="3"/>
    </row>
    <row r="246" spans="1:30" ht="12.75">
      <c r="A246" s="9" t="s">
        <v>197</v>
      </c>
      <c r="B246" s="6"/>
      <c r="C246" s="6"/>
      <c r="D246" s="10"/>
      <c r="E246" s="10"/>
      <c r="F246" s="10"/>
      <c r="G246" s="10"/>
      <c r="H246" s="10"/>
      <c r="I246" s="10"/>
      <c r="J246" s="10" t="s">
        <v>8</v>
      </c>
      <c r="K246" s="10" t="s">
        <v>8</v>
      </c>
      <c r="L246" s="10" t="s">
        <v>8</v>
      </c>
      <c r="M246" s="10" t="s">
        <v>8</v>
      </c>
      <c r="N246" s="10"/>
      <c r="O246" s="10" t="s">
        <v>8</v>
      </c>
      <c r="P246" s="10" t="s">
        <v>8</v>
      </c>
      <c r="Q246" s="13" t="s">
        <v>8</v>
      </c>
      <c r="R246" s="13" t="s">
        <v>8</v>
      </c>
      <c r="U246" s="1"/>
      <c r="V246" s="1"/>
      <c r="AC246" s="3"/>
      <c r="AD246" s="3"/>
    </row>
    <row r="247" spans="1:34" ht="12.75">
      <c r="A247" s="6"/>
      <c r="B247" s="6" t="s">
        <v>390</v>
      </c>
      <c r="C247" s="6" t="s">
        <v>198</v>
      </c>
      <c r="D247" s="10">
        <v>776</v>
      </c>
      <c r="E247" s="10">
        <v>743</v>
      </c>
      <c r="F247" s="10">
        <v>806</v>
      </c>
      <c r="G247" s="10">
        <v>800</v>
      </c>
      <c r="H247" s="10">
        <v>751</v>
      </c>
      <c r="I247" s="10">
        <v>751</v>
      </c>
      <c r="J247" s="12">
        <f>(L247/F247)*100</f>
        <v>-6.823821339950372</v>
      </c>
      <c r="K247" s="12">
        <f>(M247/H247)*100</f>
        <v>0</v>
      </c>
      <c r="L247" s="10">
        <f>SUM(I247-F247)</f>
        <v>-55</v>
      </c>
      <c r="M247" s="10">
        <f>(I247-H247)</f>
        <v>0</v>
      </c>
      <c r="N247" s="10">
        <v>706</v>
      </c>
      <c r="O247" s="12">
        <f>(Q247/G247)*100</f>
        <v>-11.75</v>
      </c>
      <c r="P247" s="12">
        <f>(R247/I247)*100</f>
        <v>-5.9920106524633825</v>
      </c>
      <c r="Q247" s="13">
        <f>SUM(N247-G247)</f>
        <v>-94</v>
      </c>
      <c r="R247" s="13">
        <f>(N247-I247)</f>
        <v>-45</v>
      </c>
      <c r="S247" s="8">
        <v>687</v>
      </c>
      <c r="T247" s="8">
        <v>662</v>
      </c>
      <c r="U247" s="1">
        <v>624</v>
      </c>
      <c r="V247" s="1">
        <v>624</v>
      </c>
      <c r="W247" s="2">
        <f>(Y247/H247)</f>
        <v>-0.118508655126498</v>
      </c>
      <c r="X247" s="2">
        <f>(Z247/S247)</f>
        <v>-0.036390101892285295</v>
      </c>
      <c r="Y247" s="8">
        <f>(T247-H247)</f>
        <v>-89</v>
      </c>
      <c r="Z247" s="8">
        <f>(T247-S247)</f>
        <v>-25</v>
      </c>
      <c r="AA247" s="2">
        <f>AC247/I247</f>
        <v>-0.16910785619174434</v>
      </c>
      <c r="AB247" s="2">
        <f>AD247/T247</f>
        <v>-0.05740181268882175</v>
      </c>
      <c r="AC247" s="8">
        <f>U247-I247</f>
        <v>-127</v>
      </c>
      <c r="AD247" s="8">
        <f>U247-T247</f>
        <v>-38</v>
      </c>
      <c r="AE247" s="19">
        <f>AG247/N247</f>
        <v>-0.11614730878186968</v>
      </c>
      <c r="AF247" s="19">
        <f>AH247/U247</f>
        <v>0</v>
      </c>
      <c r="AG247" s="8">
        <f>V247-N247</f>
        <v>-82</v>
      </c>
      <c r="AH247" s="8">
        <f>V247-U247</f>
        <v>0</v>
      </c>
    </row>
    <row r="248" spans="1:34" ht="12.75">
      <c r="A248" s="6"/>
      <c r="B248" s="6" t="s">
        <v>391</v>
      </c>
      <c r="C248" s="6" t="s">
        <v>199</v>
      </c>
      <c r="D248" s="10">
        <v>794</v>
      </c>
      <c r="E248" s="10">
        <v>816</v>
      </c>
      <c r="F248" s="10">
        <v>811</v>
      </c>
      <c r="G248" s="10">
        <v>838</v>
      </c>
      <c r="H248" s="10">
        <v>765</v>
      </c>
      <c r="I248" s="10">
        <v>746</v>
      </c>
      <c r="J248" s="12">
        <f>(L248/F248)*100</f>
        <v>-8.014796547472256</v>
      </c>
      <c r="K248" s="12">
        <f>(M248/H248)*100</f>
        <v>-2.4836601307189543</v>
      </c>
      <c r="L248" s="10">
        <f>SUM(I248-F248)</f>
        <v>-65</v>
      </c>
      <c r="M248" s="10">
        <f>(I248-H248)</f>
        <v>-19</v>
      </c>
      <c r="N248" s="10">
        <v>713</v>
      </c>
      <c r="O248" s="12">
        <f>(Q248/G248)*100</f>
        <v>-14.916467780429594</v>
      </c>
      <c r="P248" s="12">
        <f>(R248/I248)*100</f>
        <v>-4.423592493297587</v>
      </c>
      <c r="Q248" s="13">
        <f>SUM(N248-G248)</f>
        <v>-125</v>
      </c>
      <c r="R248" s="13">
        <f>(N248-I248)</f>
        <v>-33</v>
      </c>
      <c r="S248" s="8">
        <v>643</v>
      </c>
      <c r="T248" s="8">
        <v>594</v>
      </c>
      <c r="U248" s="1">
        <v>564</v>
      </c>
      <c r="V248" s="1">
        <v>582</v>
      </c>
      <c r="W248" s="2">
        <f>(Y248/H248)</f>
        <v>-0.2235294117647059</v>
      </c>
      <c r="X248" s="2">
        <f>(Z248/S248)</f>
        <v>-0.07620528771384137</v>
      </c>
      <c r="Y248" s="8">
        <f>(T248-H248)</f>
        <v>-171</v>
      </c>
      <c r="Z248" s="8">
        <f>(T248-S248)</f>
        <v>-49</v>
      </c>
      <c r="AA248" s="2">
        <f>AC248/I248</f>
        <v>-0.24396782841823056</v>
      </c>
      <c r="AB248" s="2">
        <f>AD248/T248</f>
        <v>-0.050505050505050504</v>
      </c>
      <c r="AC248" s="8">
        <f>U248-I248</f>
        <v>-182</v>
      </c>
      <c r="AD248" s="8">
        <f>U248-T248</f>
        <v>-30</v>
      </c>
      <c r="AE248" s="19">
        <f>AG248/N248</f>
        <v>-0.18373071528751753</v>
      </c>
      <c r="AF248" s="19">
        <f>AH248/U248</f>
        <v>0.031914893617021274</v>
      </c>
      <c r="AG248" s="8">
        <f>V248-N248</f>
        <v>-131</v>
      </c>
      <c r="AH248" s="8">
        <f>V248-U248</f>
        <v>18</v>
      </c>
    </row>
    <row r="249" spans="1:30" ht="12.75">
      <c r="A249" s="6"/>
      <c r="B249" s="6"/>
      <c r="C249" s="6"/>
      <c r="D249" s="10"/>
      <c r="E249" s="10"/>
      <c r="F249" s="10"/>
      <c r="G249" s="10"/>
      <c r="H249" s="10"/>
      <c r="I249" s="10"/>
      <c r="J249" s="12"/>
      <c r="K249" s="12"/>
      <c r="L249" s="10"/>
      <c r="M249" s="10"/>
      <c r="N249" s="10"/>
      <c r="O249" s="12"/>
      <c r="P249" s="12"/>
      <c r="Q249" s="13"/>
      <c r="R249" s="13"/>
      <c r="U249" s="1"/>
      <c r="V249" s="1"/>
      <c r="AC249" s="3"/>
      <c r="AD249" s="3"/>
    </row>
    <row r="250" spans="1:30" ht="12.75">
      <c r="A250" s="9" t="s">
        <v>200</v>
      </c>
      <c r="B250" s="6"/>
      <c r="C250" s="6"/>
      <c r="D250" s="10"/>
      <c r="E250" s="10"/>
      <c r="F250" s="10"/>
      <c r="G250" s="10"/>
      <c r="H250" s="10"/>
      <c r="I250" s="10"/>
      <c r="J250" s="10" t="s">
        <v>8</v>
      </c>
      <c r="K250" s="10" t="s">
        <v>8</v>
      </c>
      <c r="L250" s="10" t="s">
        <v>8</v>
      </c>
      <c r="M250" s="10" t="s">
        <v>8</v>
      </c>
      <c r="N250" s="10"/>
      <c r="O250" s="10" t="s">
        <v>8</v>
      </c>
      <c r="P250" s="10" t="s">
        <v>8</v>
      </c>
      <c r="Q250" s="13" t="s">
        <v>8</v>
      </c>
      <c r="R250" s="13" t="s">
        <v>8</v>
      </c>
      <c r="U250" s="1"/>
      <c r="V250" s="1"/>
      <c r="AC250" s="3"/>
      <c r="AD250" s="3"/>
    </row>
    <row r="251" spans="1:34" ht="12.75">
      <c r="A251" s="6"/>
      <c r="B251" s="6" t="s">
        <v>392</v>
      </c>
      <c r="C251" s="6" t="s">
        <v>201</v>
      </c>
      <c r="D251" s="10">
        <v>727</v>
      </c>
      <c r="E251" s="10">
        <v>730</v>
      </c>
      <c r="F251" s="10">
        <v>753</v>
      </c>
      <c r="G251" s="10">
        <v>814</v>
      </c>
      <c r="H251" s="10">
        <v>799</v>
      </c>
      <c r="I251" s="10">
        <v>730</v>
      </c>
      <c r="J251" s="12">
        <f>(L251/F251)*100</f>
        <v>-3.054448871181939</v>
      </c>
      <c r="K251" s="12">
        <f>(M251/H251)*100</f>
        <v>-8.635794743429287</v>
      </c>
      <c r="L251" s="10">
        <f>SUM(I251-F251)</f>
        <v>-23</v>
      </c>
      <c r="M251" s="10">
        <f>(I251-H251)</f>
        <v>-69</v>
      </c>
      <c r="N251" s="10">
        <v>727</v>
      </c>
      <c r="O251" s="12">
        <f>(Q251/G251)*100</f>
        <v>-10.687960687960688</v>
      </c>
      <c r="P251" s="12">
        <f>(R251/I251)*100</f>
        <v>-0.410958904109589</v>
      </c>
      <c r="Q251" s="13">
        <f>SUM(N251-G251)</f>
        <v>-87</v>
      </c>
      <c r="R251" s="13">
        <f>(N251-I251)</f>
        <v>-3</v>
      </c>
      <c r="S251" s="8">
        <v>720</v>
      </c>
      <c r="T251" s="8">
        <v>708</v>
      </c>
      <c r="U251" s="1">
        <v>699</v>
      </c>
      <c r="V251" s="1">
        <v>670</v>
      </c>
      <c r="W251" s="2">
        <f>(Y251/H251)</f>
        <v>-0.11389236545682102</v>
      </c>
      <c r="X251" s="2">
        <f>(Z251/S251)</f>
        <v>-0.016666666666666666</v>
      </c>
      <c r="Y251" s="8">
        <f>(T251-H251)</f>
        <v>-91</v>
      </c>
      <c r="Z251" s="8">
        <f>(T251-S251)</f>
        <v>-12</v>
      </c>
      <c r="AA251" s="2">
        <f>AC251/I251</f>
        <v>-0.04246575342465753</v>
      </c>
      <c r="AB251" s="2">
        <f>AD251/T251</f>
        <v>-0.012711864406779662</v>
      </c>
      <c r="AC251" s="8">
        <f>U251-I251</f>
        <v>-31</v>
      </c>
      <c r="AD251" s="8">
        <f>U251-T251</f>
        <v>-9</v>
      </c>
      <c r="AE251" s="19">
        <f>AG251/N251</f>
        <v>-0.07840440165061899</v>
      </c>
      <c r="AF251" s="19">
        <f>AH251/U251</f>
        <v>-0.04148783977110158</v>
      </c>
      <c r="AG251" s="8">
        <f>V251-N251</f>
        <v>-57</v>
      </c>
      <c r="AH251" s="8">
        <f>V251-U251</f>
        <v>-29</v>
      </c>
    </row>
    <row r="252" spans="1:34" ht="12.75">
      <c r="A252" s="6"/>
      <c r="B252" s="6" t="s">
        <v>393</v>
      </c>
      <c r="C252" s="6" t="s">
        <v>202</v>
      </c>
      <c r="D252" s="10">
        <v>1388</v>
      </c>
      <c r="E252" s="10">
        <v>1412</v>
      </c>
      <c r="F252" s="10">
        <v>1424</v>
      </c>
      <c r="G252" s="10">
        <v>1461</v>
      </c>
      <c r="H252" s="10">
        <v>1459</v>
      </c>
      <c r="I252" s="10">
        <v>1443</v>
      </c>
      <c r="J252" s="12">
        <f>(L252/F252)*100</f>
        <v>1.3342696629213482</v>
      </c>
      <c r="K252" s="12">
        <f>(M252/H252)*100</f>
        <v>-1.0966415352981496</v>
      </c>
      <c r="L252" s="10">
        <f>SUM(I252-F252)</f>
        <v>19</v>
      </c>
      <c r="M252" s="10">
        <f>(I252-H252)</f>
        <v>-16</v>
      </c>
      <c r="N252" s="10">
        <v>1414</v>
      </c>
      <c r="O252" s="12">
        <f>(Q252/G252)*100</f>
        <v>-3.2169746748802193</v>
      </c>
      <c r="P252" s="12">
        <f>(R252/I252)*100</f>
        <v>-2.0097020097020097</v>
      </c>
      <c r="Q252" s="13">
        <f>SUM(N252-G252)</f>
        <v>-47</v>
      </c>
      <c r="R252" s="13">
        <f>(N252-I252)</f>
        <v>-29</v>
      </c>
      <c r="S252" s="8">
        <v>1420</v>
      </c>
      <c r="T252" s="8">
        <v>1409</v>
      </c>
      <c r="U252" s="1">
        <v>1382</v>
      </c>
      <c r="V252" s="1">
        <v>1326</v>
      </c>
      <c r="W252" s="2">
        <f>(Y252/H252)</f>
        <v>-0.03427004797806717</v>
      </c>
      <c r="X252" s="2">
        <f>(Z252/S252)</f>
        <v>-0.007746478873239437</v>
      </c>
      <c r="Y252" s="8">
        <f>(T252-H252)</f>
        <v>-50</v>
      </c>
      <c r="Z252" s="8">
        <f>(T252-S252)</f>
        <v>-11</v>
      </c>
      <c r="AA252" s="2">
        <f>AC252/I252</f>
        <v>-0.04227304227304227</v>
      </c>
      <c r="AB252" s="2">
        <f>AD252/T252</f>
        <v>-0.0191625266146203</v>
      </c>
      <c r="AC252" s="8">
        <f>U252-I252</f>
        <v>-61</v>
      </c>
      <c r="AD252" s="8">
        <f>U252-T252</f>
        <v>-27</v>
      </c>
      <c r="AE252" s="19">
        <f>AG252/N252</f>
        <v>-0.06223479490806223</v>
      </c>
      <c r="AF252" s="19">
        <f>AH252/U252</f>
        <v>-0.04052098408104197</v>
      </c>
      <c r="AG252" s="8">
        <f>V252-N252</f>
        <v>-88</v>
      </c>
      <c r="AH252" s="8">
        <f>V252-U252</f>
        <v>-56</v>
      </c>
    </row>
    <row r="253" spans="1:34" ht="12.75">
      <c r="A253" s="6"/>
      <c r="B253" s="6" t="s">
        <v>394</v>
      </c>
      <c r="C253" s="6" t="s">
        <v>203</v>
      </c>
      <c r="D253" s="10">
        <v>447</v>
      </c>
      <c r="E253" s="10">
        <v>450</v>
      </c>
      <c r="F253" s="10">
        <v>403</v>
      </c>
      <c r="G253" s="10">
        <v>427</v>
      </c>
      <c r="H253" s="10">
        <v>414</v>
      </c>
      <c r="I253" s="10">
        <v>415</v>
      </c>
      <c r="J253" s="12">
        <f>(L253/F253)*100</f>
        <v>2.977667493796526</v>
      </c>
      <c r="K253" s="12">
        <f>(M253/H253)*100</f>
        <v>0.24154589371980675</v>
      </c>
      <c r="L253" s="10">
        <f>SUM(I253-F253)</f>
        <v>12</v>
      </c>
      <c r="M253" s="10">
        <f>(I253-H253)</f>
        <v>1</v>
      </c>
      <c r="N253" s="10">
        <v>414</v>
      </c>
      <c r="O253" s="12">
        <f>(Q253/G253)*100</f>
        <v>-3.0444964871194378</v>
      </c>
      <c r="P253" s="12">
        <f>(R253/I253)*100</f>
        <v>-0.24096385542168677</v>
      </c>
      <c r="Q253" s="13">
        <f>SUM(N253-G253)</f>
        <v>-13</v>
      </c>
      <c r="R253" s="13">
        <f>(N253-I253)</f>
        <v>-1</v>
      </c>
      <c r="S253" s="8">
        <v>388</v>
      </c>
      <c r="T253" s="8">
        <v>413</v>
      </c>
      <c r="U253" s="1">
        <v>403</v>
      </c>
      <c r="V253" s="18">
        <v>403</v>
      </c>
      <c r="W253" s="2">
        <f>(Y253/H253)</f>
        <v>-0.0024154589371980675</v>
      </c>
      <c r="X253" s="2">
        <f>(Z253/S253)</f>
        <v>0.06443298969072164</v>
      </c>
      <c r="Y253" s="8">
        <f>(T253-H253)</f>
        <v>-1</v>
      </c>
      <c r="Z253" s="8">
        <f>(T253-S253)</f>
        <v>25</v>
      </c>
      <c r="AA253" s="2">
        <f>AC253/I253</f>
        <v>-0.02891566265060241</v>
      </c>
      <c r="AB253" s="2">
        <f>AD253/T253</f>
        <v>-0.024213075060532687</v>
      </c>
      <c r="AC253" s="8">
        <f>U253-I253</f>
        <v>-12</v>
      </c>
      <c r="AD253" s="8">
        <f>U253-T253</f>
        <v>-10</v>
      </c>
      <c r="AE253" s="19">
        <f>AG253/N253</f>
        <v>-0.026570048309178744</v>
      </c>
      <c r="AF253" s="19">
        <f>AH253/U253</f>
        <v>0</v>
      </c>
      <c r="AG253" s="8">
        <f>V253-N253</f>
        <v>-11</v>
      </c>
      <c r="AH253" s="8">
        <f>V253-U253</f>
        <v>0</v>
      </c>
    </row>
    <row r="254" spans="1:30" ht="12.75">
      <c r="A254" s="6"/>
      <c r="B254" s="6"/>
      <c r="C254" s="6"/>
      <c r="D254" s="10"/>
      <c r="E254" s="10"/>
      <c r="F254" s="10"/>
      <c r="G254" s="10"/>
      <c r="H254" s="10"/>
      <c r="I254" s="10"/>
      <c r="J254" s="10" t="s">
        <v>8</v>
      </c>
      <c r="K254" s="10" t="s">
        <v>8</v>
      </c>
      <c r="L254" s="10" t="s">
        <v>8</v>
      </c>
      <c r="M254" s="10" t="s">
        <v>8</v>
      </c>
      <c r="N254" s="10"/>
      <c r="O254" s="10" t="s">
        <v>8</v>
      </c>
      <c r="P254" s="10" t="s">
        <v>8</v>
      </c>
      <c r="Q254" s="13" t="s">
        <v>8</v>
      </c>
      <c r="R254" s="13" t="s">
        <v>8</v>
      </c>
      <c r="U254" s="1"/>
      <c r="V254" s="1"/>
      <c r="AC254" s="3"/>
      <c r="AD254" s="3"/>
    </row>
    <row r="255" spans="1:30" ht="12.75">
      <c r="A255" s="9" t="s">
        <v>204</v>
      </c>
      <c r="B255" s="6"/>
      <c r="C255" s="6"/>
      <c r="D255" s="10"/>
      <c r="E255" s="10"/>
      <c r="F255" s="10"/>
      <c r="G255" s="10"/>
      <c r="H255" s="10"/>
      <c r="I255" s="10"/>
      <c r="J255" s="10" t="s">
        <v>8</v>
      </c>
      <c r="K255" s="10" t="s">
        <v>8</v>
      </c>
      <c r="L255" s="10" t="s">
        <v>8</v>
      </c>
      <c r="M255" s="10" t="s">
        <v>8</v>
      </c>
      <c r="N255" s="10"/>
      <c r="O255" s="10" t="s">
        <v>8</v>
      </c>
      <c r="P255" s="10" t="s">
        <v>8</v>
      </c>
      <c r="Q255" s="13" t="s">
        <v>8</v>
      </c>
      <c r="R255" s="13" t="s">
        <v>8</v>
      </c>
      <c r="U255" s="1"/>
      <c r="V255" s="1"/>
      <c r="AC255" s="3"/>
      <c r="AD255" s="3"/>
    </row>
    <row r="256" spans="1:34" ht="12.75">
      <c r="A256" s="6"/>
      <c r="B256" s="6" t="s">
        <v>395</v>
      </c>
      <c r="C256" s="6" t="s">
        <v>205</v>
      </c>
      <c r="D256" s="10">
        <v>491</v>
      </c>
      <c r="E256" s="10">
        <v>484</v>
      </c>
      <c r="F256" s="10">
        <v>520</v>
      </c>
      <c r="G256" s="10">
        <v>521</v>
      </c>
      <c r="H256" s="10">
        <v>536</v>
      </c>
      <c r="I256" s="10">
        <v>580</v>
      </c>
      <c r="J256" s="12">
        <f>(L256/F256)*100</f>
        <v>11.538461538461538</v>
      </c>
      <c r="K256" s="12">
        <f>(M256/H256)*100</f>
        <v>8.208955223880597</v>
      </c>
      <c r="L256" s="10">
        <f>SUM(I256-F256)</f>
        <v>60</v>
      </c>
      <c r="M256" s="10">
        <f>(I256-H256)</f>
        <v>44</v>
      </c>
      <c r="N256" s="10">
        <v>553</v>
      </c>
      <c r="O256" s="12">
        <f>(Q256/G256)*100</f>
        <v>6.142034548944338</v>
      </c>
      <c r="P256" s="12">
        <f>(R256/I256)*100</f>
        <v>-4.655172413793104</v>
      </c>
      <c r="Q256" s="13">
        <f>SUM(N256-G256)</f>
        <v>32</v>
      </c>
      <c r="R256" s="13">
        <f>(N256-I256)</f>
        <v>-27</v>
      </c>
      <c r="S256" s="8">
        <v>511</v>
      </c>
      <c r="T256" s="8">
        <v>498</v>
      </c>
      <c r="U256" s="1">
        <v>503</v>
      </c>
      <c r="V256" s="1">
        <v>499</v>
      </c>
      <c r="W256" s="2">
        <f>(Y256/H256)</f>
        <v>-0.0708955223880597</v>
      </c>
      <c r="X256" s="2">
        <f>(Z256/S256)</f>
        <v>-0.025440313111545987</v>
      </c>
      <c r="Y256" s="8">
        <f>(T256-H256)</f>
        <v>-38</v>
      </c>
      <c r="Z256" s="8">
        <f>(T256-S256)</f>
        <v>-13</v>
      </c>
      <c r="AA256" s="2">
        <f>AC256/I256</f>
        <v>-0.13275862068965516</v>
      </c>
      <c r="AB256" s="2">
        <f>AD256/T256</f>
        <v>0.010040160642570281</v>
      </c>
      <c r="AC256" s="8">
        <f>U256-I256</f>
        <v>-77</v>
      </c>
      <c r="AD256" s="8">
        <f>U256-T256</f>
        <v>5</v>
      </c>
      <c r="AE256" s="19">
        <f>AG256/N256</f>
        <v>-0.09764918625678119</v>
      </c>
      <c r="AF256" s="19">
        <f>AH256/U256</f>
        <v>-0.007952286282306162</v>
      </c>
      <c r="AG256" s="8">
        <f>V256-N256</f>
        <v>-54</v>
      </c>
      <c r="AH256" s="8">
        <f>V256-U256</f>
        <v>-4</v>
      </c>
    </row>
    <row r="257" spans="1:34" ht="12.75">
      <c r="A257" s="6"/>
      <c r="B257" s="6" t="s">
        <v>396</v>
      </c>
      <c r="C257" s="6" t="s">
        <v>206</v>
      </c>
      <c r="D257" s="10">
        <v>1760</v>
      </c>
      <c r="E257" s="10">
        <v>1805</v>
      </c>
      <c r="F257" s="10">
        <v>1899</v>
      </c>
      <c r="G257" s="10">
        <v>1926</v>
      </c>
      <c r="H257" s="10">
        <v>1959</v>
      </c>
      <c r="I257" s="10">
        <v>1922</v>
      </c>
      <c r="J257" s="12">
        <f>(L257/F257)*100</f>
        <v>1.2111637704054765</v>
      </c>
      <c r="K257" s="12">
        <f>(M257/H257)*100</f>
        <v>-1.8887187340479834</v>
      </c>
      <c r="L257" s="10">
        <f>SUM(I257-F257)</f>
        <v>23</v>
      </c>
      <c r="M257" s="10">
        <f>(I257-H257)</f>
        <v>-37</v>
      </c>
      <c r="N257" s="10">
        <v>1944</v>
      </c>
      <c r="O257" s="12">
        <f>(Q257/G257)*100</f>
        <v>0.9345794392523363</v>
      </c>
      <c r="P257" s="12">
        <f>(R257/I257)*100</f>
        <v>1.1446409989594173</v>
      </c>
      <c r="Q257" s="13">
        <f>SUM(N257-G257)</f>
        <v>18</v>
      </c>
      <c r="R257" s="13">
        <f>(N257-I257)</f>
        <v>22</v>
      </c>
      <c r="S257" s="8">
        <v>1947</v>
      </c>
      <c r="T257" s="8">
        <v>1911</v>
      </c>
      <c r="U257" s="1">
        <v>1933</v>
      </c>
      <c r="V257" s="1">
        <v>1912</v>
      </c>
      <c r="W257" s="2">
        <f>(Y257/H257)</f>
        <v>-0.02450229709035222</v>
      </c>
      <c r="X257" s="2">
        <f>(Z257/S257)</f>
        <v>-0.01848998459167951</v>
      </c>
      <c r="Y257" s="8">
        <f>(T257-H257)</f>
        <v>-48</v>
      </c>
      <c r="Z257" s="8">
        <f>(T257-S257)</f>
        <v>-36</v>
      </c>
      <c r="AA257" s="2">
        <f>AC257/I257</f>
        <v>0.005723204994797087</v>
      </c>
      <c r="AB257" s="2">
        <f>AD257/T257</f>
        <v>0.011512297226582941</v>
      </c>
      <c r="AC257" s="8">
        <f>U257-I257</f>
        <v>11</v>
      </c>
      <c r="AD257" s="8">
        <f>U257-T257</f>
        <v>22</v>
      </c>
      <c r="AE257" s="19">
        <f>AG257/N257</f>
        <v>-0.01646090534979424</v>
      </c>
      <c r="AF257" s="19">
        <f>AH257/U257</f>
        <v>-0.010863942058975685</v>
      </c>
      <c r="AG257" s="8">
        <f>V257-N257</f>
        <v>-32</v>
      </c>
      <c r="AH257" s="8">
        <f>V257-U257</f>
        <v>-21</v>
      </c>
    </row>
    <row r="258" spans="1:34" ht="12.75">
      <c r="A258" s="6"/>
      <c r="B258" s="6" t="s">
        <v>397</v>
      </c>
      <c r="C258" s="6" t="s">
        <v>207</v>
      </c>
      <c r="D258" s="10">
        <v>383</v>
      </c>
      <c r="E258" s="10">
        <v>418</v>
      </c>
      <c r="F258" s="10">
        <v>437</v>
      </c>
      <c r="G258" s="10">
        <v>447</v>
      </c>
      <c r="H258" s="10">
        <v>483</v>
      </c>
      <c r="I258" s="10">
        <v>460</v>
      </c>
      <c r="J258" s="12">
        <f>(L258/F258)*100</f>
        <v>5.263157894736842</v>
      </c>
      <c r="K258" s="12">
        <f>(M258/H258)*100</f>
        <v>-4.761904761904762</v>
      </c>
      <c r="L258" s="10">
        <f>SUM(I258-F258)</f>
        <v>23</v>
      </c>
      <c r="M258" s="10">
        <f>(I258-H258)</f>
        <v>-23</v>
      </c>
      <c r="N258" s="10">
        <v>457</v>
      </c>
      <c r="O258" s="12">
        <f>(Q258/G258)*100</f>
        <v>2.237136465324385</v>
      </c>
      <c r="P258" s="12">
        <f>(R258/I258)*100</f>
        <v>-0.6521739130434783</v>
      </c>
      <c r="Q258" s="13">
        <f>SUM(N258-G258)</f>
        <v>10</v>
      </c>
      <c r="R258" s="13">
        <f>(N258-I258)</f>
        <v>-3</v>
      </c>
      <c r="S258" s="8">
        <v>432</v>
      </c>
      <c r="T258" s="8">
        <v>430</v>
      </c>
      <c r="U258" s="1">
        <v>452</v>
      </c>
      <c r="V258" s="1">
        <v>435</v>
      </c>
      <c r="W258" s="2">
        <f>(Y258/H258)</f>
        <v>-0.10973084886128365</v>
      </c>
      <c r="X258" s="2">
        <f>(Z258/S258)</f>
        <v>-0.004629629629629629</v>
      </c>
      <c r="Y258" s="8">
        <f>(T258-H258)</f>
        <v>-53</v>
      </c>
      <c r="Z258" s="8">
        <f>(T258-S258)</f>
        <v>-2</v>
      </c>
      <c r="AA258" s="2">
        <f>AC258/I258</f>
        <v>-0.017391304347826087</v>
      </c>
      <c r="AB258" s="2">
        <f>AD258/T258</f>
        <v>0.05116279069767442</v>
      </c>
      <c r="AC258" s="8">
        <f>U258-I258</f>
        <v>-8</v>
      </c>
      <c r="AD258" s="8">
        <f>U258-T258</f>
        <v>22</v>
      </c>
      <c r="AE258" s="19">
        <f>AG258/N258</f>
        <v>-0.04814004376367615</v>
      </c>
      <c r="AF258" s="19">
        <f>AH258/U258</f>
        <v>-0.03761061946902655</v>
      </c>
      <c r="AG258" s="8">
        <f>V258-N258</f>
        <v>-22</v>
      </c>
      <c r="AH258" s="8">
        <f>V258-U258</f>
        <v>-17</v>
      </c>
    </row>
    <row r="259" spans="1:30" ht="12.75">
      <c r="A259" s="6"/>
      <c r="B259" s="6"/>
      <c r="C259" s="6"/>
      <c r="D259" s="10"/>
      <c r="E259" s="10"/>
      <c r="F259" s="10"/>
      <c r="G259" s="10"/>
      <c r="H259" s="10"/>
      <c r="I259" s="10"/>
      <c r="J259" s="10" t="s">
        <v>8</v>
      </c>
      <c r="K259" s="10" t="s">
        <v>8</v>
      </c>
      <c r="L259" s="10" t="s">
        <v>8</v>
      </c>
      <c r="M259" s="10" t="s">
        <v>8</v>
      </c>
      <c r="N259" s="10"/>
      <c r="O259" s="10" t="s">
        <v>8</v>
      </c>
      <c r="P259" s="10" t="s">
        <v>8</v>
      </c>
      <c r="Q259" s="13" t="s">
        <v>8</v>
      </c>
      <c r="R259" s="13" t="s">
        <v>8</v>
      </c>
      <c r="U259" s="1"/>
      <c r="AC259" s="3"/>
      <c r="AD259" s="3"/>
    </row>
    <row r="260" spans="1:30" ht="12.75">
      <c r="A260" s="9" t="s">
        <v>208</v>
      </c>
      <c r="B260" s="6"/>
      <c r="C260" s="6"/>
      <c r="D260" s="10"/>
      <c r="E260" s="10"/>
      <c r="F260" s="10"/>
      <c r="G260" s="10"/>
      <c r="H260" s="10"/>
      <c r="I260" s="10"/>
      <c r="J260" s="10" t="s">
        <v>8</v>
      </c>
      <c r="K260" s="10" t="s">
        <v>8</v>
      </c>
      <c r="L260" s="10" t="s">
        <v>8</v>
      </c>
      <c r="M260" s="10" t="s">
        <v>8</v>
      </c>
      <c r="N260" s="10"/>
      <c r="O260" s="10" t="s">
        <v>8</v>
      </c>
      <c r="P260" s="10" t="s">
        <v>8</v>
      </c>
      <c r="Q260" s="13" t="s">
        <v>8</v>
      </c>
      <c r="R260" s="13" t="s">
        <v>8</v>
      </c>
      <c r="U260" s="1"/>
      <c r="AC260" s="3"/>
      <c r="AD260" s="3"/>
    </row>
    <row r="261" spans="1:34" ht="12.75">
      <c r="A261" s="6"/>
      <c r="B261" s="6" t="s">
        <v>398</v>
      </c>
      <c r="C261" s="6" t="s">
        <v>209</v>
      </c>
      <c r="D261" s="10">
        <v>199</v>
      </c>
      <c r="E261" s="10">
        <v>200</v>
      </c>
      <c r="F261" s="10">
        <v>200</v>
      </c>
      <c r="G261" s="10">
        <v>203</v>
      </c>
      <c r="H261" s="10">
        <v>188</v>
      </c>
      <c r="I261" s="10">
        <v>190</v>
      </c>
      <c r="J261" s="12">
        <f>(L261/F261)*100</f>
        <v>-5</v>
      </c>
      <c r="K261" s="12">
        <f>(M261/H261)*100</f>
        <v>1.0638297872340425</v>
      </c>
      <c r="L261" s="10">
        <f>SUM(I261-F261)</f>
        <v>-10</v>
      </c>
      <c r="M261" s="10">
        <f>(I261-H261)</f>
        <v>2</v>
      </c>
      <c r="N261" s="10">
        <v>188</v>
      </c>
      <c r="O261" s="12">
        <f>(Q261/G261)*100</f>
        <v>-7.389162561576355</v>
      </c>
      <c r="P261" s="12">
        <f>(R261/I261)*100</f>
        <v>-1.0526315789473684</v>
      </c>
      <c r="Q261" s="13">
        <f>SUM(N261-G261)</f>
        <v>-15</v>
      </c>
      <c r="R261" s="13">
        <f>(N261-I261)</f>
        <v>-2</v>
      </c>
      <c r="S261" s="8">
        <v>194</v>
      </c>
      <c r="T261" s="8">
        <v>175</v>
      </c>
      <c r="U261" s="1">
        <v>168</v>
      </c>
      <c r="V261" s="8">
        <v>150</v>
      </c>
      <c r="W261" s="2">
        <f>(Y261/H261)</f>
        <v>-0.06914893617021277</v>
      </c>
      <c r="X261" s="2">
        <f>(Z261/S261)</f>
        <v>-0.0979381443298969</v>
      </c>
      <c r="Y261" s="8">
        <f>(T261-H261)</f>
        <v>-13</v>
      </c>
      <c r="Z261" s="8">
        <f>(T261-S261)</f>
        <v>-19</v>
      </c>
      <c r="AA261" s="2">
        <f>AC261/I261</f>
        <v>-0.11578947368421053</v>
      </c>
      <c r="AB261" s="2">
        <f>AD261/T261</f>
        <v>-0.04</v>
      </c>
      <c r="AC261" s="8">
        <f>U261-I261</f>
        <v>-22</v>
      </c>
      <c r="AD261" s="8">
        <f>U261-T261</f>
        <v>-7</v>
      </c>
      <c r="AE261" s="19">
        <f>AG261/N261</f>
        <v>-0.20212765957446807</v>
      </c>
      <c r="AF261" s="19">
        <f>AH261/U261</f>
        <v>-0.10714285714285714</v>
      </c>
      <c r="AG261" s="8">
        <f>V261-N261</f>
        <v>-38</v>
      </c>
      <c r="AH261" s="8">
        <f>V261-U261</f>
        <v>-18</v>
      </c>
    </row>
    <row r="262" spans="1:34" ht="12.75">
      <c r="A262" s="6"/>
      <c r="B262" s="6" t="s">
        <v>399</v>
      </c>
      <c r="C262" s="6" t="s">
        <v>210</v>
      </c>
      <c r="D262" s="10">
        <v>119</v>
      </c>
      <c r="E262" s="10">
        <v>142</v>
      </c>
      <c r="F262" s="10">
        <v>170</v>
      </c>
      <c r="G262" s="10">
        <v>177</v>
      </c>
      <c r="H262" s="10">
        <v>214</v>
      </c>
      <c r="I262" s="10">
        <v>196</v>
      </c>
      <c r="J262" s="12">
        <f>(L262/F262)*100</f>
        <v>15.294117647058824</v>
      </c>
      <c r="K262" s="12">
        <f>(M262/H262)*100</f>
        <v>-8.411214953271028</v>
      </c>
      <c r="L262" s="10">
        <f>SUM(I262-F262)</f>
        <v>26</v>
      </c>
      <c r="M262" s="10">
        <f>(I262-H262)</f>
        <v>-18</v>
      </c>
      <c r="N262" s="10">
        <v>217</v>
      </c>
      <c r="O262" s="12">
        <f>(Q262/G262)*100</f>
        <v>22.598870056497177</v>
      </c>
      <c r="P262" s="12">
        <f>(R262/I262)*100</f>
        <v>10.714285714285714</v>
      </c>
      <c r="Q262" s="13">
        <f>SUM(N262-G262)</f>
        <v>40</v>
      </c>
      <c r="R262" s="13">
        <f>(N262-I262)</f>
        <v>21</v>
      </c>
      <c r="S262" s="8">
        <v>203</v>
      </c>
      <c r="T262" s="8">
        <v>202</v>
      </c>
      <c r="U262" s="1">
        <v>204</v>
      </c>
      <c r="V262" s="1">
        <v>205</v>
      </c>
      <c r="W262" s="2">
        <f>(Y262/H262)</f>
        <v>-0.056074766355140186</v>
      </c>
      <c r="X262" s="2">
        <f>(Z262/S262)</f>
        <v>-0.0049261083743842365</v>
      </c>
      <c r="Y262" s="8">
        <f>(T262-H262)</f>
        <v>-12</v>
      </c>
      <c r="Z262" s="8">
        <f>(T262-S262)</f>
        <v>-1</v>
      </c>
      <c r="AA262" s="2">
        <f>AC262/I262</f>
        <v>0.04081632653061224</v>
      </c>
      <c r="AB262" s="2">
        <f>AD262/T262</f>
        <v>0.009900990099009901</v>
      </c>
      <c r="AC262" s="8">
        <f>U262-I262</f>
        <v>8</v>
      </c>
      <c r="AD262" s="8">
        <f>U262-T262</f>
        <v>2</v>
      </c>
      <c r="AE262" s="19">
        <f>AG262/N262</f>
        <v>-0.055299539170506916</v>
      </c>
      <c r="AF262" s="19">
        <f>AH262/U262</f>
        <v>0.004901960784313725</v>
      </c>
      <c r="AG262" s="8">
        <f>V262-N262</f>
        <v>-12</v>
      </c>
      <c r="AH262" s="8">
        <f>V262-U262</f>
        <v>1</v>
      </c>
    </row>
    <row r="263" spans="1:34" ht="12.75">
      <c r="A263" s="6"/>
      <c r="B263" s="6" t="s">
        <v>400</v>
      </c>
      <c r="C263" s="6" t="s">
        <v>211</v>
      </c>
      <c r="D263" s="10">
        <v>662</v>
      </c>
      <c r="E263" s="10">
        <v>698</v>
      </c>
      <c r="F263" s="10">
        <v>746</v>
      </c>
      <c r="G263" s="10">
        <v>743</v>
      </c>
      <c r="H263" s="10">
        <v>742</v>
      </c>
      <c r="I263" s="10">
        <v>729</v>
      </c>
      <c r="J263" s="12">
        <f>(L263/F263)*100</f>
        <v>-2.278820375335121</v>
      </c>
      <c r="K263" s="12">
        <f>(M263/H263)*100</f>
        <v>-1.7520215633423182</v>
      </c>
      <c r="L263" s="10">
        <f>SUM(I263-F263)</f>
        <v>-17</v>
      </c>
      <c r="M263" s="10">
        <f>(I263-H263)</f>
        <v>-13</v>
      </c>
      <c r="N263" s="10">
        <v>682</v>
      </c>
      <c r="O263" s="12">
        <f>(Q263/G263)*100</f>
        <v>-8.209959623149395</v>
      </c>
      <c r="P263" s="12">
        <f>(R263/I263)*100</f>
        <v>-6.447187928669409</v>
      </c>
      <c r="Q263" s="13">
        <f>SUM(N263-G263)</f>
        <v>-61</v>
      </c>
      <c r="R263" s="13">
        <f>(N263-I263)</f>
        <v>-47</v>
      </c>
      <c r="S263" s="8">
        <v>690</v>
      </c>
      <c r="T263" s="8">
        <v>650</v>
      </c>
      <c r="U263" s="1">
        <v>666</v>
      </c>
      <c r="V263" s="8">
        <v>700</v>
      </c>
      <c r="W263" s="2">
        <f>(Y263/H263)</f>
        <v>-0.12398921832884097</v>
      </c>
      <c r="X263" s="2">
        <f>(Z263/S263)</f>
        <v>-0.057971014492753624</v>
      </c>
      <c r="Y263" s="8">
        <f>(T263-H263)</f>
        <v>-92</v>
      </c>
      <c r="Z263" s="8">
        <f>(T263-S263)</f>
        <v>-40</v>
      </c>
      <c r="AA263" s="2">
        <f>AC263/I263</f>
        <v>-0.08641975308641975</v>
      </c>
      <c r="AB263" s="2">
        <f>AD263/T263</f>
        <v>0.024615384615384615</v>
      </c>
      <c r="AC263" s="8">
        <f>U263-I263</f>
        <v>-63</v>
      </c>
      <c r="AD263" s="8">
        <f>U263-T263</f>
        <v>16</v>
      </c>
      <c r="AE263" s="19">
        <f>AG263/N263</f>
        <v>0.026392961876832845</v>
      </c>
      <c r="AF263" s="19">
        <f>AH263/U263</f>
        <v>0.05105105105105105</v>
      </c>
      <c r="AG263" s="8">
        <f>V263-N263</f>
        <v>18</v>
      </c>
      <c r="AH263" s="8">
        <f>V263-U263</f>
        <v>34</v>
      </c>
    </row>
    <row r="264" spans="1:30" ht="12.75">
      <c r="A264" s="6"/>
      <c r="B264" s="6"/>
      <c r="C264" s="6"/>
      <c r="D264" s="10"/>
      <c r="E264" s="10"/>
      <c r="F264" s="10"/>
      <c r="G264" s="10"/>
      <c r="H264" s="10"/>
      <c r="I264" s="10"/>
      <c r="J264" s="10" t="s">
        <v>8</v>
      </c>
      <c r="K264" s="10" t="s">
        <v>8</v>
      </c>
      <c r="L264" s="10" t="s">
        <v>8</v>
      </c>
      <c r="M264" s="10" t="s">
        <v>8</v>
      </c>
      <c r="N264" s="10"/>
      <c r="O264" s="10" t="s">
        <v>8</v>
      </c>
      <c r="P264" s="10" t="s">
        <v>8</v>
      </c>
      <c r="Q264" s="13" t="s">
        <v>8</v>
      </c>
      <c r="R264" s="13" t="s">
        <v>8</v>
      </c>
      <c r="U264" s="1"/>
      <c r="AC264" s="3"/>
      <c r="AD264" s="3"/>
    </row>
    <row r="265" spans="1:30" ht="12.75">
      <c r="A265" s="9" t="s">
        <v>212</v>
      </c>
      <c r="B265" s="6"/>
      <c r="C265" s="6"/>
      <c r="D265" s="10"/>
      <c r="E265" s="10"/>
      <c r="F265" s="10"/>
      <c r="G265" s="10"/>
      <c r="H265" s="10"/>
      <c r="I265" s="10"/>
      <c r="J265" s="10" t="s">
        <v>8</v>
      </c>
      <c r="K265" s="10" t="s">
        <v>8</v>
      </c>
      <c r="L265" s="10" t="s">
        <v>8</v>
      </c>
      <c r="M265" s="10" t="s">
        <v>8</v>
      </c>
      <c r="N265" s="10"/>
      <c r="O265" s="10" t="s">
        <v>8</v>
      </c>
      <c r="P265" s="10" t="s">
        <v>8</v>
      </c>
      <c r="Q265" s="13" t="s">
        <v>8</v>
      </c>
      <c r="R265" s="13" t="s">
        <v>8</v>
      </c>
      <c r="U265" s="1"/>
      <c r="AC265" s="3"/>
      <c r="AD265" s="3"/>
    </row>
    <row r="266" spans="1:34" ht="12.75">
      <c r="A266" s="6"/>
      <c r="B266" s="6" t="s">
        <v>401</v>
      </c>
      <c r="C266" s="6" t="s">
        <v>213</v>
      </c>
      <c r="D266" s="10">
        <v>124</v>
      </c>
      <c r="E266" s="10">
        <v>111</v>
      </c>
      <c r="F266" s="10">
        <v>93</v>
      </c>
      <c r="G266" s="10">
        <v>114</v>
      </c>
      <c r="H266" s="10">
        <v>102</v>
      </c>
      <c r="I266" s="10">
        <v>86</v>
      </c>
      <c r="J266" s="12">
        <f>(L266/F266)*100</f>
        <v>-7.526881720430108</v>
      </c>
      <c r="K266" s="12">
        <f>(M266/H266)*100</f>
        <v>-15.686274509803921</v>
      </c>
      <c r="L266" s="10">
        <f>SUM(I266-F266)</f>
        <v>-7</v>
      </c>
      <c r="M266" s="10">
        <f>(I266-H266)</f>
        <v>-16</v>
      </c>
      <c r="N266" s="10">
        <v>84</v>
      </c>
      <c r="O266" s="12">
        <f>(Q266/G266)*100</f>
        <v>-26.31578947368421</v>
      </c>
      <c r="P266" s="12">
        <f>(R266/I266)*100</f>
        <v>-2.3255813953488373</v>
      </c>
      <c r="Q266" s="13">
        <f>SUM(N266-G266)</f>
        <v>-30</v>
      </c>
      <c r="R266" s="13">
        <f>(N266-I266)</f>
        <v>-2</v>
      </c>
      <c r="S266" s="8">
        <v>79</v>
      </c>
      <c r="T266" s="8">
        <v>77</v>
      </c>
      <c r="U266" s="1">
        <v>76</v>
      </c>
      <c r="V266" s="8">
        <v>66</v>
      </c>
      <c r="W266" s="2">
        <f>(Y266/H266)</f>
        <v>-0.24509803921568626</v>
      </c>
      <c r="X266" s="2">
        <f>(Z266/S266)</f>
        <v>-0.02531645569620253</v>
      </c>
      <c r="Y266" s="8">
        <f>(T266-H266)</f>
        <v>-25</v>
      </c>
      <c r="Z266" s="8">
        <f>(T266-S266)</f>
        <v>-2</v>
      </c>
      <c r="AA266" s="2">
        <f>AC266/I266</f>
        <v>-0.11627906976744186</v>
      </c>
      <c r="AB266" s="2">
        <f>AD266/T266</f>
        <v>-0.012987012987012988</v>
      </c>
      <c r="AC266" s="8">
        <f>U266-I266</f>
        <v>-10</v>
      </c>
      <c r="AD266" s="8">
        <f>U266-T266</f>
        <v>-1</v>
      </c>
      <c r="AE266" s="19">
        <f>AG266/N266</f>
        <v>-0.21428571428571427</v>
      </c>
      <c r="AF266" s="19">
        <f>AH266/U266</f>
        <v>-0.13157894736842105</v>
      </c>
      <c r="AG266" s="8">
        <f>V266-N266</f>
        <v>-18</v>
      </c>
      <c r="AH266" s="8">
        <f>V266-U266</f>
        <v>-10</v>
      </c>
    </row>
    <row r="267" spans="1:30" ht="12.75">
      <c r="A267" s="6"/>
      <c r="B267" s="6"/>
      <c r="C267" s="6"/>
      <c r="D267" s="10"/>
      <c r="E267" s="10"/>
      <c r="F267" s="10"/>
      <c r="G267" s="10"/>
      <c r="H267" s="10"/>
      <c r="I267" s="10"/>
      <c r="J267" s="10" t="s">
        <v>8</v>
      </c>
      <c r="K267" s="10" t="s">
        <v>8</v>
      </c>
      <c r="L267" s="10" t="s">
        <v>8</v>
      </c>
      <c r="M267" s="10" t="s">
        <v>8</v>
      </c>
      <c r="N267" s="10"/>
      <c r="O267" s="10" t="s">
        <v>8</v>
      </c>
      <c r="P267" s="10" t="s">
        <v>8</v>
      </c>
      <c r="Q267" s="13" t="s">
        <v>8</v>
      </c>
      <c r="R267" s="13" t="s">
        <v>8</v>
      </c>
      <c r="U267" s="1"/>
      <c r="AC267" s="3"/>
      <c r="AD267" s="3"/>
    </row>
    <row r="268" spans="1:30" ht="12.75">
      <c r="A268" s="9" t="s">
        <v>214</v>
      </c>
      <c r="B268" s="6"/>
      <c r="C268" s="6"/>
      <c r="D268" s="10"/>
      <c r="E268" s="10"/>
      <c r="F268" s="10"/>
      <c r="G268" s="10"/>
      <c r="H268" s="10"/>
      <c r="I268" s="10"/>
      <c r="J268" s="10" t="s">
        <v>8</v>
      </c>
      <c r="K268" s="10" t="s">
        <v>8</v>
      </c>
      <c r="L268" s="10" t="s">
        <v>8</v>
      </c>
      <c r="M268" s="10" t="s">
        <v>8</v>
      </c>
      <c r="N268" s="10"/>
      <c r="O268" s="10" t="s">
        <v>8</v>
      </c>
      <c r="P268" s="10" t="s">
        <v>8</v>
      </c>
      <c r="Q268" s="13" t="s">
        <v>8</v>
      </c>
      <c r="R268" s="13" t="s">
        <v>8</v>
      </c>
      <c r="U268" s="1"/>
      <c r="AC268" s="3"/>
      <c r="AD268" s="3"/>
    </row>
    <row r="269" spans="1:34" ht="12.75">
      <c r="A269" s="6"/>
      <c r="B269" s="6" t="s">
        <v>402</v>
      </c>
      <c r="C269" s="6" t="s">
        <v>215</v>
      </c>
      <c r="D269" s="10">
        <v>404</v>
      </c>
      <c r="E269" s="10">
        <v>442</v>
      </c>
      <c r="F269" s="10">
        <v>449</v>
      </c>
      <c r="G269" s="10">
        <v>508</v>
      </c>
      <c r="H269" s="10">
        <v>496</v>
      </c>
      <c r="I269" s="10">
        <v>493</v>
      </c>
      <c r="J269" s="12">
        <f>(L269/F269)*100</f>
        <v>9.799554565701559</v>
      </c>
      <c r="K269" s="12">
        <f>(M269/H269)*100</f>
        <v>-0.6048387096774194</v>
      </c>
      <c r="L269" s="10">
        <f>SUM(I269-F269)</f>
        <v>44</v>
      </c>
      <c r="M269" s="10">
        <f>(I269-H269)</f>
        <v>-3</v>
      </c>
      <c r="N269" s="10">
        <v>530</v>
      </c>
      <c r="O269" s="12">
        <f>(Q269/G269)*100</f>
        <v>4.330708661417323</v>
      </c>
      <c r="P269" s="12">
        <f>(R269/I269)*100</f>
        <v>7.505070993914807</v>
      </c>
      <c r="Q269" s="13">
        <f>SUM(N269-G269)</f>
        <v>22</v>
      </c>
      <c r="R269" s="13">
        <f>(N269-I269)</f>
        <v>37</v>
      </c>
      <c r="S269" s="8">
        <v>533</v>
      </c>
      <c r="T269" s="8">
        <v>547</v>
      </c>
      <c r="U269" s="1">
        <v>563</v>
      </c>
      <c r="V269" s="8">
        <v>582</v>
      </c>
      <c r="W269" s="2">
        <f>(Y269/H269)</f>
        <v>0.1028225806451613</v>
      </c>
      <c r="X269" s="2">
        <f>(Z269/S269)</f>
        <v>0.02626641651031895</v>
      </c>
      <c r="Y269" s="8">
        <f>(T269-H269)</f>
        <v>51</v>
      </c>
      <c r="Z269" s="8">
        <f>(T269-S269)</f>
        <v>14</v>
      </c>
      <c r="AA269" s="2">
        <f>AC269/I269</f>
        <v>0.14198782961460446</v>
      </c>
      <c r="AB269" s="2">
        <f>AD269/T269</f>
        <v>0.029250457038391225</v>
      </c>
      <c r="AC269" s="8">
        <f>U269-I269</f>
        <v>70</v>
      </c>
      <c r="AD269" s="8">
        <f>U269-T269</f>
        <v>16</v>
      </c>
      <c r="AE269" s="19">
        <f>AG269/N269</f>
        <v>0.09811320754716982</v>
      </c>
      <c r="AF269" s="19">
        <f>AH269/U269</f>
        <v>0.03374777975133215</v>
      </c>
      <c r="AG269" s="8">
        <f>V269-N269</f>
        <v>52</v>
      </c>
      <c r="AH269" s="8">
        <f>V269-U269</f>
        <v>19</v>
      </c>
    </row>
    <row r="270" spans="1:34" ht="12.75">
      <c r="A270" s="6"/>
      <c r="B270" s="6" t="s">
        <v>403</v>
      </c>
      <c r="C270" s="6" t="s">
        <v>216</v>
      </c>
      <c r="D270" s="10">
        <v>303</v>
      </c>
      <c r="E270" s="10">
        <v>320</v>
      </c>
      <c r="F270" s="10">
        <v>337</v>
      </c>
      <c r="G270" s="10">
        <v>342</v>
      </c>
      <c r="H270" s="10">
        <v>337</v>
      </c>
      <c r="I270" s="10">
        <v>324</v>
      </c>
      <c r="J270" s="12">
        <f>(L270/F270)*100</f>
        <v>-3.857566765578635</v>
      </c>
      <c r="K270" s="12">
        <f>(M270/H270)*100</f>
        <v>-3.857566765578635</v>
      </c>
      <c r="L270" s="10">
        <f>SUM(I270-F270)</f>
        <v>-13</v>
      </c>
      <c r="M270" s="10">
        <f>(I270-H270)</f>
        <v>-13</v>
      </c>
      <c r="N270" s="10">
        <v>316</v>
      </c>
      <c r="O270" s="12">
        <f>(Q270/G270)*100</f>
        <v>-7.602339181286549</v>
      </c>
      <c r="P270" s="12">
        <f>(R270/I270)*100</f>
        <v>-2.4691358024691357</v>
      </c>
      <c r="Q270" s="13">
        <f>SUM(N270-G270)</f>
        <v>-26</v>
      </c>
      <c r="R270" s="13">
        <f>(N270-I270)</f>
        <v>-8</v>
      </c>
      <c r="S270" s="8">
        <v>299</v>
      </c>
      <c r="T270" s="8">
        <v>326</v>
      </c>
      <c r="U270" s="1">
        <v>317</v>
      </c>
      <c r="V270" s="8">
        <v>304</v>
      </c>
      <c r="W270" s="2">
        <f>(Y270/H270)</f>
        <v>-0.032640949554896145</v>
      </c>
      <c r="X270" s="2">
        <f>(Z270/S270)</f>
        <v>0.0903010033444816</v>
      </c>
      <c r="Y270" s="8">
        <f>(T270-H270)</f>
        <v>-11</v>
      </c>
      <c r="Z270" s="8">
        <f>(T270-S270)</f>
        <v>27</v>
      </c>
      <c r="AA270" s="2">
        <f>AC270/I270</f>
        <v>-0.021604938271604937</v>
      </c>
      <c r="AB270" s="2">
        <f>AD270/T270</f>
        <v>-0.027607361963190184</v>
      </c>
      <c r="AC270" s="8">
        <f>U270-I270</f>
        <v>-7</v>
      </c>
      <c r="AD270" s="8">
        <f>U270-T270</f>
        <v>-9</v>
      </c>
      <c r="AE270" s="19">
        <f>AG270/N270</f>
        <v>-0.0379746835443038</v>
      </c>
      <c r="AF270" s="19">
        <f>AH270/U270</f>
        <v>-0.04100946372239748</v>
      </c>
      <c r="AG270" s="8">
        <f>V270-N270</f>
        <v>-12</v>
      </c>
      <c r="AH270" s="8">
        <f>V270-U270</f>
        <v>-13</v>
      </c>
    </row>
    <row r="271" spans="1:30" ht="12.75">
      <c r="A271" s="6"/>
      <c r="B271" s="6"/>
      <c r="C271" s="6"/>
      <c r="D271" s="10"/>
      <c r="E271" s="10"/>
      <c r="F271" s="10"/>
      <c r="G271" s="10"/>
      <c r="H271" s="10"/>
      <c r="I271" s="10"/>
      <c r="J271" s="10" t="s">
        <v>8</v>
      </c>
      <c r="K271" s="10" t="s">
        <v>8</v>
      </c>
      <c r="L271" s="10" t="s">
        <v>8</v>
      </c>
      <c r="M271" s="10" t="s">
        <v>8</v>
      </c>
      <c r="N271" s="10"/>
      <c r="O271" s="10" t="s">
        <v>8</v>
      </c>
      <c r="P271" s="10" t="s">
        <v>8</v>
      </c>
      <c r="Q271" s="13" t="s">
        <v>8</v>
      </c>
      <c r="R271" s="13" t="s">
        <v>8</v>
      </c>
      <c r="U271" s="1"/>
      <c r="AC271" s="3"/>
      <c r="AD271" s="3"/>
    </row>
    <row r="272" spans="1:30" ht="12.75">
      <c r="A272" s="9" t="s">
        <v>217</v>
      </c>
      <c r="B272" s="6"/>
      <c r="C272" s="6"/>
      <c r="D272" s="10"/>
      <c r="E272" s="10"/>
      <c r="F272" s="10"/>
      <c r="G272" s="10"/>
      <c r="H272" s="10"/>
      <c r="I272" s="10"/>
      <c r="J272" s="10" t="s">
        <v>8</v>
      </c>
      <c r="K272" s="10" t="s">
        <v>8</v>
      </c>
      <c r="L272" s="10" t="s">
        <v>8</v>
      </c>
      <c r="M272" s="10" t="s">
        <v>8</v>
      </c>
      <c r="N272" s="10"/>
      <c r="O272" s="10" t="s">
        <v>8</v>
      </c>
      <c r="P272" s="10" t="s">
        <v>8</v>
      </c>
      <c r="Q272" s="13" t="s">
        <v>8</v>
      </c>
      <c r="R272" s="13" t="s">
        <v>8</v>
      </c>
      <c r="U272" s="1"/>
      <c r="AC272" s="3"/>
      <c r="AD272" s="3"/>
    </row>
    <row r="273" spans="1:34" ht="12.75">
      <c r="A273" s="6"/>
      <c r="B273" s="6" t="s">
        <v>404</v>
      </c>
      <c r="C273" s="6" t="s">
        <v>218</v>
      </c>
      <c r="D273" s="10">
        <v>341</v>
      </c>
      <c r="E273" s="10">
        <v>347</v>
      </c>
      <c r="F273" s="10">
        <v>336</v>
      </c>
      <c r="G273" s="10">
        <v>340</v>
      </c>
      <c r="H273" s="10">
        <v>349</v>
      </c>
      <c r="I273" s="10">
        <v>356</v>
      </c>
      <c r="J273" s="12">
        <f>(L273/F273)*100</f>
        <v>5.952380952380952</v>
      </c>
      <c r="K273" s="12">
        <f>(M273/H273)*100</f>
        <v>2.005730659025788</v>
      </c>
      <c r="L273" s="10">
        <f>SUM(I273-F273)</f>
        <v>20</v>
      </c>
      <c r="M273" s="10">
        <f>(I273-H273)</f>
        <v>7</v>
      </c>
      <c r="N273" s="10">
        <v>359</v>
      </c>
      <c r="O273" s="12">
        <f>(Q273/G273)*100</f>
        <v>5.588235294117648</v>
      </c>
      <c r="P273" s="12">
        <f>(R273/I273)*100</f>
        <v>0.8426966292134831</v>
      </c>
      <c r="Q273" s="13">
        <f>SUM(N273-G273)</f>
        <v>19</v>
      </c>
      <c r="R273" s="13">
        <f>(N273-I273)</f>
        <v>3</v>
      </c>
      <c r="S273" s="8">
        <v>331</v>
      </c>
      <c r="T273" s="8">
        <v>338</v>
      </c>
      <c r="U273" s="1">
        <v>352</v>
      </c>
      <c r="V273" s="8">
        <v>364</v>
      </c>
      <c r="W273" s="2">
        <f>(Y273/H273)</f>
        <v>-0.03151862464183381</v>
      </c>
      <c r="X273" s="2">
        <f>(Z273/S273)</f>
        <v>0.021148036253776436</v>
      </c>
      <c r="Y273" s="8">
        <f>(T273-H273)</f>
        <v>-11</v>
      </c>
      <c r="Z273" s="8">
        <f>(T273-S273)</f>
        <v>7</v>
      </c>
      <c r="AA273" s="2">
        <f>AC273/I273</f>
        <v>-0.011235955056179775</v>
      </c>
      <c r="AB273" s="2">
        <f>AD273/T273</f>
        <v>0.04142011834319527</v>
      </c>
      <c r="AC273" s="8">
        <f>U273-I273</f>
        <v>-4</v>
      </c>
      <c r="AD273" s="8">
        <f>U273-T273</f>
        <v>14</v>
      </c>
      <c r="AE273" s="19">
        <f>AG273/N273</f>
        <v>0.013927576601671309</v>
      </c>
      <c r="AF273" s="19">
        <f>AH273/U273</f>
        <v>0.03409090909090909</v>
      </c>
      <c r="AG273" s="8">
        <f>V273-N273</f>
        <v>5</v>
      </c>
      <c r="AH273" s="8">
        <f>V273-U273</f>
        <v>12</v>
      </c>
    </row>
    <row r="274" spans="1:34" ht="12.75">
      <c r="A274" s="6"/>
      <c r="B274" s="6" t="s">
        <v>405</v>
      </c>
      <c r="C274" s="6" t="s">
        <v>219</v>
      </c>
      <c r="D274" s="10">
        <v>165</v>
      </c>
      <c r="E274" s="10">
        <v>152</v>
      </c>
      <c r="F274" s="10">
        <v>162</v>
      </c>
      <c r="G274" s="10">
        <v>157</v>
      </c>
      <c r="H274" s="10">
        <v>148</v>
      </c>
      <c r="I274" s="10">
        <v>139</v>
      </c>
      <c r="J274" s="12">
        <f>(L274/F274)*100</f>
        <v>-14.19753086419753</v>
      </c>
      <c r="K274" s="12">
        <f>(M274/H274)*100</f>
        <v>-6.081081081081082</v>
      </c>
      <c r="L274" s="10">
        <f>SUM(I274-F274)</f>
        <v>-23</v>
      </c>
      <c r="M274" s="10">
        <f>(I274-H274)</f>
        <v>-9</v>
      </c>
      <c r="N274" s="10">
        <v>156</v>
      </c>
      <c r="O274" s="12">
        <f>(Q274/G274)*100</f>
        <v>-0.6369426751592357</v>
      </c>
      <c r="P274" s="12">
        <f>(R274/I274)*100</f>
        <v>12.23021582733813</v>
      </c>
      <c r="Q274" s="13">
        <f>SUM(N274-G274)</f>
        <v>-1</v>
      </c>
      <c r="R274" s="13">
        <f>(N274-I274)</f>
        <v>17</v>
      </c>
      <c r="S274" s="8">
        <v>150</v>
      </c>
      <c r="T274" s="8">
        <v>126</v>
      </c>
      <c r="U274" s="1">
        <v>109</v>
      </c>
      <c r="V274" s="8">
        <v>110</v>
      </c>
      <c r="W274" s="2">
        <f>(Y274/H274)</f>
        <v>-0.14864864864864866</v>
      </c>
      <c r="X274" s="2">
        <f>(Z274/S274)</f>
        <v>-0.16</v>
      </c>
      <c r="Y274" s="8">
        <f>(T274-H274)</f>
        <v>-22</v>
      </c>
      <c r="Z274" s="8">
        <f>(T274-S274)</f>
        <v>-24</v>
      </c>
      <c r="AA274" s="2">
        <f>AC274/I274</f>
        <v>-0.2158273381294964</v>
      </c>
      <c r="AB274" s="2">
        <f>AD274/T274</f>
        <v>-0.1349206349206349</v>
      </c>
      <c r="AC274" s="8">
        <f>U274-I274</f>
        <v>-30</v>
      </c>
      <c r="AD274" s="8">
        <f>U274-T274</f>
        <v>-17</v>
      </c>
      <c r="AE274" s="19">
        <f>AG274/N274</f>
        <v>-0.2948717948717949</v>
      </c>
      <c r="AF274" s="19">
        <f>AH274/U274</f>
        <v>0.009174311926605505</v>
      </c>
      <c r="AG274" s="8">
        <f>V274-N274</f>
        <v>-46</v>
      </c>
      <c r="AH274" s="8">
        <f>V274-U274</f>
        <v>1</v>
      </c>
    </row>
    <row r="275" spans="1:30" ht="12.75">
      <c r="A275" s="6"/>
      <c r="B275" s="6"/>
      <c r="C275" s="6"/>
      <c r="D275" s="10"/>
      <c r="E275" s="10"/>
      <c r="F275" s="10"/>
      <c r="G275" s="10"/>
      <c r="H275" s="10"/>
      <c r="I275" s="10"/>
      <c r="J275" s="10" t="s">
        <v>8</v>
      </c>
      <c r="K275" s="10" t="s">
        <v>8</v>
      </c>
      <c r="L275" s="10" t="s">
        <v>8</v>
      </c>
      <c r="M275" s="10" t="s">
        <v>8</v>
      </c>
      <c r="N275" s="10"/>
      <c r="O275" s="10" t="s">
        <v>8</v>
      </c>
      <c r="P275" s="10" t="s">
        <v>8</v>
      </c>
      <c r="Q275" s="13" t="s">
        <v>8</v>
      </c>
      <c r="R275" s="13" t="s">
        <v>8</v>
      </c>
      <c r="U275" s="1"/>
      <c r="AC275" s="3"/>
      <c r="AD275" s="3"/>
    </row>
    <row r="276" spans="1:30" ht="12.75">
      <c r="A276" s="9" t="s">
        <v>220</v>
      </c>
      <c r="B276" s="6"/>
      <c r="C276" s="6"/>
      <c r="D276" s="10"/>
      <c r="E276" s="10"/>
      <c r="F276" s="10"/>
      <c r="G276" s="10"/>
      <c r="H276" s="10"/>
      <c r="I276" s="10"/>
      <c r="J276" s="10" t="s">
        <v>8</v>
      </c>
      <c r="K276" s="10" t="s">
        <v>8</v>
      </c>
      <c r="L276" s="10" t="s">
        <v>8</v>
      </c>
      <c r="M276" s="10" t="s">
        <v>8</v>
      </c>
      <c r="N276" s="10"/>
      <c r="O276" s="10" t="s">
        <v>8</v>
      </c>
      <c r="P276" s="10" t="s">
        <v>8</v>
      </c>
      <c r="Q276" s="13" t="s">
        <v>8</v>
      </c>
      <c r="R276" s="13" t="s">
        <v>8</v>
      </c>
      <c r="U276" s="1"/>
      <c r="AC276" s="3"/>
      <c r="AD276" s="3"/>
    </row>
    <row r="277" spans="1:34" ht="12.75">
      <c r="A277" s="6"/>
      <c r="B277" s="6" t="s">
        <v>406</v>
      </c>
      <c r="C277" s="6" t="s">
        <v>221</v>
      </c>
      <c r="D277" s="10">
        <v>1891</v>
      </c>
      <c r="E277" s="10">
        <v>2030</v>
      </c>
      <c r="F277" s="10">
        <v>2157</v>
      </c>
      <c r="G277" s="10">
        <v>2274</v>
      </c>
      <c r="H277" s="10">
        <v>2435</v>
      </c>
      <c r="I277" s="10">
        <v>2526</v>
      </c>
      <c r="J277" s="12">
        <f>(L277/F277)*100</f>
        <v>17.10709318497914</v>
      </c>
      <c r="K277" s="12">
        <f>(M277/H277)*100</f>
        <v>3.7371663244353184</v>
      </c>
      <c r="L277" s="10">
        <f>SUM(I277-F277)</f>
        <v>369</v>
      </c>
      <c r="M277" s="10">
        <f>(I277-H277)</f>
        <v>91</v>
      </c>
      <c r="N277" s="10">
        <v>2622</v>
      </c>
      <c r="O277" s="12">
        <f>(Q277/G277)*100</f>
        <v>15.303430079155673</v>
      </c>
      <c r="P277" s="12">
        <f>(R277/I277)*100</f>
        <v>3.800475059382423</v>
      </c>
      <c r="Q277" s="13">
        <f>SUM(N277-G277)</f>
        <v>348</v>
      </c>
      <c r="R277" s="13">
        <f>(N277-I277)</f>
        <v>96</v>
      </c>
      <c r="S277" s="8">
        <v>2748</v>
      </c>
      <c r="T277" s="8">
        <v>2770</v>
      </c>
      <c r="U277" s="1">
        <v>2775</v>
      </c>
      <c r="V277" s="8">
        <v>2831</v>
      </c>
      <c r="W277" s="2">
        <f>(Y277/H277)</f>
        <v>0.1375770020533881</v>
      </c>
      <c r="X277" s="2">
        <f>(Z277/S277)</f>
        <v>0.008005822416302766</v>
      </c>
      <c r="Y277" s="8">
        <f>(T277-H277)</f>
        <v>335</v>
      </c>
      <c r="Z277" s="8">
        <f>(T277-S277)</f>
        <v>22</v>
      </c>
      <c r="AA277" s="2">
        <f>AC277/I277</f>
        <v>0.09857482185273159</v>
      </c>
      <c r="AB277" s="2">
        <f>AD277/T277</f>
        <v>0.0018050541516245488</v>
      </c>
      <c r="AC277" s="8">
        <f>U277-I277</f>
        <v>249</v>
      </c>
      <c r="AD277" s="8">
        <f>U277-T277</f>
        <v>5</v>
      </c>
      <c r="AE277" s="19">
        <f>AG277/N277</f>
        <v>0.07971014492753623</v>
      </c>
      <c r="AF277" s="19">
        <f>AH277/U277</f>
        <v>0.02018018018018018</v>
      </c>
      <c r="AG277" s="8">
        <f>V277-N277</f>
        <v>209</v>
      </c>
      <c r="AH277" s="8">
        <f>V277-U277</f>
        <v>56</v>
      </c>
    </row>
    <row r="278" spans="1:30" ht="12.75">
      <c r="A278" s="6"/>
      <c r="B278" s="6"/>
      <c r="C278" s="6"/>
      <c r="D278" s="10"/>
      <c r="E278" s="10"/>
      <c r="F278" s="10"/>
      <c r="G278" s="10"/>
      <c r="H278" s="10"/>
      <c r="I278" s="10"/>
      <c r="J278" s="10" t="s">
        <v>8</v>
      </c>
      <c r="K278" s="10" t="s">
        <v>8</v>
      </c>
      <c r="L278" s="10" t="s">
        <v>8</v>
      </c>
      <c r="M278" s="10" t="s">
        <v>8</v>
      </c>
      <c r="N278" s="10"/>
      <c r="O278" s="10" t="s">
        <v>8</v>
      </c>
      <c r="P278" s="10" t="s">
        <v>8</v>
      </c>
      <c r="Q278" s="13" t="s">
        <v>8</v>
      </c>
      <c r="R278" s="13" t="s">
        <v>8</v>
      </c>
      <c r="U278" s="1"/>
      <c r="AC278" s="3"/>
      <c r="AD278" s="3"/>
    </row>
    <row r="279" spans="1:30" ht="12.75">
      <c r="A279" s="9" t="s">
        <v>222</v>
      </c>
      <c r="B279" s="6"/>
      <c r="C279" s="6"/>
      <c r="D279" s="10"/>
      <c r="E279" s="10"/>
      <c r="F279" s="10"/>
      <c r="G279" s="10"/>
      <c r="H279" s="10"/>
      <c r="I279" s="10"/>
      <c r="J279" s="10" t="s">
        <v>8</v>
      </c>
      <c r="K279" s="10" t="s">
        <v>8</v>
      </c>
      <c r="L279" s="10" t="s">
        <v>8</v>
      </c>
      <c r="M279" s="10" t="s">
        <v>8</v>
      </c>
      <c r="N279" s="10"/>
      <c r="O279" s="10" t="s">
        <v>8</v>
      </c>
      <c r="P279" s="10" t="s">
        <v>8</v>
      </c>
      <c r="Q279" s="13" t="s">
        <v>8</v>
      </c>
      <c r="R279" s="13" t="s">
        <v>8</v>
      </c>
      <c r="U279" s="1"/>
      <c r="AC279" s="3"/>
      <c r="AD279" s="3"/>
    </row>
    <row r="280" spans="1:34" ht="12.75">
      <c r="A280" s="6"/>
      <c r="B280" s="6" t="s">
        <v>407</v>
      </c>
      <c r="C280" s="6" t="s">
        <v>223</v>
      </c>
      <c r="D280" s="10">
        <v>443</v>
      </c>
      <c r="E280" s="10">
        <v>448</v>
      </c>
      <c r="F280" s="10">
        <v>498</v>
      </c>
      <c r="G280" s="10">
        <v>536</v>
      </c>
      <c r="H280" s="10">
        <v>657</v>
      </c>
      <c r="I280" s="10">
        <v>605</v>
      </c>
      <c r="J280" s="12">
        <f>(L280/F280)*100</f>
        <v>21.485943775100402</v>
      </c>
      <c r="K280" s="12">
        <f>(M280/H280)*100</f>
        <v>-7.91476407914764</v>
      </c>
      <c r="L280" s="10">
        <f>SUM(I280-F280)</f>
        <v>107</v>
      </c>
      <c r="M280" s="10">
        <f>(I280-H280)</f>
        <v>-52</v>
      </c>
      <c r="N280" s="10">
        <v>596</v>
      </c>
      <c r="O280" s="12">
        <f>(Q280/G280)*100</f>
        <v>11.194029850746269</v>
      </c>
      <c r="P280" s="12">
        <f>(R280/I280)*100</f>
        <v>-1.487603305785124</v>
      </c>
      <c r="Q280" s="13">
        <f>SUM(N280-G280)</f>
        <v>60</v>
      </c>
      <c r="R280" s="13">
        <f>(N280-I280)</f>
        <v>-9</v>
      </c>
      <c r="S280" s="8">
        <v>687</v>
      </c>
      <c r="T280" s="8">
        <v>645</v>
      </c>
      <c r="U280" s="1">
        <v>627</v>
      </c>
      <c r="V280" s="8">
        <v>619</v>
      </c>
      <c r="W280" s="2">
        <f>(Y280/H280)</f>
        <v>-0.0182648401826484</v>
      </c>
      <c r="X280" s="2">
        <f>(Z280/S280)</f>
        <v>-0.0611353711790393</v>
      </c>
      <c r="Y280" s="8">
        <f>(T280-H280)</f>
        <v>-12</v>
      </c>
      <c r="Z280" s="8">
        <f>(T280-S280)</f>
        <v>-42</v>
      </c>
      <c r="AA280" s="2">
        <f>AC280/I280</f>
        <v>0.03636363636363636</v>
      </c>
      <c r="AB280" s="2">
        <f>AD280/T280</f>
        <v>-0.027906976744186046</v>
      </c>
      <c r="AC280" s="8">
        <f>U280-I280</f>
        <v>22</v>
      </c>
      <c r="AD280" s="8">
        <f>U280-T280</f>
        <v>-18</v>
      </c>
      <c r="AE280" s="19">
        <f>AG280/N280</f>
        <v>0.03859060402684564</v>
      </c>
      <c r="AF280" s="19">
        <f>AH280/U280</f>
        <v>-0.012759170653907496</v>
      </c>
      <c r="AG280" s="8">
        <f>V280-N280</f>
        <v>23</v>
      </c>
      <c r="AH280" s="8">
        <f>V280-U280</f>
        <v>-8</v>
      </c>
    </row>
    <row r="281" spans="1:34" ht="12.75">
      <c r="A281" s="6"/>
      <c r="B281" s="6" t="s">
        <v>408</v>
      </c>
      <c r="C281" s="6" t="s">
        <v>224</v>
      </c>
      <c r="D281" s="10">
        <v>2532</v>
      </c>
      <c r="E281" s="10">
        <v>2743</v>
      </c>
      <c r="F281" s="10">
        <v>2894</v>
      </c>
      <c r="G281" s="10">
        <v>3064</v>
      </c>
      <c r="H281" s="10">
        <v>3255</v>
      </c>
      <c r="I281" s="10">
        <v>3281</v>
      </c>
      <c r="J281" s="12">
        <f>(L281/F281)*100</f>
        <v>13.372494816862474</v>
      </c>
      <c r="K281" s="12">
        <f>(M281/H281)*100</f>
        <v>0.7987711213517665</v>
      </c>
      <c r="L281" s="10">
        <f>SUM(I281-F281)</f>
        <v>387</v>
      </c>
      <c r="M281" s="10">
        <f>(I281-H281)</f>
        <v>26</v>
      </c>
      <c r="N281" s="10">
        <v>3262</v>
      </c>
      <c r="O281" s="12">
        <f>(Q281/G281)*100</f>
        <v>6.462140992167102</v>
      </c>
      <c r="P281" s="12">
        <f>(R281/I281)*100</f>
        <v>-0.5790917403230723</v>
      </c>
      <c r="Q281" s="13">
        <f>SUM(N281-G281)</f>
        <v>198</v>
      </c>
      <c r="R281" s="13">
        <f>(N281-I281)</f>
        <v>-19</v>
      </c>
      <c r="S281" s="8">
        <v>3353</v>
      </c>
      <c r="T281" s="8">
        <v>3360</v>
      </c>
      <c r="U281" s="1">
        <v>3276</v>
      </c>
      <c r="V281" s="8">
        <v>3116</v>
      </c>
      <c r="W281" s="2">
        <f>(Y281/H281)</f>
        <v>0.03225806451612903</v>
      </c>
      <c r="X281" s="2">
        <f>(Z281/S281)</f>
        <v>0.0020876826722338203</v>
      </c>
      <c r="Y281" s="8">
        <f>(T281-H281)</f>
        <v>105</v>
      </c>
      <c r="Z281" s="8">
        <f>(T281-S281)</f>
        <v>7</v>
      </c>
      <c r="AA281" s="2">
        <f>AC281/I281</f>
        <v>-0.0015239256324291375</v>
      </c>
      <c r="AB281" s="2">
        <f>AD281/T281</f>
        <v>-0.025</v>
      </c>
      <c r="AC281" s="8">
        <f>U281-I281</f>
        <v>-5</v>
      </c>
      <c r="AD281" s="8">
        <f>U281-T281</f>
        <v>-84</v>
      </c>
      <c r="AE281" s="19">
        <f>AG281/N281</f>
        <v>-0.04475781729000613</v>
      </c>
      <c r="AF281" s="19">
        <f>AH281/U281</f>
        <v>-0.04884004884004884</v>
      </c>
      <c r="AG281" s="8">
        <f>V281-N281</f>
        <v>-146</v>
      </c>
      <c r="AH281" s="8">
        <f>V281-U281</f>
        <v>-160</v>
      </c>
    </row>
    <row r="282" spans="1:30" ht="12.75">
      <c r="A282" s="6"/>
      <c r="B282" s="6"/>
      <c r="C282" s="6"/>
      <c r="D282" s="10"/>
      <c r="E282" s="10"/>
      <c r="F282" s="10"/>
      <c r="G282" s="10"/>
      <c r="H282" s="10"/>
      <c r="I282" s="10"/>
      <c r="J282" s="10" t="s">
        <v>8</v>
      </c>
      <c r="K282" s="10" t="s">
        <v>8</v>
      </c>
      <c r="L282" s="10" t="s">
        <v>8</v>
      </c>
      <c r="M282" s="10" t="s">
        <v>8</v>
      </c>
      <c r="N282" s="10"/>
      <c r="O282" s="10" t="s">
        <v>8</v>
      </c>
      <c r="P282" s="10" t="s">
        <v>8</v>
      </c>
      <c r="Q282" s="13" t="s">
        <v>8</v>
      </c>
      <c r="R282" s="13" t="s">
        <v>8</v>
      </c>
      <c r="U282" s="1"/>
      <c r="AC282" s="3"/>
      <c r="AD282" s="3"/>
    </row>
    <row r="283" spans="1:30" ht="12.75">
      <c r="A283" s="9" t="s">
        <v>225</v>
      </c>
      <c r="B283" s="6"/>
      <c r="C283" s="6"/>
      <c r="D283" s="10"/>
      <c r="E283" s="10"/>
      <c r="F283" s="10"/>
      <c r="G283" s="10"/>
      <c r="H283" s="10"/>
      <c r="I283" s="10"/>
      <c r="J283" s="10" t="s">
        <v>8</v>
      </c>
      <c r="K283" s="10" t="s">
        <v>8</v>
      </c>
      <c r="L283" s="10" t="s">
        <v>8</v>
      </c>
      <c r="M283" s="10" t="s">
        <v>8</v>
      </c>
      <c r="N283" s="10"/>
      <c r="O283" s="10" t="s">
        <v>8</v>
      </c>
      <c r="P283" s="10" t="s">
        <v>8</v>
      </c>
      <c r="Q283" s="13" t="s">
        <v>8</v>
      </c>
      <c r="R283" s="13" t="s">
        <v>8</v>
      </c>
      <c r="U283" s="1"/>
      <c r="AC283" s="3"/>
      <c r="AD283" s="3"/>
    </row>
    <row r="284" spans="1:34" ht="12.75">
      <c r="A284" s="6"/>
      <c r="B284" s="6" t="s">
        <v>409</v>
      </c>
      <c r="C284" s="6" t="s">
        <v>226</v>
      </c>
      <c r="D284" s="10">
        <v>485</v>
      </c>
      <c r="E284" s="10">
        <v>493</v>
      </c>
      <c r="F284" s="10">
        <v>489</v>
      </c>
      <c r="G284" s="10">
        <v>500</v>
      </c>
      <c r="H284" s="10">
        <v>501</v>
      </c>
      <c r="I284" s="10">
        <v>462</v>
      </c>
      <c r="J284" s="12">
        <f>(L284/F284)*100</f>
        <v>-5.521472392638037</v>
      </c>
      <c r="K284" s="12">
        <f>(M284/H284)*100</f>
        <v>-7.784431137724551</v>
      </c>
      <c r="L284" s="10">
        <f>SUM(I284-F284)</f>
        <v>-27</v>
      </c>
      <c r="M284" s="10">
        <f>(I284-H284)</f>
        <v>-39</v>
      </c>
      <c r="N284" s="10">
        <v>460</v>
      </c>
      <c r="O284" s="12">
        <f>(Q284/G284)*100</f>
        <v>-8</v>
      </c>
      <c r="P284" s="12">
        <f>(R284/I284)*100</f>
        <v>-0.4329004329004329</v>
      </c>
      <c r="Q284" s="13">
        <f>SUM(N284-G284)</f>
        <v>-40</v>
      </c>
      <c r="R284" s="13">
        <f>(N284-I284)</f>
        <v>-2</v>
      </c>
      <c r="S284" s="8">
        <v>460</v>
      </c>
      <c r="T284" s="8">
        <v>466</v>
      </c>
      <c r="U284" s="1">
        <v>460</v>
      </c>
      <c r="V284" s="8">
        <v>458</v>
      </c>
      <c r="W284" s="2">
        <f>(Y284/H284)</f>
        <v>-0.06986027944111776</v>
      </c>
      <c r="X284" s="2">
        <f>(Z284/S284)</f>
        <v>0.013043478260869565</v>
      </c>
      <c r="Y284" s="8">
        <f>(T284-H284)</f>
        <v>-35</v>
      </c>
      <c r="Z284" s="8">
        <f>(T284-S284)</f>
        <v>6</v>
      </c>
      <c r="AA284" s="2">
        <f>AC284/I284</f>
        <v>-0.004329004329004329</v>
      </c>
      <c r="AB284" s="2">
        <f>AD284/T284</f>
        <v>-0.012875536480686695</v>
      </c>
      <c r="AC284" s="8">
        <f>U284-I284</f>
        <v>-2</v>
      </c>
      <c r="AD284" s="8">
        <f>U284-T284</f>
        <v>-6</v>
      </c>
      <c r="AE284" s="19">
        <f>AG284/N284</f>
        <v>-0.004347826086956522</v>
      </c>
      <c r="AF284" s="19">
        <f>AH284/U284</f>
        <v>-0.004347826086956522</v>
      </c>
      <c r="AG284" s="8">
        <f>V284-N284</f>
        <v>-2</v>
      </c>
      <c r="AH284" s="8">
        <f>V284-U284</f>
        <v>-2</v>
      </c>
    </row>
    <row r="285" spans="1:34" ht="12.75">
      <c r="A285" s="6"/>
      <c r="B285" s="6" t="s">
        <v>410</v>
      </c>
      <c r="C285" s="6" t="s">
        <v>227</v>
      </c>
      <c r="D285" s="10">
        <v>138</v>
      </c>
      <c r="E285" s="10">
        <v>137</v>
      </c>
      <c r="F285" s="10">
        <v>138</v>
      </c>
      <c r="G285" s="10">
        <v>148</v>
      </c>
      <c r="H285" s="10">
        <v>136</v>
      </c>
      <c r="I285" s="10">
        <v>131</v>
      </c>
      <c r="J285" s="12">
        <f>(L285/F285)*100</f>
        <v>-5.072463768115942</v>
      </c>
      <c r="K285" s="12">
        <f>(M285/H285)*100</f>
        <v>-3.6764705882352944</v>
      </c>
      <c r="L285" s="10">
        <f>SUM(I285-F285)</f>
        <v>-7</v>
      </c>
      <c r="M285" s="10">
        <f>(I285-H285)</f>
        <v>-5</v>
      </c>
      <c r="N285" s="10">
        <v>117</v>
      </c>
      <c r="O285" s="12">
        <f>(Q285/G285)*100</f>
        <v>-20.945945945945947</v>
      </c>
      <c r="P285" s="12">
        <f>(R285/I285)*100</f>
        <v>-10.687022900763358</v>
      </c>
      <c r="Q285" s="13">
        <f>SUM(N285-G285)</f>
        <v>-31</v>
      </c>
      <c r="R285" s="13">
        <f>(N285-I285)</f>
        <v>-14</v>
      </c>
      <c r="S285" s="8">
        <v>97</v>
      </c>
      <c r="T285" s="8">
        <v>98</v>
      </c>
      <c r="U285" s="1">
        <v>97</v>
      </c>
      <c r="V285" s="8">
        <v>101</v>
      </c>
      <c r="W285" s="2">
        <f>(Y285/H285)</f>
        <v>-0.27941176470588236</v>
      </c>
      <c r="X285" s="2">
        <f>(Z285/S285)</f>
        <v>0.010309278350515464</v>
      </c>
      <c r="Y285" s="8">
        <f>(T285-H285)</f>
        <v>-38</v>
      </c>
      <c r="Z285" s="8">
        <f>(T285-S285)</f>
        <v>1</v>
      </c>
      <c r="AA285" s="2">
        <f>AC285/I285</f>
        <v>-0.2595419847328244</v>
      </c>
      <c r="AB285" s="2">
        <f>AD285/T285</f>
        <v>-0.01020408163265306</v>
      </c>
      <c r="AC285" s="8">
        <f>U285-I285</f>
        <v>-34</v>
      </c>
      <c r="AD285" s="8">
        <f>U285-T285</f>
        <v>-1</v>
      </c>
      <c r="AE285" s="19">
        <f>AG285/N285</f>
        <v>-0.13675213675213677</v>
      </c>
      <c r="AF285" s="19">
        <f>AH285/U285</f>
        <v>0.041237113402061855</v>
      </c>
      <c r="AG285" s="8">
        <f>V285-N285</f>
        <v>-16</v>
      </c>
      <c r="AH285" s="8">
        <f>V285-U285</f>
        <v>4</v>
      </c>
    </row>
    <row r="286" spans="1:34" ht="12.75">
      <c r="A286" s="6"/>
      <c r="B286" s="6" t="s">
        <v>411</v>
      </c>
      <c r="C286" s="6" t="s">
        <v>228</v>
      </c>
      <c r="D286" s="10">
        <v>188</v>
      </c>
      <c r="E286" s="10">
        <v>190</v>
      </c>
      <c r="F286" s="10">
        <v>199</v>
      </c>
      <c r="G286" s="10">
        <v>213</v>
      </c>
      <c r="H286" s="10">
        <v>208</v>
      </c>
      <c r="I286" s="10">
        <v>211</v>
      </c>
      <c r="J286" s="12">
        <f>(L286/F286)*100</f>
        <v>6.030150753768844</v>
      </c>
      <c r="K286" s="12">
        <f>(M286/H286)*100</f>
        <v>1.4423076923076923</v>
      </c>
      <c r="L286" s="10">
        <f>SUM(I286-F286)</f>
        <v>12</v>
      </c>
      <c r="M286" s="10">
        <f>(I286-H286)</f>
        <v>3</v>
      </c>
      <c r="N286" s="10">
        <v>211</v>
      </c>
      <c r="O286" s="12">
        <f>(Q286/G286)*100</f>
        <v>-0.9389671361502347</v>
      </c>
      <c r="P286" s="12">
        <f>(R286/I286)*100</f>
        <v>0</v>
      </c>
      <c r="Q286" s="13">
        <f>SUM(N286-G286)</f>
        <v>-2</v>
      </c>
      <c r="R286" s="13">
        <f>(N286-I286)</f>
        <v>0</v>
      </c>
      <c r="S286" s="8">
        <v>200</v>
      </c>
      <c r="T286" s="8">
        <v>169</v>
      </c>
      <c r="U286" s="1">
        <v>182</v>
      </c>
      <c r="V286" s="8">
        <v>179</v>
      </c>
      <c r="W286" s="2">
        <f>(Y286/H286)</f>
        <v>-0.1875</v>
      </c>
      <c r="X286" s="2">
        <f>(Z286/S286)</f>
        <v>-0.155</v>
      </c>
      <c r="Y286" s="8">
        <f>(T286-H286)</f>
        <v>-39</v>
      </c>
      <c r="Z286" s="8">
        <f>(T286-S286)</f>
        <v>-31</v>
      </c>
      <c r="AA286" s="2">
        <f>AC286/I286</f>
        <v>-0.13744075829383887</v>
      </c>
      <c r="AB286" s="2">
        <f>AD286/T286</f>
        <v>0.07692307692307693</v>
      </c>
      <c r="AC286" s="8">
        <f>U286-I286</f>
        <v>-29</v>
      </c>
      <c r="AD286" s="8">
        <f>U286-T286</f>
        <v>13</v>
      </c>
      <c r="AE286" s="19">
        <f>AG286/N286</f>
        <v>-0.15165876777251186</v>
      </c>
      <c r="AF286" s="19">
        <f>AH286/U286</f>
        <v>-0.016483516483516484</v>
      </c>
      <c r="AG286" s="8">
        <f>V286-N286</f>
        <v>-32</v>
      </c>
      <c r="AH286" s="8">
        <f>V286-U286</f>
        <v>-3</v>
      </c>
    </row>
    <row r="287" spans="1:34" ht="12.75">
      <c r="A287" s="6"/>
      <c r="B287" s="6" t="s">
        <v>412</v>
      </c>
      <c r="C287" s="6" t="s">
        <v>229</v>
      </c>
      <c r="D287" s="10">
        <v>66</v>
      </c>
      <c r="E287" s="10">
        <v>73</v>
      </c>
      <c r="F287" s="10">
        <v>74</v>
      </c>
      <c r="G287" s="10">
        <v>64</v>
      </c>
      <c r="H287" s="10">
        <v>84</v>
      </c>
      <c r="I287" s="10">
        <v>93</v>
      </c>
      <c r="J287" s="12">
        <f>(L287/F287)*100</f>
        <v>25.675675675675674</v>
      </c>
      <c r="K287" s="12">
        <f>(M287/H287)*100</f>
        <v>10.714285714285714</v>
      </c>
      <c r="L287" s="10">
        <f>SUM(I287-F287)</f>
        <v>19</v>
      </c>
      <c r="M287" s="10">
        <f>(I287-H287)</f>
        <v>9</v>
      </c>
      <c r="N287" s="10">
        <v>99</v>
      </c>
      <c r="O287" s="12">
        <f>(Q287/G287)*100</f>
        <v>54.6875</v>
      </c>
      <c r="P287" s="12">
        <f>(R287/I287)*100</f>
        <v>6.451612903225806</v>
      </c>
      <c r="Q287" s="13">
        <f>SUM(N287-G287)</f>
        <v>35</v>
      </c>
      <c r="R287" s="13">
        <f>(N287-I287)</f>
        <v>6</v>
      </c>
      <c r="S287" s="8">
        <v>99</v>
      </c>
      <c r="T287" s="8">
        <v>102</v>
      </c>
      <c r="U287" s="1">
        <v>103</v>
      </c>
      <c r="V287" s="8">
        <v>101</v>
      </c>
      <c r="W287" s="2">
        <f>(Y287/H287)</f>
        <v>0.21428571428571427</v>
      </c>
      <c r="X287" s="2">
        <f>(Z287/S287)</f>
        <v>0.030303030303030304</v>
      </c>
      <c r="Y287" s="8">
        <f>(T287-H287)</f>
        <v>18</v>
      </c>
      <c r="Z287" s="8">
        <f>(T287-S287)</f>
        <v>3</v>
      </c>
      <c r="AA287" s="2">
        <f>AC287/I287</f>
        <v>0.10752688172043011</v>
      </c>
      <c r="AB287" s="2">
        <f>AD287/T287</f>
        <v>0.00980392156862745</v>
      </c>
      <c r="AC287" s="8">
        <f>U287-I287</f>
        <v>10</v>
      </c>
      <c r="AD287" s="8">
        <f>U287-T287</f>
        <v>1</v>
      </c>
      <c r="AE287" s="19">
        <f>AG287/N287</f>
        <v>0.020202020202020204</v>
      </c>
      <c r="AF287" s="19">
        <f>AH287/U287</f>
        <v>-0.019417475728155338</v>
      </c>
      <c r="AG287" s="8">
        <f>V287-N287</f>
        <v>2</v>
      </c>
      <c r="AH287" s="8">
        <f>V287-U287</f>
        <v>-2</v>
      </c>
    </row>
    <row r="288" spans="1:34" ht="12.75">
      <c r="A288" s="6"/>
      <c r="B288" s="6" t="s">
        <v>413</v>
      </c>
      <c r="C288" s="6" t="s">
        <v>230</v>
      </c>
      <c r="D288" s="10">
        <v>122</v>
      </c>
      <c r="E288" s="10">
        <v>123</v>
      </c>
      <c r="F288" s="10">
        <v>121</v>
      </c>
      <c r="G288" s="10">
        <v>135</v>
      </c>
      <c r="H288" s="10">
        <v>135</v>
      </c>
      <c r="I288" s="10">
        <v>125</v>
      </c>
      <c r="J288" s="12">
        <f>(L288/F288)*100</f>
        <v>3.3057851239669422</v>
      </c>
      <c r="K288" s="12">
        <f>(M288/H288)*100</f>
        <v>-7.4074074074074066</v>
      </c>
      <c r="L288" s="10">
        <f>SUM(I288-F288)</f>
        <v>4</v>
      </c>
      <c r="M288" s="10">
        <f>(I288-H288)</f>
        <v>-10</v>
      </c>
      <c r="N288" s="10">
        <v>138</v>
      </c>
      <c r="O288" s="12">
        <f>(Q288/G288)*100</f>
        <v>2.2222222222222223</v>
      </c>
      <c r="P288" s="12">
        <f>(R288/I288)*100</f>
        <v>10.4</v>
      </c>
      <c r="Q288" s="13">
        <f>SUM(N288-G288)</f>
        <v>3</v>
      </c>
      <c r="R288" s="13">
        <f>(N288-I288)</f>
        <v>13</v>
      </c>
      <c r="S288" s="8">
        <v>135</v>
      </c>
      <c r="T288" s="8">
        <v>124</v>
      </c>
      <c r="U288" s="1">
        <v>117</v>
      </c>
      <c r="V288" s="8">
        <v>116</v>
      </c>
      <c r="W288" s="2">
        <f>(Y288/H288)</f>
        <v>-0.08148148148148149</v>
      </c>
      <c r="X288" s="2">
        <f>(Z288/S288)</f>
        <v>-0.08148148148148149</v>
      </c>
      <c r="Y288" s="8">
        <f>(T288-H288)</f>
        <v>-11</v>
      </c>
      <c r="Z288" s="8">
        <f>(T288-S288)</f>
        <v>-11</v>
      </c>
      <c r="AA288" s="2">
        <f>AC288/I288</f>
        <v>-0.064</v>
      </c>
      <c r="AB288" s="2">
        <f>AD288/T288</f>
        <v>-0.056451612903225805</v>
      </c>
      <c r="AC288" s="8">
        <f>U288-I288</f>
        <v>-8</v>
      </c>
      <c r="AD288" s="8">
        <f>U288-T288</f>
        <v>-7</v>
      </c>
      <c r="AE288" s="19">
        <f>AG288/N288</f>
        <v>-0.15942028985507245</v>
      </c>
      <c r="AF288" s="19">
        <f>AH288/U288</f>
        <v>-0.008547008547008548</v>
      </c>
      <c r="AG288" s="8">
        <f>V288-N288</f>
        <v>-22</v>
      </c>
      <c r="AH288" s="8">
        <f>V288-U288</f>
        <v>-1</v>
      </c>
    </row>
    <row r="289" spans="1:30" ht="12.75">
      <c r="A289" s="6"/>
      <c r="B289" s="6"/>
      <c r="C289" s="6"/>
      <c r="D289" s="10"/>
      <c r="E289" s="10"/>
      <c r="F289" s="10"/>
      <c r="G289" s="10"/>
      <c r="H289" s="10"/>
      <c r="I289" s="10"/>
      <c r="J289" s="10" t="s">
        <v>8</v>
      </c>
      <c r="K289" s="10" t="s">
        <v>8</v>
      </c>
      <c r="L289" s="10" t="s">
        <v>8</v>
      </c>
      <c r="M289" s="10" t="s">
        <v>8</v>
      </c>
      <c r="N289" s="10"/>
      <c r="O289" s="10" t="s">
        <v>8</v>
      </c>
      <c r="P289" s="10" t="s">
        <v>8</v>
      </c>
      <c r="Q289" s="13" t="s">
        <v>8</v>
      </c>
      <c r="R289" s="13" t="s">
        <v>8</v>
      </c>
      <c r="U289" s="1"/>
      <c r="AC289" s="3"/>
      <c r="AD289" s="3"/>
    </row>
    <row r="290" spans="1:30" ht="12.75">
      <c r="A290" s="9" t="s">
        <v>231</v>
      </c>
      <c r="B290" s="6"/>
      <c r="C290" s="6"/>
      <c r="D290" s="10"/>
      <c r="E290" s="10"/>
      <c r="F290" s="10"/>
      <c r="G290" s="10"/>
      <c r="H290" s="10"/>
      <c r="I290" s="10"/>
      <c r="J290" s="10" t="s">
        <v>8</v>
      </c>
      <c r="K290" s="10" t="s">
        <v>8</v>
      </c>
      <c r="L290" s="10" t="s">
        <v>8</v>
      </c>
      <c r="M290" s="10" t="s">
        <v>8</v>
      </c>
      <c r="N290" s="10"/>
      <c r="O290" s="10" t="s">
        <v>8</v>
      </c>
      <c r="P290" s="10" t="s">
        <v>8</v>
      </c>
      <c r="Q290" s="13" t="s">
        <v>8</v>
      </c>
      <c r="R290" s="13" t="s">
        <v>8</v>
      </c>
      <c r="U290" s="1"/>
      <c r="AC290" s="3"/>
      <c r="AD290" s="3"/>
    </row>
    <row r="291" spans="1:34" ht="12.75">
      <c r="A291" s="6"/>
      <c r="B291" s="6" t="s">
        <v>414</v>
      </c>
      <c r="C291" s="6" t="s">
        <v>232</v>
      </c>
      <c r="D291" s="10">
        <v>1752</v>
      </c>
      <c r="E291" s="10">
        <v>1813</v>
      </c>
      <c r="F291" s="10">
        <v>1866</v>
      </c>
      <c r="G291" s="10">
        <v>1913</v>
      </c>
      <c r="H291" s="10">
        <v>2028</v>
      </c>
      <c r="I291" s="10">
        <v>1959</v>
      </c>
      <c r="J291" s="12">
        <f aca="true" t="shared" si="100" ref="J291:J302">(L291/F291)*100</f>
        <v>4.983922829581994</v>
      </c>
      <c r="K291" s="12">
        <f aca="true" t="shared" si="101" ref="K291:K302">(M291/H291)*100</f>
        <v>-3.4023668639053253</v>
      </c>
      <c r="L291" s="10">
        <f aca="true" t="shared" si="102" ref="L291:L302">SUM(I291-F291)</f>
        <v>93</v>
      </c>
      <c r="M291" s="10">
        <f aca="true" t="shared" si="103" ref="M291:M302">(I291-H291)</f>
        <v>-69</v>
      </c>
      <c r="N291" s="10">
        <v>1937</v>
      </c>
      <c r="O291" s="12">
        <f aca="true" t="shared" si="104" ref="O291:O302">(Q291/G291)*100</f>
        <v>1.2545739675901726</v>
      </c>
      <c r="P291" s="12">
        <f aca="true" t="shared" si="105" ref="P291:P302">(R291/I291)*100</f>
        <v>-1.1230219499744767</v>
      </c>
      <c r="Q291" s="13">
        <f aca="true" t="shared" si="106" ref="Q291:Q302">SUM(N291-G291)</f>
        <v>24</v>
      </c>
      <c r="R291" s="13">
        <f aca="true" t="shared" si="107" ref="R291:R302">(N291-I291)</f>
        <v>-22</v>
      </c>
      <c r="S291" s="8">
        <v>1946</v>
      </c>
      <c r="T291" s="8">
        <v>2020</v>
      </c>
      <c r="U291" s="1">
        <v>1916</v>
      </c>
      <c r="V291" s="8">
        <v>2003</v>
      </c>
      <c r="W291" s="2">
        <f aca="true" t="shared" si="108" ref="W291:W302">(Y291/H291)</f>
        <v>-0.0039447731755424065</v>
      </c>
      <c r="X291" s="2">
        <f aca="true" t="shared" si="109" ref="X291:X302">(Z291/S291)</f>
        <v>0.03802672147995889</v>
      </c>
      <c r="Y291" s="8">
        <f aca="true" t="shared" si="110" ref="Y291:Y302">(T291-H291)</f>
        <v>-8</v>
      </c>
      <c r="Z291" s="8">
        <f aca="true" t="shared" si="111" ref="Z291:Z302">(T291-S291)</f>
        <v>74</v>
      </c>
      <c r="AA291" s="2">
        <f aca="true" t="shared" si="112" ref="AA291:AA302">AC291/I291</f>
        <v>-0.021949974476773864</v>
      </c>
      <c r="AB291" s="2">
        <f aca="true" t="shared" si="113" ref="AB291:AB302">AD291/T291</f>
        <v>-0.05148514851485148</v>
      </c>
      <c r="AC291" s="8">
        <f aca="true" t="shared" si="114" ref="AC291:AC302">U291-I291</f>
        <v>-43</v>
      </c>
      <c r="AD291" s="8">
        <f aca="true" t="shared" si="115" ref="AD291:AD302">U291-T291</f>
        <v>-104</v>
      </c>
      <c r="AE291" s="19">
        <f aca="true" t="shared" si="116" ref="AE291:AE302">AG291/N291</f>
        <v>0.034073309241094474</v>
      </c>
      <c r="AF291" s="19">
        <f aca="true" t="shared" si="117" ref="AF291:AF302">AH291/U291</f>
        <v>0.04540709812108559</v>
      </c>
      <c r="AG291" s="8">
        <f aca="true" t="shared" si="118" ref="AG291:AG302">V291-N291</f>
        <v>66</v>
      </c>
      <c r="AH291" s="8">
        <f aca="true" t="shared" si="119" ref="AH291:AH302">V291-U291</f>
        <v>87</v>
      </c>
    </row>
    <row r="292" spans="1:34" ht="12.75">
      <c r="A292" s="6"/>
      <c r="B292" s="6" t="s">
        <v>415</v>
      </c>
      <c r="C292" s="6" t="s">
        <v>233</v>
      </c>
      <c r="D292" s="10">
        <v>1213</v>
      </c>
      <c r="E292" s="10">
        <v>1271</v>
      </c>
      <c r="F292" s="10">
        <v>1289</v>
      </c>
      <c r="G292" s="10">
        <v>1351</v>
      </c>
      <c r="H292" s="10">
        <v>1354</v>
      </c>
      <c r="I292" s="10">
        <v>1343</v>
      </c>
      <c r="J292" s="12">
        <f t="shared" si="100"/>
        <v>4.189294026377036</v>
      </c>
      <c r="K292" s="12">
        <f t="shared" si="101"/>
        <v>-0.8124076809453471</v>
      </c>
      <c r="L292" s="10">
        <f t="shared" si="102"/>
        <v>54</v>
      </c>
      <c r="M292" s="10">
        <f t="shared" si="103"/>
        <v>-11</v>
      </c>
      <c r="N292" s="10">
        <v>1383</v>
      </c>
      <c r="O292" s="12">
        <f t="shared" si="104"/>
        <v>2.3686158401184305</v>
      </c>
      <c r="P292" s="12">
        <f t="shared" si="105"/>
        <v>2.9784065524944157</v>
      </c>
      <c r="Q292" s="13">
        <f t="shared" si="106"/>
        <v>32</v>
      </c>
      <c r="R292" s="13">
        <f t="shared" si="107"/>
        <v>40</v>
      </c>
      <c r="S292" s="8">
        <v>1406</v>
      </c>
      <c r="T292" s="8">
        <v>1465</v>
      </c>
      <c r="U292" s="1">
        <v>1533</v>
      </c>
      <c r="V292" s="8">
        <v>1563</v>
      </c>
      <c r="W292" s="2">
        <f t="shared" si="108"/>
        <v>0.08197932053175776</v>
      </c>
      <c r="X292" s="2">
        <f t="shared" si="109"/>
        <v>0.041963015647226175</v>
      </c>
      <c r="Y292" s="8">
        <f t="shared" si="110"/>
        <v>111</v>
      </c>
      <c r="Z292" s="8">
        <f t="shared" si="111"/>
        <v>59</v>
      </c>
      <c r="AA292" s="2">
        <f t="shared" si="112"/>
        <v>0.14147431124348472</v>
      </c>
      <c r="AB292" s="2">
        <f t="shared" si="113"/>
        <v>0.04641638225255973</v>
      </c>
      <c r="AC292" s="8">
        <f t="shared" si="114"/>
        <v>190</v>
      </c>
      <c r="AD292" s="8">
        <f t="shared" si="115"/>
        <v>68</v>
      </c>
      <c r="AE292" s="19">
        <f t="shared" si="116"/>
        <v>0.1301518438177874</v>
      </c>
      <c r="AF292" s="19">
        <f t="shared" si="117"/>
        <v>0.019569471624266144</v>
      </c>
      <c r="AG292" s="8">
        <f t="shared" si="118"/>
        <v>180</v>
      </c>
      <c r="AH292" s="8">
        <f t="shared" si="119"/>
        <v>30</v>
      </c>
    </row>
    <row r="293" spans="1:34" ht="12.75">
      <c r="A293" s="6"/>
      <c r="B293" s="6" t="s">
        <v>416</v>
      </c>
      <c r="C293" s="6" t="s">
        <v>234</v>
      </c>
      <c r="D293" s="10">
        <v>1244</v>
      </c>
      <c r="E293" s="10">
        <v>1334</v>
      </c>
      <c r="F293" s="10">
        <v>1343</v>
      </c>
      <c r="G293" s="10">
        <v>1372</v>
      </c>
      <c r="H293" s="10">
        <v>1441</v>
      </c>
      <c r="I293" s="10">
        <v>1509</v>
      </c>
      <c r="J293" s="12">
        <f t="shared" si="100"/>
        <v>12.360387192851825</v>
      </c>
      <c r="K293" s="12">
        <f t="shared" si="101"/>
        <v>4.718945176960444</v>
      </c>
      <c r="L293" s="10">
        <f t="shared" si="102"/>
        <v>166</v>
      </c>
      <c r="M293" s="10">
        <f t="shared" si="103"/>
        <v>68</v>
      </c>
      <c r="N293" s="10">
        <v>1601</v>
      </c>
      <c r="O293" s="12">
        <f t="shared" si="104"/>
        <v>16.690962099125365</v>
      </c>
      <c r="P293" s="12">
        <f t="shared" si="105"/>
        <v>6.096752816434725</v>
      </c>
      <c r="Q293" s="13">
        <f t="shared" si="106"/>
        <v>229</v>
      </c>
      <c r="R293" s="13">
        <f t="shared" si="107"/>
        <v>92</v>
      </c>
      <c r="S293" s="8">
        <v>1610</v>
      </c>
      <c r="T293" s="8">
        <v>1694</v>
      </c>
      <c r="U293" s="1">
        <v>1925</v>
      </c>
      <c r="V293" s="8">
        <v>1916</v>
      </c>
      <c r="W293" s="2">
        <f t="shared" si="108"/>
        <v>0.17557251908396945</v>
      </c>
      <c r="X293" s="2">
        <f t="shared" si="109"/>
        <v>0.05217391304347826</v>
      </c>
      <c r="Y293" s="8">
        <f t="shared" si="110"/>
        <v>253</v>
      </c>
      <c r="Z293" s="8">
        <f t="shared" si="111"/>
        <v>84</v>
      </c>
      <c r="AA293" s="2">
        <f t="shared" si="112"/>
        <v>0.2756792577866137</v>
      </c>
      <c r="AB293" s="2">
        <f t="shared" si="113"/>
        <v>0.13636363636363635</v>
      </c>
      <c r="AC293" s="8">
        <f t="shared" si="114"/>
        <v>416</v>
      </c>
      <c r="AD293" s="8">
        <f t="shared" si="115"/>
        <v>231</v>
      </c>
      <c r="AE293" s="19">
        <f t="shared" si="116"/>
        <v>0.1967520299812617</v>
      </c>
      <c r="AF293" s="19">
        <f t="shared" si="117"/>
        <v>-0.004675324675324675</v>
      </c>
      <c r="AG293" s="8">
        <f t="shared" si="118"/>
        <v>315</v>
      </c>
      <c r="AH293" s="8">
        <f t="shared" si="119"/>
        <v>-9</v>
      </c>
    </row>
    <row r="294" spans="1:34" ht="12.75">
      <c r="A294" s="6"/>
      <c r="B294" s="6" t="s">
        <v>417</v>
      </c>
      <c r="C294" s="6" t="s">
        <v>235</v>
      </c>
      <c r="D294" s="10">
        <v>1828</v>
      </c>
      <c r="E294" s="10">
        <v>1864</v>
      </c>
      <c r="F294" s="10">
        <v>1890</v>
      </c>
      <c r="G294" s="10">
        <v>2006</v>
      </c>
      <c r="H294" s="10">
        <v>2204</v>
      </c>
      <c r="I294" s="10">
        <v>2362</v>
      </c>
      <c r="J294" s="12">
        <f t="shared" si="100"/>
        <v>24.97354497354497</v>
      </c>
      <c r="K294" s="12">
        <f t="shared" si="101"/>
        <v>7.168784029038113</v>
      </c>
      <c r="L294" s="10">
        <f t="shared" si="102"/>
        <v>472</v>
      </c>
      <c r="M294" s="10">
        <f t="shared" si="103"/>
        <v>158</v>
      </c>
      <c r="N294" s="10">
        <v>2479</v>
      </c>
      <c r="O294" s="12">
        <f t="shared" si="104"/>
        <v>23.579262213359918</v>
      </c>
      <c r="P294" s="12">
        <f t="shared" si="105"/>
        <v>4.9534292972057585</v>
      </c>
      <c r="Q294" s="13">
        <f t="shared" si="106"/>
        <v>473</v>
      </c>
      <c r="R294" s="13">
        <f t="shared" si="107"/>
        <v>117</v>
      </c>
      <c r="S294" s="8">
        <v>2619</v>
      </c>
      <c r="T294" s="8">
        <v>2806</v>
      </c>
      <c r="U294" s="1">
        <v>2943</v>
      </c>
      <c r="V294" s="8">
        <v>2991</v>
      </c>
      <c r="W294" s="2">
        <f t="shared" si="108"/>
        <v>0.2731397459165154</v>
      </c>
      <c r="X294" s="2">
        <f t="shared" si="109"/>
        <v>0.07140129820542192</v>
      </c>
      <c r="Y294" s="8">
        <f t="shared" si="110"/>
        <v>602</v>
      </c>
      <c r="Z294" s="8">
        <f t="shared" si="111"/>
        <v>187</v>
      </c>
      <c r="AA294" s="2">
        <f t="shared" si="112"/>
        <v>0.24597798475867907</v>
      </c>
      <c r="AB294" s="2">
        <f t="shared" si="113"/>
        <v>0.04882394868139701</v>
      </c>
      <c r="AC294" s="8">
        <f t="shared" si="114"/>
        <v>581</v>
      </c>
      <c r="AD294" s="8">
        <f t="shared" si="115"/>
        <v>137</v>
      </c>
      <c r="AE294" s="19">
        <f t="shared" si="116"/>
        <v>0.20653489310205728</v>
      </c>
      <c r="AF294" s="19">
        <f t="shared" si="117"/>
        <v>0.0163098878695209</v>
      </c>
      <c r="AG294" s="8">
        <f t="shared" si="118"/>
        <v>512</v>
      </c>
      <c r="AH294" s="8">
        <f t="shared" si="119"/>
        <v>48</v>
      </c>
    </row>
    <row r="295" spans="1:34" ht="12.75">
      <c r="A295" s="6"/>
      <c r="B295" s="6" t="s">
        <v>418</v>
      </c>
      <c r="C295" s="6" t="s">
        <v>236</v>
      </c>
      <c r="D295" s="10">
        <v>1204</v>
      </c>
      <c r="E295" s="10">
        <v>1236</v>
      </c>
      <c r="F295" s="10">
        <v>1230</v>
      </c>
      <c r="G295" s="10">
        <v>1231</v>
      </c>
      <c r="H295" s="10">
        <v>1368</v>
      </c>
      <c r="I295" s="10">
        <v>1441</v>
      </c>
      <c r="J295" s="12">
        <f t="shared" si="100"/>
        <v>17.154471544715445</v>
      </c>
      <c r="K295" s="12">
        <f t="shared" si="101"/>
        <v>5.33625730994152</v>
      </c>
      <c r="L295" s="10">
        <f t="shared" si="102"/>
        <v>211</v>
      </c>
      <c r="M295" s="10">
        <f t="shared" si="103"/>
        <v>73</v>
      </c>
      <c r="N295" s="10">
        <v>1618</v>
      </c>
      <c r="O295" s="12">
        <f t="shared" si="104"/>
        <v>31.437855402112103</v>
      </c>
      <c r="P295" s="12">
        <f t="shared" si="105"/>
        <v>12.283136710617628</v>
      </c>
      <c r="Q295" s="13">
        <f t="shared" si="106"/>
        <v>387</v>
      </c>
      <c r="R295" s="13">
        <f t="shared" si="107"/>
        <v>177</v>
      </c>
      <c r="S295" s="8">
        <v>1713</v>
      </c>
      <c r="T295" s="8">
        <v>1743</v>
      </c>
      <c r="U295" s="1">
        <v>1916</v>
      </c>
      <c r="V295" s="8">
        <v>2126</v>
      </c>
      <c r="W295" s="2">
        <f t="shared" si="108"/>
        <v>0.2741228070175439</v>
      </c>
      <c r="X295" s="2">
        <f t="shared" si="109"/>
        <v>0.017513134851138354</v>
      </c>
      <c r="Y295" s="8">
        <f t="shared" si="110"/>
        <v>375</v>
      </c>
      <c r="Z295" s="8">
        <f t="shared" si="111"/>
        <v>30</v>
      </c>
      <c r="AA295" s="2">
        <f t="shared" si="112"/>
        <v>0.3296321998612075</v>
      </c>
      <c r="AB295" s="2">
        <f t="shared" si="113"/>
        <v>0.09925415949512335</v>
      </c>
      <c r="AC295" s="8">
        <f t="shared" si="114"/>
        <v>475</v>
      </c>
      <c r="AD295" s="8">
        <f t="shared" si="115"/>
        <v>173</v>
      </c>
      <c r="AE295" s="19">
        <f t="shared" si="116"/>
        <v>0.31396786155747836</v>
      </c>
      <c r="AF295" s="19">
        <f t="shared" si="117"/>
        <v>0.10960334029227557</v>
      </c>
      <c r="AG295" s="8">
        <f t="shared" si="118"/>
        <v>508</v>
      </c>
      <c r="AH295" s="8">
        <f t="shared" si="119"/>
        <v>210</v>
      </c>
    </row>
    <row r="296" spans="1:34" ht="12.75">
      <c r="A296" s="6"/>
      <c r="B296" s="6" t="s">
        <v>419</v>
      </c>
      <c r="C296" s="6" t="s">
        <v>237</v>
      </c>
      <c r="D296" s="10">
        <v>12563</v>
      </c>
      <c r="E296" s="10">
        <v>12738</v>
      </c>
      <c r="F296" s="10">
        <v>12931</v>
      </c>
      <c r="G296" s="10">
        <v>13223</v>
      </c>
      <c r="H296" s="10">
        <v>14199</v>
      </c>
      <c r="I296" s="10">
        <v>14584</v>
      </c>
      <c r="J296" s="12">
        <f t="shared" si="100"/>
        <v>12.783234088624237</v>
      </c>
      <c r="K296" s="12">
        <f t="shared" si="101"/>
        <v>2.711458553419255</v>
      </c>
      <c r="L296" s="10">
        <f t="shared" si="102"/>
        <v>1653</v>
      </c>
      <c r="M296" s="10">
        <f t="shared" si="103"/>
        <v>385</v>
      </c>
      <c r="N296" s="10">
        <v>15335</v>
      </c>
      <c r="O296" s="12">
        <f t="shared" si="104"/>
        <v>15.972169704303107</v>
      </c>
      <c r="P296" s="12">
        <f t="shared" si="105"/>
        <v>5.149478880965441</v>
      </c>
      <c r="Q296" s="13">
        <f t="shared" si="106"/>
        <v>2112</v>
      </c>
      <c r="R296" s="13">
        <f t="shared" si="107"/>
        <v>751</v>
      </c>
      <c r="S296" s="8">
        <v>15998</v>
      </c>
      <c r="T296" s="8">
        <v>16527</v>
      </c>
      <c r="U296" s="1">
        <v>17131</v>
      </c>
      <c r="V296" s="8">
        <v>17598</v>
      </c>
      <c r="W296" s="2">
        <f t="shared" si="108"/>
        <v>0.1639552081132474</v>
      </c>
      <c r="X296" s="2">
        <f t="shared" si="109"/>
        <v>0.033066633329166144</v>
      </c>
      <c r="Y296" s="8">
        <f t="shared" si="110"/>
        <v>2328</v>
      </c>
      <c r="Z296" s="8">
        <f t="shared" si="111"/>
        <v>529</v>
      </c>
      <c r="AA296" s="2">
        <f t="shared" si="112"/>
        <v>0.1746434448710916</v>
      </c>
      <c r="AB296" s="2">
        <f t="shared" si="113"/>
        <v>0.036546257639014944</v>
      </c>
      <c r="AC296" s="8">
        <f t="shared" si="114"/>
        <v>2547</v>
      </c>
      <c r="AD296" s="8">
        <f t="shared" si="115"/>
        <v>604</v>
      </c>
      <c r="AE296" s="19">
        <f t="shared" si="116"/>
        <v>0.14757091620476034</v>
      </c>
      <c r="AF296" s="19">
        <f t="shared" si="117"/>
        <v>0.027260521860953825</v>
      </c>
      <c r="AG296" s="8">
        <f t="shared" si="118"/>
        <v>2263</v>
      </c>
      <c r="AH296" s="8">
        <f t="shared" si="119"/>
        <v>467</v>
      </c>
    </row>
    <row r="297" spans="1:34" ht="12.75">
      <c r="A297" s="6"/>
      <c r="B297" s="6" t="s">
        <v>420</v>
      </c>
      <c r="C297" s="6" t="s">
        <v>238</v>
      </c>
      <c r="D297" s="10">
        <v>936</v>
      </c>
      <c r="E297" s="10">
        <v>954</v>
      </c>
      <c r="F297" s="10">
        <v>975</v>
      </c>
      <c r="G297" s="10">
        <v>981</v>
      </c>
      <c r="H297" s="10">
        <v>1038</v>
      </c>
      <c r="I297" s="10">
        <v>1077</v>
      </c>
      <c r="J297" s="12">
        <f t="shared" si="100"/>
        <v>10.461538461538462</v>
      </c>
      <c r="K297" s="12">
        <f t="shared" si="101"/>
        <v>3.7572254335260116</v>
      </c>
      <c r="L297" s="10">
        <f t="shared" si="102"/>
        <v>102</v>
      </c>
      <c r="M297" s="10">
        <f t="shared" si="103"/>
        <v>39</v>
      </c>
      <c r="N297" s="10">
        <v>1094</v>
      </c>
      <c r="O297" s="12">
        <f t="shared" si="104"/>
        <v>11.518858307849133</v>
      </c>
      <c r="P297" s="12">
        <f t="shared" si="105"/>
        <v>1.5784586815227482</v>
      </c>
      <c r="Q297" s="13">
        <f t="shared" si="106"/>
        <v>113</v>
      </c>
      <c r="R297" s="13">
        <f t="shared" si="107"/>
        <v>17</v>
      </c>
      <c r="S297" s="8">
        <v>1114</v>
      </c>
      <c r="T297" s="8">
        <v>1091</v>
      </c>
      <c r="U297" s="1">
        <v>1129</v>
      </c>
      <c r="V297" s="8">
        <v>1141</v>
      </c>
      <c r="W297" s="2">
        <f t="shared" si="108"/>
        <v>0.051059730250481696</v>
      </c>
      <c r="X297" s="2">
        <f t="shared" si="109"/>
        <v>-0.02064631956912029</v>
      </c>
      <c r="Y297" s="8">
        <f t="shared" si="110"/>
        <v>53</v>
      </c>
      <c r="Z297" s="8">
        <f t="shared" si="111"/>
        <v>-23</v>
      </c>
      <c r="AA297" s="2">
        <f t="shared" si="112"/>
        <v>0.04828226555246054</v>
      </c>
      <c r="AB297" s="2">
        <f t="shared" si="113"/>
        <v>0.034830430797433545</v>
      </c>
      <c r="AC297" s="8">
        <f t="shared" si="114"/>
        <v>52</v>
      </c>
      <c r="AD297" s="8">
        <f t="shared" si="115"/>
        <v>38</v>
      </c>
      <c r="AE297" s="19">
        <f t="shared" si="116"/>
        <v>0.04296160877513711</v>
      </c>
      <c r="AF297" s="19">
        <f t="shared" si="117"/>
        <v>0.010628875110717449</v>
      </c>
      <c r="AG297" s="8">
        <f t="shared" si="118"/>
        <v>47</v>
      </c>
      <c r="AH297" s="8">
        <f t="shared" si="119"/>
        <v>12</v>
      </c>
    </row>
    <row r="298" spans="1:34" ht="12.75">
      <c r="A298" s="6"/>
      <c r="B298" s="6" t="s">
        <v>421</v>
      </c>
      <c r="C298" s="6" t="s">
        <v>239</v>
      </c>
      <c r="D298" s="10">
        <v>2490</v>
      </c>
      <c r="E298" s="10">
        <v>2545</v>
      </c>
      <c r="F298" s="10">
        <v>2583</v>
      </c>
      <c r="G298" s="10">
        <v>2576</v>
      </c>
      <c r="H298" s="10">
        <v>2662</v>
      </c>
      <c r="I298" s="10">
        <v>2635</v>
      </c>
      <c r="J298" s="12">
        <f t="shared" si="100"/>
        <v>2.013162988772745</v>
      </c>
      <c r="K298" s="12">
        <f t="shared" si="101"/>
        <v>-1.0142749812171301</v>
      </c>
      <c r="L298" s="10">
        <f t="shared" si="102"/>
        <v>52</v>
      </c>
      <c r="M298" s="10">
        <f t="shared" si="103"/>
        <v>-27</v>
      </c>
      <c r="N298" s="10">
        <v>2642</v>
      </c>
      <c r="O298" s="12">
        <f t="shared" si="104"/>
        <v>2.562111801242236</v>
      </c>
      <c r="P298" s="12">
        <f t="shared" si="105"/>
        <v>0.2656546489563567</v>
      </c>
      <c r="Q298" s="13">
        <f t="shared" si="106"/>
        <v>66</v>
      </c>
      <c r="R298" s="13">
        <f t="shared" si="107"/>
        <v>7</v>
      </c>
      <c r="S298" s="8">
        <v>2684</v>
      </c>
      <c r="T298" s="8">
        <v>2673</v>
      </c>
      <c r="U298" s="1">
        <v>2622</v>
      </c>
      <c r="V298" s="8">
        <v>2586</v>
      </c>
      <c r="W298" s="2">
        <f t="shared" si="108"/>
        <v>0.004132231404958678</v>
      </c>
      <c r="X298" s="2">
        <f t="shared" si="109"/>
        <v>-0.004098360655737705</v>
      </c>
      <c r="Y298" s="8">
        <f t="shared" si="110"/>
        <v>11</v>
      </c>
      <c r="Z298" s="8">
        <f t="shared" si="111"/>
        <v>-11</v>
      </c>
      <c r="AA298" s="2">
        <f t="shared" si="112"/>
        <v>-0.004933586337760911</v>
      </c>
      <c r="AB298" s="2">
        <f t="shared" si="113"/>
        <v>-0.019079685746352413</v>
      </c>
      <c r="AC298" s="8">
        <f t="shared" si="114"/>
        <v>-13</v>
      </c>
      <c r="AD298" s="8">
        <f t="shared" si="115"/>
        <v>-51</v>
      </c>
      <c r="AE298" s="19">
        <f t="shared" si="116"/>
        <v>-0.021196063588190765</v>
      </c>
      <c r="AF298" s="19">
        <f t="shared" si="117"/>
        <v>-0.013729977116704805</v>
      </c>
      <c r="AG298" s="8">
        <f t="shared" si="118"/>
        <v>-56</v>
      </c>
      <c r="AH298" s="8">
        <f t="shared" si="119"/>
        <v>-36</v>
      </c>
    </row>
    <row r="299" spans="1:34" ht="12.75">
      <c r="A299" s="6"/>
      <c r="B299" s="6" t="s">
        <v>422</v>
      </c>
      <c r="C299" s="6" t="s">
        <v>240</v>
      </c>
      <c r="D299" s="10">
        <v>833</v>
      </c>
      <c r="E299" s="10">
        <v>843</v>
      </c>
      <c r="F299" s="10">
        <v>863</v>
      </c>
      <c r="G299" s="10">
        <v>884</v>
      </c>
      <c r="H299" s="10">
        <v>899</v>
      </c>
      <c r="I299" s="10">
        <v>889</v>
      </c>
      <c r="J299" s="12">
        <f t="shared" si="100"/>
        <v>3.0127462340672073</v>
      </c>
      <c r="K299" s="12">
        <f t="shared" si="101"/>
        <v>-1.1123470522803114</v>
      </c>
      <c r="L299" s="10">
        <f t="shared" si="102"/>
        <v>26</v>
      </c>
      <c r="M299" s="10">
        <f t="shared" si="103"/>
        <v>-10</v>
      </c>
      <c r="N299" s="10">
        <v>884</v>
      </c>
      <c r="O299" s="12">
        <f t="shared" si="104"/>
        <v>0</v>
      </c>
      <c r="P299" s="12">
        <f t="shared" si="105"/>
        <v>-0.562429696287964</v>
      </c>
      <c r="Q299" s="13">
        <f t="shared" si="106"/>
        <v>0</v>
      </c>
      <c r="R299" s="13">
        <f t="shared" si="107"/>
        <v>-5</v>
      </c>
      <c r="S299" s="8">
        <v>920</v>
      </c>
      <c r="T299" s="8">
        <v>933</v>
      </c>
      <c r="U299" s="1">
        <v>926</v>
      </c>
      <c r="V299" s="8">
        <v>909</v>
      </c>
      <c r="W299" s="2">
        <f t="shared" si="108"/>
        <v>0.03781979977753059</v>
      </c>
      <c r="X299" s="2">
        <f t="shared" si="109"/>
        <v>0.014130434782608696</v>
      </c>
      <c r="Y299" s="8">
        <f t="shared" si="110"/>
        <v>34</v>
      </c>
      <c r="Z299" s="8">
        <f t="shared" si="111"/>
        <v>13</v>
      </c>
      <c r="AA299" s="2">
        <f t="shared" si="112"/>
        <v>0.04161979752530934</v>
      </c>
      <c r="AB299" s="2">
        <f t="shared" si="113"/>
        <v>-0.007502679528403001</v>
      </c>
      <c r="AC299" s="8">
        <f t="shared" si="114"/>
        <v>37</v>
      </c>
      <c r="AD299" s="8">
        <f t="shared" si="115"/>
        <v>-7</v>
      </c>
      <c r="AE299" s="19">
        <f t="shared" si="116"/>
        <v>0.02828054298642534</v>
      </c>
      <c r="AF299" s="19">
        <f t="shared" si="117"/>
        <v>-0.0183585313174946</v>
      </c>
      <c r="AG299" s="8">
        <f t="shared" si="118"/>
        <v>25</v>
      </c>
      <c r="AH299" s="8">
        <f t="shared" si="119"/>
        <v>-17</v>
      </c>
    </row>
    <row r="300" spans="1:34" ht="12.75">
      <c r="A300" s="6"/>
      <c r="B300" s="6" t="s">
        <v>423</v>
      </c>
      <c r="C300" s="6" t="s">
        <v>241</v>
      </c>
      <c r="D300" s="10">
        <v>73</v>
      </c>
      <c r="E300" s="10">
        <v>71</v>
      </c>
      <c r="F300" s="10">
        <v>89</v>
      </c>
      <c r="G300" s="10">
        <v>102</v>
      </c>
      <c r="H300" s="10">
        <v>135</v>
      </c>
      <c r="I300" s="10">
        <v>135</v>
      </c>
      <c r="J300" s="12">
        <f t="shared" si="100"/>
        <v>51.68539325842697</v>
      </c>
      <c r="K300" s="12">
        <f t="shared" si="101"/>
        <v>0</v>
      </c>
      <c r="L300" s="10">
        <f t="shared" si="102"/>
        <v>46</v>
      </c>
      <c r="M300" s="10">
        <f t="shared" si="103"/>
        <v>0</v>
      </c>
      <c r="N300" s="10">
        <v>138</v>
      </c>
      <c r="O300" s="12">
        <f t="shared" si="104"/>
        <v>35.294117647058826</v>
      </c>
      <c r="P300" s="12">
        <f t="shared" si="105"/>
        <v>2.2222222222222223</v>
      </c>
      <c r="Q300" s="13">
        <f t="shared" si="106"/>
        <v>36</v>
      </c>
      <c r="R300" s="13">
        <f t="shared" si="107"/>
        <v>3</v>
      </c>
      <c r="S300" s="8">
        <v>142</v>
      </c>
      <c r="T300" s="8">
        <v>142</v>
      </c>
      <c r="U300" s="1">
        <v>138</v>
      </c>
      <c r="V300" s="8">
        <v>148</v>
      </c>
      <c r="W300" s="2">
        <f t="shared" si="108"/>
        <v>0.05185185185185185</v>
      </c>
      <c r="X300" s="2">
        <f t="shared" si="109"/>
        <v>0</v>
      </c>
      <c r="Y300" s="8">
        <f t="shared" si="110"/>
        <v>7</v>
      </c>
      <c r="Z300" s="8">
        <f t="shared" si="111"/>
        <v>0</v>
      </c>
      <c r="AA300" s="2">
        <f t="shared" si="112"/>
        <v>0.022222222222222223</v>
      </c>
      <c r="AB300" s="2">
        <f t="shared" si="113"/>
        <v>-0.028169014084507043</v>
      </c>
      <c r="AC300" s="8">
        <f t="shared" si="114"/>
        <v>3</v>
      </c>
      <c r="AD300" s="8">
        <f t="shared" si="115"/>
        <v>-4</v>
      </c>
      <c r="AE300" s="19">
        <f t="shared" si="116"/>
        <v>0.07246376811594203</v>
      </c>
      <c r="AF300" s="19">
        <f t="shared" si="117"/>
        <v>0.07246376811594203</v>
      </c>
      <c r="AG300" s="8">
        <f t="shared" si="118"/>
        <v>10</v>
      </c>
      <c r="AH300" s="8">
        <f t="shared" si="119"/>
        <v>10</v>
      </c>
    </row>
    <row r="301" spans="1:34" ht="12.75">
      <c r="A301" s="6"/>
      <c r="B301" s="6" t="s">
        <v>424</v>
      </c>
      <c r="C301" s="6" t="s">
        <v>242</v>
      </c>
      <c r="D301" s="10">
        <v>121</v>
      </c>
      <c r="E301" s="10">
        <v>125</v>
      </c>
      <c r="F301" s="10">
        <v>128</v>
      </c>
      <c r="G301" s="10">
        <v>138</v>
      </c>
      <c r="H301" s="10">
        <v>137</v>
      </c>
      <c r="I301" s="10">
        <v>130</v>
      </c>
      <c r="J301" s="12">
        <f t="shared" si="100"/>
        <v>1.5625</v>
      </c>
      <c r="K301" s="12">
        <f t="shared" si="101"/>
        <v>-5.109489051094891</v>
      </c>
      <c r="L301" s="10">
        <f t="shared" si="102"/>
        <v>2</v>
      </c>
      <c r="M301" s="10">
        <f t="shared" si="103"/>
        <v>-7</v>
      </c>
      <c r="N301" s="10">
        <v>121</v>
      </c>
      <c r="O301" s="12">
        <f t="shared" si="104"/>
        <v>-12.318840579710146</v>
      </c>
      <c r="P301" s="12">
        <f t="shared" si="105"/>
        <v>-6.923076923076923</v>
      </c>
      <c r="Q301" s="13">
        <f t="shared" si="106"/>
        <v>-17</v>
      </c>
      <c r="R301" s="13">
        <f t="shared" si="107"/>
        <v>-9</v>
      </c>
      <c r="S301" s="8">
        <v>124</v>
      </c>
      <c r="T301" s="8">
        <v>109</v>
      </c>
      <c r="U301" s="1">
        <v>111</v>
      </c>
      <c r="V301" s="8">
        <v>122</v>
      </c>
      <c r="W301" s="2">
        <f t="shared" si="108"/>
        <v>-0.20437956204379562</v>
      </c>
      <c r="X301" s="2">
        <f t="shared" si="109"/>
        <v>-0.12096774193548387</v>
      </c>
      <c r="Y301" s="8">
        <f t="shared" si="110"/>
        <v>-28</v>
      </c>
      <c r="Z301" s="8">
        <f t="shared" si="111"/>
        <v>-15</v>
      </c>
      <c r="AA301" s="2">
        <f t="shared" si="112"/>
        <v>-0.14615384615384616</v>
      </c>
      <c r="AB301" s="2">
        <f t="shared" si="113"/>
        <v>0.01834862385321101</v>
      </c>
      <c r="AC301" s="8">
        <f t="shared" si="114"/>
        <v>-19</v>
      </c>
      <c r="AD301" s="8">
        <f t="shared" si="115"/>
        <v>2</v>
      </c>
      <c r="AE301" s="19">
        <f t="shared" si="116"/>
        <v>0.008264462809917356</v>
      </c>
      <c r="AF301" s="19">
        <f t="shared" si="117"/>
        <v>0.0990990990990991</v>
      </c>
      <c r="AG301" s="8">
        <f t="shared" si="118"/>
        <v>1</v>
      </c>
      <c r="AH301" s="8">
        <f t="shared" si="119"/>
        <v>11</v>
      </c>
    </row>
    <row r="302" spans="1:34" ht="12.75">
      <c r="A302" s="6"/>
      <c r="B302" s="6" t="s">
        <v>425</v>
      </c>
      <c r="C302" s="6" t="s">
        <v>243</v>
      </c>
      <c r="D302" s="10">
        <v>97</v>
      </c>
      <c r="E302" s="10">
        <v>98</v>
      </c>
      <c r="F302" s="10">
        <v>115</v>
      </c>
      <c r="G302" s="10">
        <v>124</v>
      </c>
      <c r="H302" s="10">
        <v>143</v>
      </c>
      <c r="I302" s="10">
        <v>139</v>
      </c>
      <c r="J302" s="12">
        <f t="shared" si="100"/>
        <v>20.869565217391305</v>
      </c>
      <c r="K302" s="12">
        <f t="shared" si="101"/>
        <v>-2.797202797202797</v>
      </c>
      <c r="L302" s="10">
        <f t="shared" si="102"/>
        <v>24</v>
      </c>
      <c r="M302" s="10">
        <f t="shared" si="103"/>
        <v>-4</v>
      </c>
      <c r="N302" s="10">
        <v>133</v>
      </c>
      <c r="O302" s="12">
        <f t="shared" si="104"/>
        <v>7.258064516129033</v>
      </c>
      <c r="P302" s="12">
        <f t="shared" si="105"/>
        <v>-4.316546762589928</v>
      </c>
      <c r="Q302" s="13">
        <f t="shared" si="106"/>
        <v>9</v>
      </c>
      <c r="R302" s="13">
        <f t="shared" si="107"/>
        <v>-6</v>
      </c>
      <c r="S302" s="8">
        <v>135</v>
      </c>
      <c r="T302" s="8">
        <v>128</v>
      </c>
      <c r="U302" s="1">
        <v>128</v>
      </c>
      <c r="V302" s="8">
        <v>115</v>
      </c>
      <c r="W302" s="2">
        <f t="shared" si="108"/>
        <v>-0.1048951048951049</v>
      </c>
      <c r="X302" s="2">
        <f t="shared" si="109"/>
        <v>-0.05185185185185185</v>
      </c>
      <c r="Y302" s="8">
        <f t="shared" si="110"/>
        <v>-15</v>
      </c>
      <c r="Z302" s="8">
        <f t="shared" si="111"/>
        <v>-7</v>
      </c>
      <c r="AA302" s="2">
        <f t="shared" si="112"/>
        <v>-0.07913669064748201</v>
      </c>
      <c r="AB302" s="2">
        <f t="shared" si="113"/>
        <v>0</v>
      </c>
      <c r="AC302" s="8">
        <f t="shared" si="114"/>
        <v>-11</v>
      </c>
      <c r="AD302" s="8">
        <f t="shared" si="115"/>
        <v>0</v>
      </c>
      <c r="AE302" s="19">
        <f t="shared" si="116"/>
        <v>-0.13533834586466165</v>
      </c>
      <c r="AF302" s="19">
        <f t="shared" si="117"/>
        <v>-0.1015625</v>
      </c>
      <c r="AG302" s="8">
        <f t="shared" si="118"/>
        <v>-18</v>
      </c>
      <c r="AH302" s="8">
        <f t="shared" si="119"/>
        <v>-13</v>
      </c>
    </row>
    <row r="303" spans="1:30" ht="12.75">
      <c r="A303" s="6"/>
      <c r="B303" s="6"/>
      <c r="C303" s="6"/>
      <c r="D303" s="10"/>
      <c r="E303" s="10"/>
      <c r="F303" s="10"/>
      <c r="G303" s="10"/>
      <c r="H303" s="10"/>
      <c r="I303" s="10"/>
      <c r="J303" s="10" t="s">
        <v>8</v>
      </c>
      <c r="K303" s="10" t="s">
        <v>8</v>
      </c>
      <c r="L303" s="10" t="s">
        <v>8</v>
      </c>
      <c r="M303" s="10" t="s">
        <v>8</v>
      </c>
      <c r="N303" s="10"/>
      <c r="O303" s="10" t="s">
        <v>8</v>
      </c>
      <c r="P303" s="10" t="s">
        <v>8</v>
      </c>
      <c r="Q303" s="13" t="s">
        <v>8</v>
      </c>
      <c r="R303" s="13" t="s">
        <v>8</v>
      </c>
      <c r="U303" s="1"/>
      <c r="AC303" s="3"/>
      <c r="AD303" s="3"/>
    </row>
    <row r="304" spans="1:30" ht="12.75">
      <c r="A304" s="9" t="s">
        <v>244</v>
      </c>
      <c r="B304" s="6"/>
      <c r="C304" s="6"/>
      <c r="D304" s="10"/>
      <c r="E304" s="10"/>
      <c r="F304" s="10"/>
      <c r="G304" s="10"/>
      <c r="H304" s="10"/>
      <c r="I304" s="10"/>
      <c r="J304" s="10" t="s">
        <v>8</v>
      </c>
      <c r="K304" s="10" t="s">
        <v>8</v>
      </c>
      <c r="L304" s="10" t="s">
        <v>8</v>
      </c>
      <c r="M304" s="10" t="s">
        <v>8</v>
      </c>
      <c r="N304" s="10"/>
      <c r="O304" s="10" t="s">
        <v>8</v>
      </c>
      <c r="P304" s="10" t="s">
        <v>8</v>
      </c>
      <c r="Q304" s="13" t="s">
        <v>8</v>
      </c>
      <c r="R304" s="13" t="s">
        <v>8</v>
      </c>
      <c r="U304" s="1"/>
      <c r="AC304" s="3"/>
      <c r="AD304" s="3"/>
    </row>
    <row r="305" spans="1:34" ht="12.75">
      <c r="A305" s="9"/>
      <c r="B305" s="6" t="s">
        <v>426</v>
      </c>
      <c r="C305" s="6"/>
      <c r="D305" s="10"/>
      <c r="E305" s="10"/>
      <c r="F305" s="10"/>
      <c r="G305" s="10"/>
      <c r="H305" s="10">
        <v>1023</v>
      </c>
      <c r="I305" s="10">
        <v>1083</v>
      </c>
      <c r="J305" s="10"/>
      <c r="K305" s="10"/>
      <c r="L305" s="10"/>
      <c r="M305" s="10"/>
      <c r="N305" s="10">
        <v>1077</v>
      </c>
      <c r="O305" s="10"/>
      <c r="P305" s="10"/>
      <c r="Q305" s="13"/>
      <c r="R305" s="13"/>
      <c r="S305" s="8">
        <v>1029</v>
      </c>
      <c r="T305" s="18" t="s">
        <v>251</v>
      </c>
      <c r="U305" s="18" t="s">
        <v>251</v>
      </c>
      <c r="V305" s="18" t="s">
        <v>251</v>
      </c>
      <c r="W305" s="18" t="s">
        <v>251</v>
      </c>
      <c r="X305" s="18" t="s">
        <v>251</v>
      </c>
      <c r="Y305" s="18" t="s">
        <v>251</v>
      </c>
      <c r="Z305" s="18" t="s">
        <v>251</v>
      </c>
      <c r="AA305" s="18" t="s">
        <v>251</v>
      </c>
      <c r="AB305" s="18" t="s">
        <v>251</v>
      </c>
      <c r="AC305" s="18" t="s">
        <v>251</v>
      </c>
      <c r="AD305" s="18" t="s">
        <v>251</v>
      </c>
      <c r="AE305" s="18" t="s">
        <v>251</v>
      </c>
      <c r="AF305" s="18" t="s">
        <v>251</v>
      </c>
      <c r="AG305" s="18" t="s">
        <v>251</v>
      </c>
      <c r="AH305" s="18" t="s">
        <v>251</v>
      </c>
    </row>
    <row r="306" spans="1:34" ht="12.75">
      <c r="A306" s="9"/>
      <c r="B306" s="6" t="s">
        <v>427</v>
      </c>
      <c r="C306" s="6"/>
      <c r="D306" s="10"/>
      <c r="E306" s="10"/>
      <c r="F306" s="10"/>
      <c r="G306" s="10"/>
      <c r="H306" s="10">
        <v>1017</v>
      </c>
      <c r="I306" s="10">
        <v>1006</v>
      </c>
      <c r="J306" s="10"/>
      <c r="K306" s="10"/>
      <c r="L306" s="10"/>
      <c r="M306" s="10"/>
      <c r="N306" s="10">
        <v>964</v>
      </c>
      <c r="O306" s="10"/>
      <c r="P306" s="10"/>
      <c r="Q306" s="13"/>
      <c r="R306" s="13"/>
      <c r="S306" s="8">
        <v>926</v>
      </c>
      <c r="T306" s="18" t="s">
        <v>251</v>
      </c>
      <c r="U306" s="18" t="s">
        <v>251</v>
      </c>
      <c r="V306" s="18" t="s">
        <v>251</v>
      </c>
      <c r="W306" s="18" t="s">
        <v>251</v>
      </c>
      <c r="X306" s="18" t="s">
        <v>251</v>
      </c>
      <c r="Y306" s="18" t="s">
        <v>251</v>
      </c>
      <c r="Z306" s="18" t="s">
        <v>251</v>
      </c>
      <c r="AA306" s="18" t="s">
        <v>251</v>
      </c>
      <c r="AB306" s="18" t="s">
        <v>251</v>
      </c>
      <c r="AC306" s="18" t="s">
        <v>251</v>
      </c>
      <c r="AD306" s="18" t="s">
        <v>251</v>
      </c>
      <c r="AE306" s="18" t="s">
        <v>251</v>
      </c>
      <c r="AF306" s="18" t="s">
        <v>251</v>
      </c>
      <c r="AG306" s="18" t="s">
        <v>251</v>
      </c>
      <c r="AH306" s="18" t="s">
        <v>251</v>
      </c>
    </row>
    <row r="307" spans="1:30" ht="12.75">
      <c r="A307" s="9"/>
      <c r="B307" s="6"/>
      <c r="C307" s="6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3"/>
      <c r="R307" s="13"/>
      <c r="U307" s="1"/>
      <c r="W307" s="3"/>
      <c r="AC307" s="3"/>
      <c r="AD307" s="3"/>
    </row>
    <row r="308" spans="1:34" ht="12.75">
      <c r="A308" s="6"/>
      <c r="B308" s="6" t="s">
        <v>430</v>
      </c>
      <c r="C308" s="6" t="s">
        <v>245</v>
      </c>
      <c r="D308" s="10">
        <v>974</v>
      </c>
      <c r="E308" s="10">
        <v>957</v>
      </c>
      <c r="F308" s="10">
        <v>971</v>
      </c>
      <c r="G308" s="10">
        <v>956</v>
      </c>
      <c r="H308" s="10">
        <v>0</v>
      </c>
      <c r="I308" s="18" t="s">
        <v>251</v>
      </c>
      <c r="J308" s="18" t="s">
        <v>251</v>
      </c>
      <c r="K308" s="18" t="s">
        <v>251</v>
      </c>
      <c r="L308" s="18" t="s">
        <v>251</v>
      </c>
      <c r="M308" s="18" t="s">
        <v>251</v>
      </c>
      <c r="N308" s="18" t="s">
        <v>251</v>
      </c>
      <c r="O308" s="18" t="s">
        <v>251</v>
      </c>
      <c r="P308" s="18" t="s">
        <v>251</v>
      </c>
      <c r="Q308" s="18" t="s">
        <v>251</v>
      </c>
      <c r="R308" s="18" t="s">
        <v>251</v>
      </c>
      <c r="S308" s="18" t="s">
        <v>251</v>
      </c>
      <c r="T308" s="8">
        <v>921</v>
      </c>
      <c r="U308" s="1">
        <v>927</v>
      </c>
      <c r="V308" s="8">
        <v>924</v>
      </c>
      <c r="W308" s="14" t="s">
        <v>251</v>
      </c>
      <c r="X308" s="14" t="s">
        <v>251</v>
      </c>
      <c r="Y308" s="8">
        <f>(T308-H308)</f>
        <v>921</v>
      </c>
      <c r="Z308" s="8" t="e">
        <f>(T308-S308)</f>
        <v>#VALUE!</v>
      </c>
      <c r="AA308" s="14" t="s">
        <v>251</v>
      </c>
      <c r="AB308" s="2">
        <f>AD308/T308</f>
        <v>0.006514657980456026</v>
      </c>
      <c r="AC308" s="18" t="s">
        <v>251</v>
      </c>
      <c r="AD308" s="8">
        <f>U308-T308</f>
        <v>6</v>
      </c>
      <c r="AE308" s="20" t="s">
        <v>251</v>
      </c>
      <c r="AF308" s="19">
        <f>AH308/U308</f>
        <v>-0.003236245954692557</v>
      </c>
      <c r="AG308" s="18" t="s">
        <v>251</v>
      </c>
      <c r="AH308" s="8">
        <f>V308-U308</f>
        <v>-3</v>
      </c>
    </row>
    <row r="309" spans="1:34" ht="12.75">
      <c r="A309" s="6"/>
      <c r="B309" s="6" t="s">
        <v>428</v>
      </c>
      <c r="C309" s="6" t="s">
        <v>246</v>
      </c>
      <c r="D309" s="10">
        <v>935</v>
      </c>
      <c r="E309" s="10">
        <v>920</v>
      </c>
      <c r="F309" s="10">
        <v>939</v>
      </c>
      <c r="G309" s="10">
        <v>968</v>
      </c>
      <c r="H309" s="10">
        <v>0</v>
      </c>
      <c r="I309" s="18" t="s">
        <v>251</v>
      </c>
      <c r="J309" s="18" t="s">
        <v>251</v>
      </c>
      <c r="K309" s="18" t="s">
        <v>251</v>
      </c>
      <c r="L309" s="18" t="s">
        <v>251</v>
      </c>
      <c r="M309" s="18" t="s">
        <v>251</v>
      </c>
      <c r="N309" s="18" t="s">
        <v>251</v>
      </c>
      <c r="O309" s="18" t="s">
        <v>251</v>
      </c>
      <c r="P309" s="18" t="s">
        <v>251</v>
      </c>
      <c r="Q309" s="18" t="s">
        <v>251</v>
      </c>
      <c r="R309" s="18" t="s">
        <v>251</v>
      </c>
      <c r="S309" s="18" t="s">
        <v>251</v>
      </c>
      <c r="T309" s="8">
        <v>781</v>
      </c>
      <c r="U309" s="1">
        <v>756</v>
      </c>
      <c r="V309" s="8">
        <v>723</v>
      </c>
      <c r="W309" s="14" t="s">
        <v>251</v>
      </c>
      <c r="X309" s="14" t="s">
        <v>251</v>
      </c>
      <c r="Y309" s="8">
        <f>(T309-H309)</f>
        <v>781</v>
      </c>
      <c r="Z309" s="8" t="e">
        <f>(T309-S309)</f>
        <v>#VALUE!</v>
      </c>
      <c r="AA309" s="14" t="s">
        <v>251</v>
      </c>
      <c r="AB309" s="2">
        <f>AD309/T309</f>
        <v>-0.03201024327784891</v>
      </c>
      <c r="AC309" s="18" t="s">
        <v>251</v>
      </c>
      <c r="AD309" s="8">
        <f>U309-T309</f>
        <v>-25</v>
      </c>
      <c r="AE309" s="20" t="s">
        <v>251</v>
      </c>
      <c r="AF309" s="19">
        <f>AH309/U309</f>
        <v>-0.04365079365079365</v>
      </c>
      <c r="AG309" s="18" t="s">
        <v>251</v>
      </c>
      <c r="AH309" s="8">
        <f>V309-U309</f>
        <v>-33</v>
      </c>
    </row>
    <row r="310" spans="1:34" ht="12.75">
      <c r="A310" s="6"/>
      <c r="B310" s="6" t="s">
        <v>429</v>
      </c>
      <c r="C310" s="6"/>
      <c r="D310" s="10"/>
      <c r="E310" s="10"/>
      <c r="F310" s="10"/>
      <c r="G310" s="10"/>
      <c r="H310" s="10">
        <v>0</v>
      </c>
      <c r="I310" s="18" t="s">
        <v>251</v>
      </c>
      <c r="J310" s="18" t="s">
        <v>251</v>
      </c>
      <c r="K310" s="18" t="s">
        <v>251</v>
      </c>
      <c r="L310" s="18" t="s">
        <v>251</v>
      </c>
      <c r="M310" s="18" t="s">
        <v>251</v>
      </c>
      <c r="N310" s="18" t="s">
        <v>251</v>
      </c>
      <c r="O310" s="18" t="s">
        <v>251</v>
      </c>
      <c r="P310" s="18" t="s">
        <v>251</v>
      </c>
      <c r="Q310" s="18" t="s">
        <v>251</v>
      </c>
      <c r="R310" s="18" t="s">
        <v>251</v>
      </c>
      <c r="S310" s="18" t="s">
        <v>251</v>
      </c>
      <c r="T310" s="8">
        <v>158</v>
      </c>
      <c r="U310" s="1">
        <v>148</v>
      </c>
      <c r="V310" s="8">
        <v>140</v>
      </c>
      <c r="W310" s="14" t="s">
        <v>251</v>
      </c>
      <c r="X310" s="14" t="s">
        <v>251</v>
      </c>
      <c r="Y310" s="8">
        <f>(T310-H310)</f>
        <v>158</v>
      </c>
      <c r="Z310" s="8" t="e">
        <f>(T310-S310)</f>
        <v>#VALUE!</v>
      </c>
      <c r="AA310" s="14" t="s">
        <v>251</v>
      </c>
      <c r="AB310" s="2">
        <f>AD310/T310</f>
        <v>-0.06329113924050633</v>
      </c>
      <c r="AC310" s="18" t="s">
        <v>251</v>
      </c>
      <c r="AD310" s="8">
        <f>U310-T310</f>
        <v>-10</v>
      </c>
      <c r="AE310" s="20" t="s">
        <v>251</v>
      </c>
      <c r="AF310" s="19">
        <f>AH310/U310</f>
        <v>-0.05405405405405406</v>
      </c>
      <c r="AG310" s="18" t="s">
        <v>251</v>
      </c>
      <c r="AH310" s="8">
        <f>V310-U310</f>
        <v>-8</v>
      </c>
    </row>
    <row r="311" spans="1:34" ht="12.75">
      <c r="A311" s="6"/>
      <c r="B311" s="6" t="s">
        <v>431</v>
      </c>
      <c r="C311" s="6"/>
      <c r="D311" s="10"/>
      <c r="E311" s="10"/>
      <c r="F311" s="10"/>
      <c r="G311" s="10"/>
      <c r="H311" s="10">
        <v>0</v>
      </c>
      <c r="I311" s="18" t="s">
        <v>251</v>
      </c>
      <c r="J311" s="18" t="s">
        <v>251</v>
      </c>
      <c r="K311" s="18" t="s">
        <v>251</v>
      </c>
      <c r="L311" s="18" t="s">
        <v>251</v>
      </c>
      <c r="M311" s="18" t="s">
        <v>251</v>
      </c>
      <c r="N311" s="18" t="s">
        <v>251</v>
      </c>
      <c r="O311" s="18" t="s">
        <v>251</v>
      </c>
      <c r="P311" s="18" t="s">
        <v>251</v>
      </c>
      <c r="Q311" s="18" t="s">
        <v>251</v>
      </c>
      <c r="R311" s="18" t="s">
        <v>251</v>
      </c>
      <c r="S311" s="18" t="s">
        <v>251</v>
      </c>
      <c r="T311" s="8">
        <v>101</v>
      </c>
      <c r="U311" s="1">
        <v>96</v>
      </c>
      <c r="V311" s="8">
        <v>90</v>
      </c>
      <c r="W311" s="14" t="s">
        <v>251</v>
      </c>
      <c r="X311" s="14" t="s">
        <v>251</v>
      </c>
      <c r="Y311" s="8">
        <f>(T311-H311)</f>
        <v>101</v>
      </c>
      <c r="Z311" s="8" t="e">
        <f>(T311-S311)</f>
        <v>#VALUE!</v>
      </c>
      <c r="AA311" s="14" t="s">
        <v>251</v>
      </c>
      <c r="AB311" s="2">
        <f>AD311/T311</f>
        <v>-0.04950495049504951</v>
      </c>
      <c r="AC311" s="18" t="s">
        <v>251</v>
      </c>
      <c r="AD311" s="8">
        <f>U311-T311</f>
        <v>-5</v>
      </c>
      <c r="AE311" s="20" t="s">
        <v>251</v>
      </c>
      <c r="AF311" s="19">
        <f>AH311/U311</f>
        <v>-0.0625</v>
      </c>
      <c r="AG311" s="18" t="s">
        <v>251</v>
      </c>
      <c r="AH311" s="8">
        <f>V311-U311</f>
        <v>-6</v>
      </c>
    </row>
    <row r="312" spans="1:30" ht="12.75">
      <c r="A312" s="6"/>
      <c r="B312" s="6"/>
      <c r="C312" s="6"/>
      <c r="D312" s="10"/>
      <c r="E312" s="10"/>
      <c r="F312" s="10"/>
      <c r="G312" s="10"/>
      <c r="H312" s="10"/>
      <c r="I312" s="10"/>
      <c r="J312" s="10" t="s">
        <v>8</v>
      </c>
      <c r="K312" s="10" t="s">
        <v>8</v>
      </c>
      <c r="L312" s="10" t="s">
        <v>8</v>
      </c>
      <c r="M312" s="10" t="s">
        <v>8</v>
      </c>
      <c r="N312" s="10"/>
      <c r="O312" s="10" t="s">
        <v>8</v>
      </c>
      <c r="P312" s="10" t="s">
        <v>8</v>
      </c>
      <c r="Q312" s="13" t="s">
        <v>8</v>
      </c>
      <c r="R312" s="13" t="s">
        <v>8</v>
      </c>
      <c r="AC312" s="3"/>
      <c r="AD312" s="3"/>
    </row>
    <row r="313" spans="1:30" ht="12.75">
      <c r="A313" s="9" t="s">
        <v>247</v>
      </c>
      <c r="B313" s="6"/>
      <c r="C313" s="6"/>
      <c r="D313" s="10"/>
      <c r="E313" s="10"/>
      <c r="F313" s="10"/>
      <c r="G313" s="10"/>
      <c r="H313" s="10"/>
      <c r="I313" s="10"/>
      <c r="J313" s="10" t="s">
        <v>8</v>
      </c>
      <c r="K313" s="10" t="s">
        <v>8</v>
      </c>
      <c r="L313" s="10" t="s">
        <v>8</v>
      </c>
      <c r="M313" s="10" t="s">
        <v>8</v>
      </c>
      <c r="N313" s="10"/>
      <c r="O313" s="10" t="s">
        <v>8</v>
      </c>
      <c r="P313" s="10" t="s">
        <v>8</v>
      </c>
      <c r="Q313" s="13" t="s">
        <v>8</v>
      </c>
      <c r="R313" s="13" t="s">
        <v>8</v>
      </c>
      <c r="AC313" s="3"/>
      <c r="AD313" s="3"/>
    </row>
    <row r="314" spans="1:34" ht="12.75">
      <c r="A314" s="6"/>
      <c r="B314" s="6" t="s">
        <v>248</v>
      </c>
      <c r="C314" s="6"/>
      <c r="D314" s="10">
        <v>313</v>
      </c>
      <c r="E314" s="10">
        <v>641</v>
      </c>
      <c r="F314" s="10">
        <v>716</v>
      </c>
      <c r="G314" s="10">
        <v>600</v>
      </c>
      <c r="H314" s="10">
        <v>807</v>
      </c>
      <c r="I314" s="10">
        <v>733</v>
      </c>
      <c r="J314" s="12">
        <f>(L314/F314)*100</f>
        <v>2.3743016759776534</v>
      </c>
      <c r="K314" s="12">
        <f>(M314/H314)*100</f>
        <v>-9.169764560099132</v>
      </c>
      <c r="L314" s="10">
        <f>SUM(I314-F314)</f>
        <v>17</v>
      </c>
      <c r="M314" s="10">
        <f>(I314-H314)</f>
        <v>-74</v>
      </c>
      <c r="N314" s="10">
        <v>673</v>
      </c>
      <c r="O314" s="12">
        <f>(Q314/G314)*100</f>
        <v>12.166666666666668</v>
      </c>
      <c r="P314" s="12">
        <f>(R314/I314)*100</f>
        <v>-8.185538881309688</v>
      </c>
      <c r="Q314" s="13">
        <f>SUM(N314-G314)</f>
        <v>73</v>
      </c>
      <c r="R314" s="13">
        <f>(N314-I314)</f>
        <v>-60</v>
      </c>
      <c r="S314" s="8">
        <v>812</v>
      </c>
      <c r="T314" s="8">
        <v>826</v>
      </c>
      <c r="U314" s="8">
        <v>813</v>
      </c>
      <c r="V314" s="8">
        <v>593</v>
      </c>
      <c r="W314" s="2">
        <f>(Y314/H314)</f>
        <v>0.023543990086741014</v>
      </c>
      <c r="X314" s="2">
        <f>(Z314/S314)</f>
        <v>0.017241379310344827</v>
      </c>
      <c r="Y314" s="8">
        <f>(T314-H314)</f>
        <v>19</v>
      </c>
      <c r="Z314" s="8">
        <f>(T314-S314)</f>
        <v>14</v>
      </c>
      <c r="AA314" s="2">
        <f>AC314/I314</f>
        <v>0.10914051841746249</v>
      </c>
      <c r="AB314" s="2">
        <f>AD314/T314</f>
        <v>-0.015738498789346248</v>
      </c>
      <c r="AC314" s="8">
        <f>U314-I314</f>
        <v>80</v>
      </c>
      <c r="AD314" s="8">
        <f>U314-T314</f>
        <v>-13</v>
      </c>
      <c r="AE314" s="19">
        <f>AG314/N314</f>
        <v>-0.1188707280832095</v>
      </c>
      <c r="AF314" s="19">
        <f>AH314/U314</f>
        <v>-0.27060270602706027</v>
      </c>
      <c r="AG314" s="8">
        <f>V314-N314</f>
        <v>-80</v>
      </c>
      <c r="AH314" s="8">
        <f>V314-U314</f>
        <v>-220</v>
      </c>
    </row>
    <row r="315" spans="1:30" ht="12.75">
      <c r="A315" s="6"/>
      <c r="B315" s="6"/>
      <c r="C315" s="6"/>
      <c r="D315" s="10"/>
      <c r="E315" s="10"/>
      <c r="F315" s="10"/>
      <c r="G315" s="10"/>
      <c r="H315" s="10"/>
      <c r="I315" s="10"/>
      <c r="J315" s="10" t="s">
        <v>8</v>
      </c>
      <c r="K315" s="10" t="s">
        <v>8</v>
      </c>
      <c r="L315" s="10" t="s">
        <v>8</v>
      </c>
      <c r="M315" s="10" t="s">
        <v>8</v>
      </c>
      <c r="N315" s="10"/>
      <c r="O315" s="10" t="s">
        <v>8</v>
      </c>
      <c r="P315" s="10" t="s">
        <v>8</v>
      </c>
      <c r="Q315" s="13" t="s">
        <v>8</v>
      </c>
      <c r="R315" s="13" t="s">
        <v>8</v>
      </c>
      <c r="V315" s="3"/>
      <c r="AC315" s="3"/>
      <c r="AD315" s="3"/>
    </row>
    <row r="316" spans="1:35" ht="12.75">
      <c r="A316" s="9" t="s">
        <v>448</v>
      </c>
      <c r="B316" s="6"/>
      <c r="C316" s="6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8" t="s">
        <v>251</v>
      </c>
      <c r="O316" s="18" t="s">
        <v>251</v>
      </c>
      <c r="P316" s="18" t="s">
        <v>251</v>
      </c>
      <c r="Q316" s="18" t="s">
        <v>251</v>
      </c>
      <c r="R316" s="18" t="s">
        <v>251</v>
      </c>
      <c r="S316" s="18" t="s">
        <v>251</v>
      </c>
      <c r="T316" s="18" t="s">
        <v>251</v>
      </c>
      <c r="U316" s="18" t="s">
        <v>251</v>
      </c>
      <c r="V316" s="8">
        <v>227</v>
      </c>
      <c r="AC316" s="3"/>
      <c r="AD316" s="3"/>
      <c r="AE316" s="18" t="s">
        <v>251</v>
      </c>
      <c r="AF316" s="18" t="s">
        <v>251</v>
      </c>
      <c r="AG316" s="18" t="s">
        <v>251</v>
      </c>
      <c r="AH316" s="18" t="s">
        <v>251</v>
      </c>
      <c r="AI316" s="34" t="s">
        <v>449</v>
      </c>
    </row>
    <row r="317" spans="1:30" ht="12.75">
      <c r="A317" s="6"/>
      <c r="B317" s="6"/>
      <c r="C317" s="6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3"/>
      <c r="R317" s="13"/>
      <c r="AC317" s="3"/>
      <c r="AD317" s="3"/>
    </row>
    <row r="318" spans="1:34" ht="12.75">
      <c r="A318" s="9" t="s">
        <v>446</v>
      </c>
      <c r="B318" s="6"/>
      <c r="C318" s="6"/>
      <c r="D318" s="10">
        <f>SUM(D7:D314)</f>
        <v>612635</v>
      </c>
      <c r="E318" s="10">
        <f>SUM(E7:E314)</f>
        <v>625062</v>
      </c>
      <c r="F318" s="10">
        <f>SUM(F7:F314)</f>
        <v>640521</v>
      </c>
      <c r="G318" s="10">
        <f>SUM(G7:G314)</f>
        <v>656279</v>
      </c>
      <c r="H318" s="10">
        <f>SUM(H7:H314)</f>
        <v>687167</v>
      </c>
      <c r="I318" s="10">
        <v>699135</v>
      </c>
      <c r="J318" s="12">
        <f>(L318/F318)*100</f>
        <v>9.150988023811864</v>
      </c>
      <c r="K318" s="12">
        <f>(M318/H318)*100</f>
        <v>1.741643588821931</v>
      </c>
      <c r="L318" s="10">
        <f>SUM(I318-F318)</f>
        <v>58614</v>
      </c>
      <c r="M318" s="10">
        <f>(I318-H318)</f>
        <v>11968</v>
      </c>
      <c r="N318" s="10">
        <f>SUM(N7:N314)</f>
        <v>708109</v>
      </c>
      <c r="O318" s="12">
        <f>(Q318/G318)*100</f>
        <v>7.89755576515476</v>
      </c>
      <c r="P318" s="12">
        <f>(R318/I318)*100</f>
        <v>1.2835861457372324</v>
      </c>
      <c r="Q318" s="13">
        <f>SUM(N318-G318)</f>
        <v>51830</v>
      </c>
      <c r="R318" s="13">
        <f>(N318-I318)</f>
        <v>8974</v>
      </c>
      <c r="S318" s="8">
        <f>SUM(S7:S314)</f>
        <v>724508</v>
      </c>
      <c r="T318" s="8">
        <f>SUM(T7:T314)</f>
        <v>742145</v>
      </c>
      <c r="U318" s="1">
        <v>751862</v>
      </c>
      <c r="V318" s="8">
        <v>757668</v>
      </c>
      <c r="W318" s="2">
        <f>(Y318/H318)</f>
        <v>0.08000675236150746</v>
      </c>
      <c r="X318" s="2">
        <f>(Z318/S318)</f>
        <v>0.02434341649781645</v>
      </c>
      <c r="Y318" s="8">
        <f>(T318-H318)</f>
        <v>54978</v>
      </c>
      <c r="Z318" s="8">
        <f>(T318-S318)</f>
        <v>17637</v>
      </c>
      <c r="AA318" s="2">
        <f>AC318/I318</f>
        <v>0.07541748017192673</v>
      </c>
      <c r="AB318" s="2">
        <f>AD318/T318</f>
        <v>0.013093128701264578</v>
      </c>
      <c r="AC318" s="8">
        <f>U318-I318</f>
        <v>52727</v>
      </c>
      <c r="AD318" s="8">
        <f>U318-T318</f>
        <v>9717</v>
      </c>
      <c r="AE318" s="19">
        <f>AG318/N318</f>
        <v>0.06998781261077038</v>
      </c>
      <c r="AF318" s="19">
        <f>AH318/U318</f>
        <v>0.007722161779688294</v>
      </c>
      <c r="AG318" s="8">
        <f>V318-N318</f>
        <v>49559</v>
      </c>
      <c r="AH318" s="8">
        <f>V318-U318</f>
        <v>5806</v>
      </c>
    </row>
    <row r="319" spans="1:21" ht="12.75">
      <c r="A319" s="3" t="s">
        <v>249</v>
      </c>
      <c r="D319" s="3" t="s">
        <v>8</v>
      </c>
      <c r="E319" s="8">
        <f>(E318-D318)</f>
        <v>12427</v>
      </c>
      <c r="F319" s="8">
        <f>(F318-E318)</f>
        <v>15459</v>
      </c>
      <c r="G319" s="8">
        <f>(G318-F318)</f>
        <v>15758</v>
      </c>
      <c r="H319" s="8">
        <v>13729</v>
      </c>
      <c r="I319" s="8">
        <f>(I318-H318)</f>
        <v>11968</v>
      </c>
      <c r="K319" s="15" t="s">
        <v>8</v>
      </c>
      <c r="L319" s="6" t="s">
        <v>8</v>
      </c>
      <c r="M319" s="6" t="s">
        <v>8</v>
      </c>
      <c r="N319" s="8">
        <f>(N318-I318)</f>
        <v>8974</v>
      </c>
      <c r="P319" s="15" t="s">
        <v>8</v>
      </c>
      <c r="Q319" s="12" t="s">
        <v>8</v>
      </c>
      <c r="R319" s="12" t="s">
        <v>8</v>
      </c>
      <c r="S319" s="8">
        <f>(S318-N318)</f>
        <v>16399</v>
      </c>
      <c r="T319" s="8">
        <f>742145-724508</f>
        <v>17637</v>
      </c>
      <c r="U319" s="8">
        <f>U318-T318</f>
        <v>9717</v>
      </c>
    </row>
    <row r="320" spans="1:21" ht="12.75">
      <c r="A320" s="3" t="s">
        <v>250</v>
      </c>
      <c r="E320" s="15">
        <f>(E319/D318)*100</f>
        <v>2.0284508720526904</v>
      </c>
      <c r="F320" s="15">
        <f>(F319/E318)*100</f>
        <v>2.473194659089818</v>
      </c>
      <c r="G320" s="15">
        <f>(G319/F318)*100</f>
        <v>2.460184755847193</v>
      </c>
      <c r="H320" s="15">
        <f>(H319/G318)*100</f>
        <v>2.0919456511636056</v>
      </c>
      <c r="I320" s="15">
        <f>(I319/H318)*100</f>
        <v>1.741643588821931</v>
      </c>
      <c r="K320" s="15" t="s">
        <v>8</v>
      </c>
      <c r="L320" s="6" t="s">
        <v>8</v>
      </c>
      <c r="M320" s="6" t="s">
        <v>8</v>
      </c>
      <c r="N320" s="15">
        <f>(N319/I318)*100</f>
        <v>1.2835861457372324</v>
      </c>
      <c r="P320" s="15" t="s">
        <v>8</v>
      </c>
      <c r="Q320" s="6" t="s">
        <v>8</v>
      </c>
      <c r="R320" s="6" t="s">
        <v>8</v>
      </c>
      <c r="S320" s="16">
        <f>(S319/N318)*100</f>
        <v>2.3158863960209515</v>
      </c>
      <c r="T320" s="17">
        <f>(T319/S318)*100</f>
        <v>2.4343416497816452</v>
      </c>
      <c r="U320" s="16">
        <f>U319/T318*100</f>
        <v>1.3093128701264578</v>
      </c>
    </row>
    <row r="321" spans="13:18" ht="12.75">
      <c r="M321" s="6" t="s">
        <v>8</v>
      </c>
      <c r="R321" s="6" t="s">
        <v>8</v>
      </c>
    </row>
    <row r="322" spans="1:18" ht="12.75">
      <c r="A322" s="3" t="s">
        <v>432</v>
      </c>
      <c r="R322" s="6" t="s">
        <v>8</v>
      </c>
    </row>
    <row r="323" spans="1:18" ht="12.75">
      <c r="A323" s="3" t="s">
        <v>433</v>
      </c>
      <c r="R323" s="6" t="s">
        <v>8</v>
      </c>
    </row>
    <row r="324" spans="1:34" ht="12.75" customHeight="1">
      <c r="A324" s="38" t="s">
        <v>450</v>
      </c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</row>
    <row r="325" spans="1:34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</row>
    <row r="326" spans="13:18" ht="12.75">
      <c r="M326" s="6" t="s">
        <v>8</v>
      </c>
      <c r="R326" s="6" t="s">
        <v>8</v>
      </c>
    </row>
    <row r="327" spans="13:18" ht="12.75">
      <c r="M327" s="6" t="s">
        <v>8</v>
      </c>
      <c r="R327" s="6" t="s">
        <v>8</v>
      </c>
    </row>
    <row r="328" spans="13:18" ht="12.75">
      <c r="M328" s="6" t="s">
        <v>8</v>
      </c>
      <c r="R328" s="6" t="s">
        <v>8</v>
      </c>
    </row>
    <row r="329" spans="13:18" ht="12.75">
      <c r="M329" s="6" t="s">
        <v>8</v>
      </c>
      <c r="R329" s="6" t="s">
        <v>8</v>
      </c>
    </row>
    <row r="330" spans="13:18" ht="12.75">
      <c r="M330" s="6" t="s">
        <v>8</v>
      </c>
      <c r="R330" s="6" t="s">
        <v>8</v>
      </c>
    </row>
    <row r="331" spans="13:18" ht="12.75">
      <c r="M331" s="6" t="s">
        <v>8</v>
      </c>
      <c r="R331" s="6" t="s">
        <v>8</v>
      </c>
    </row>
    <row r="332" spans="13:18" ht="12.75">
      <c r="M332" s="6" t="s">
        <v>8</v>
      </c>
      <c r="R332" s="6" t="s">
        <v>8</v>
      </c>
    </row>
    <row r="333" spans="13:18" ht="12.75">
      <c r="M333" s="6" t="s">
        <v>8</v>
      </c>
      <c r="R333" s="6" t="s">
        <v>8</v>
      </c>
    </row>
    <row r="334" spans="13:18" ht="12.75">
      <c r="M334" s="6" t="s">
        <v>8</v>
      </c>
      <c r="R334" s="6" t="s">
        <v>8</v>
      </c>
    </row>
    <row r="335" spans="13:18" ht="12.75">
      <c r="M335" s="6" t="s">
        <v>8</v>
      </c>
      <c r="R335" s="6" t="s">
        <v>8</v>
      </c>
    </row>
    <row r="336" spans="13:18" ht="12.75">
      <c r="M336" s="6" t="s">
        <v>8</v>
      </c>
      <c r="R336" s="6" t="s">
        <v>8</v>
      </c>
    </row>
    <row r="337" spans="13:18" ht="12.75">
      <c r="M337" s="6" t="s">
        <v>8</v>
      </c>
      <c r="R337" s="6" t="s">
        <v>8</v>
      </c>
    </row>
    <row r="338" spans="13:18" ht="12.75">
      <c r="M338" s="6" t="s">
        <v>8</v>
      </c>
      <c r="R338" s="6" t="s">
        <v>8</v>
      </c>
    </row>
  </sheetData>
  <mergeCells count="3">
    <mergeCell ref="A2:AH2"/>
    <mergeCell ref="A1:AH1"/>
    <mergeCell ref="A324:AH325"/>
  </mergeCells>
  <printOptions horizontalCentered="1"/>
  <pageMargins left="0.25" right="0.25" top="0.25" bottom="0.5" header="0.25" footer="0.25"/>
  <pageSetup fitToHeight="0" fitToWidth="1" horizontalDpi="600" verticalDpi="600" orientation="landscape" scale="88" r:id="rId2"/>
  <headerFooter alignWithMargins="0">
    <oddHeader>&amp;C&amp;G</oddHeader>
    <oddFooter>&amp;L&amp;8PREPARED BY DATA AND RESEARCH
1/13/2004&amp;R&amp;8PAGE: &amp;P OF &amp;N</oddFooter>
  </headerFooter>
  <rowBreaks count="7" manualBreakCount="7">
    <brk id="45" max="255" man="1"/>
    <brk id="86" max="255" man="1"/>
    <brk id="127" max="255" man="1"/>
    <brk id="167" max="255" man="1"/>
    <brk id="206" max="255" man="1"/>
    <brk id="245" max="255" man="1"/>
    <brk id="282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2004-02-04T20:01:00Z</cp:lastPrinted>
  <dcterms:created xsi:type="dcterms:W3CDTF">2002-02-12T21:22:47Z</dcterms:created>
  <dcterms:modified xsi:type="dcterms:W3CDTF">2004-02-09T22:04:32Z</dcterms:modified>
  <cp:category/>
  <cp:version/>
  <cp:contentType/>
  <cp:contentStatus/>
</cp:coreProperties>
</file>