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SFU\PSFARUNS\FY18 Projections\"/>
    </mc:Choice>
  </mc:AlternateContent>
  <bookViews>
    <workbookView xWindow="0" yWindow="0" windowWidth="24000" windowHeight="9735"/>
  </bookViews>
  <sheets>
    <sheet name="Worksheet" sheetId="1" r:id="rId1"/>
  </sheets>
  <externalReferences>
    <externalReference r:id="rId2"/>
    <externalReference r:id="rId3"/>
  </externalReferences>
  <definedNames>
    <definedName name="_Order1" hidden="1">255</definedName>
    <definedName name="DISTRICT" localSheetId="0">#REF!</definedName>
    <definedName name="DISTRICT">#REF!</definedName>
    <definedName name="MILL" localSheetId="0">#REF!</definedName>
    <definedName name="MILL">#REF!</definedName>
    <definedName name="_xlnm.Print_Area" localSheetId="0">Worksheet!$A$3:$C$318</definedName>
    <definedName name="SUMMARY" localSheetId="0">'[2]district disk'!#REF!</definedName>
    <definedName name="SUMMAR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X318" i="1" l="1"/>
  <c r="FW318" i="1"/>
  <c r="FV318" i="1"/>
  <c r="FU318" i="1"/>
  <c r="FT318" i="1"/>
  <c r="FS318" i="1"/>
  <c r="FR318" i="1"/>
  <c r="FQ318" i="1"/>
  <c r="FP318" i="1"/>
  <c r="FO318" i="1"/>
  <c r="FN318" i="1"/>
  <c r="FM318" i="1"/>
  <c r="FL318" i="1"/>
  <c r="FK318" i="1"/>
  <c r="FJ318" i="1"/>
  <c r="FI318" i="1"/>
  <c r="FH318" i="1"/>
  <c r="FG318" i="1"/>
  <c r="FF318" i="1"/>
  <c r="FE318" i="1"/>
  <c r="FD318" i="1"/>
  <c r="FC318" i="1"/>
  <c r="FB318" i="1"/>
  <c r="FA318" i="1"/>
  <c r="EZ318" i="1"/>
  <c r="EY318" i="1"/>
  <c r="EX318" i="1"/>
  <c r="EW318" i="1"/>
  <c r="EV318" i="1"/>
  <c r="EU318" i="1"/>
  <c r="ET318" i="1"/>
  <c r="ES318" i="1"/>
  <c r="ER318" i="1"/>
  <c r="EQ318" i="1"/>
  <c r="EP318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FX307" i="1"/>
  <c r="FP307" i="1"/>
  <c r="FH307" i="1"/>
  <c r="FD307" i="1"/>
  <c r="EZ307" i="1"/>
  <c r="EV307" i="1"/>
  <c r="ER307" i="1"/>
  <c r="EN307" i="1"/>
  <c r="EJ307" i="1"/>
  <c r="EF307" i="1"/>
  <c r="EB307" i="1"/>
  <c r="DT307" i="1"/>
  <c r="DP307" i="1"/>
  <c r="DL307" i="1"/>
  <c r="DH307" i="1"/>
  <c r="DD307" i="1"/>
  <c r="CZ307" i="1"/>
  <c r="CV307" i="1"/>
  <c r="CR307" i="1"/>
  <c r="CN307" i="1"/>
  <c r="CJ307" i="1"/>
  <c r="CF307" i="1"/>
  <c r="CB307" i="1"/>
  <c r="BX307" i="1"/>
  <c r="BT307" i="1"/>
  <c r="BP307" i="1"/>
  <c r="BL307" i="1"/>
  <c r="BH307" i="1"/>
  <c r="BD307" i="1"/>
  <c r="AZ307" i="1"/>
  <c r="AV307" i="1"/>
  <c r="AR307" i="1"/>
  <c r="AN307" i="1"/>
  <c r="AJ307" i="1"/>
  <c r="AF307" i="1"/>
  <c r="AB307" i="1"/>
  <c r="X307" i="1"/>
  <c r="T307" i="1"/>
  <c r="P307" i="1"/>
  <c r="H307" i="1"/>
  <c r="D307" i="1"/>
  <c r="FX306" i="1"/>
  <c r="FW306" i="1"/>
  <c r="FW307" i="1" s="1"/>
  <c r="FU306" i="1"/>
  <c r="FU307" i="1" s="1"/>
  <c r="FS306" i="1"/>
  <c r="FS307" i="1" s="1"/>
  <c r="FR306" i="1"/>
  <c r="FR307" i="1" s="1"/>
  <c r="FQ306" i="1"/>
  <c r="FQ307" i="1" s="1"/>
  <c r="FP306" i="1"/>
  <c r="FO306" i="1"/>
  <c r="FO307" i="1" s="1"/>
  <c r="FN306" i="1"/>
  <c r="FN307" i="1" s="1"/>
  <c r="FM306" i="1"/>
  <c r="FM307" i="1" s="1"/>
  <c r="FJ306" i="1"/>
  <c r="FJ307" i="1" s="1"/>
  <c r="FI306" i="1"/>
  <c r="FI307" i="1" s="1"/>
  <c r="FH306" i="1"/>
  <c r="FG306" i="1"/>
  <c r="FG307" i="1" s="1"/>
  <c r="FF306" i="1"/>
  <c r="FF307" i="1" s="1"/>
  <c r="FE306" i="1"/>
  <c r="FE307" i="1" s="1"/>
  <c r="FD306" i="1"/>
  <c r="FC306" i="1"/>
  <c r="FC307" i="1" s="1"/>
  <c r="FB306" i="1"/>
  <c r="FB307" i="1" s="1"/>
  <c r="FA306" i="1"/>
  <c r="FA307" i="1" s="1"/>
  <c r="EZ306" i="1"/>
  <c r="EY306" i="1"/>
  <c r="EY307" i="1" s="1"/>
  <c r="EX306" i="1"/>
  <c r="EX307" i="1" s="1"/>
  <c r="EW306" i="1"/>
  <c r="EW307" i="1" s="1"/>
  <c r="EV306" i="1"/>
  <c r="EU306" i="1"/>
  <c r="EU307" i="1" s="1"/>
  <c r="ET306" i="1"/>
  <c r="ET307" i="1" s="1"/>
  <c r="ES306" i="1"/>
  <c r="ES307" i="1" s="1"/>
  <c r="ER306" i="1"/>
  <c r="EQ306" i="1"/>
  <c r="EQ307" i="1" s="1"/>
  <c r="EO306" i="1"/>
  <c r="EO307" i="1" s="1"/>
  <c r="EN306" i="1"/>
  <c r="EM306" i="1"/>
  <c r="EM307" i="1" s="1"/>
  <c r="EL306" i="1"/>
  <c r="EL307" i="1" s="1"/>
  <c r="EK306" i="1"/>
  <c r="EK307" i="1" s="1"/>
  <c r="EJ306" i="1"/>
  <c r="EI306" i="1"/>
  <c r="EI307" i="1" s="1"/>
  <c r="EH306" i="1"/>
  <c r="EH307" i="1" s="1"/>
  <c r="EG306" i="1"/>
  <c r="EG307" i="1" s="1"/>
  <c r="EF306" i="1"/>
  <c r="EE306" i="1"/>
  <c r="EE307" i="1" s="1"/>
  <c r="ED306" i="1"/>
  <c r="ED307" i="1" s="1"/>
  <c r="EB306" i="1"/>
  <c r="EA306" i="1"/>
  <c r="EA307" i="1" s="1"/>
  <c r="DZ306" i="1"/>
  <c r="DZ307" i="1" s="1"/>
  <c r="DY306" i="1"/>
  <c r="DY307" i="1" s="1"/>
  <c r="DW306" i="1"/>
  <c r="DW307" i="1" s="1"/>
  <c r="DV306" i="1"/>
  <c r="DV307" i="1" s="1"/>
  <c r="DU306" i="1"/>
  <c r="DU307" i="1" s="1"/>
  <c r="DT306" i="1"/>
  <c r="DS306" i="1"/>
  <c r="DS307" i="1" s="1"/>
  <c r="DR306" i="1"/>
  <c r="DR307" i="1" s="1"/>
  <c r="DQ306" i="1"/>
  <c r="DQ307" i="1" s="1"/>
  <c r="DP306" i="1"/>
  <c r="DO306" i="1"/>
  <c r="DO307" i="1" s="1"/>
  <c r="DM306" i="1"/>
  <c r="DM307" i="1" s="1"/>
  <c r="DL306" i="1"/>
  <c r="DK306" i="1"/>
  <c r="DK307" i="1" s="1"/>
  <c r="DJ306" i="1"/>
  <c r="DJ307" i="1" s="1"/>
  <c r="DI306" i="1"/>
  <c r="DI307" i="1" s="1"/>
  <c r="DH306" i="1"/>
  <c r="DG306" i="1"/>
  <c r="DG307" i="1" s="1"/>
  <c r="DF306" i="1"/>
  <c r="DF307" i="1" s="1"/>
  <c r="DE306" i="1"/>
  <c r="DE307" i="1" s="1"/>
  <c r="DD306" i="1"/>
  <c r="DC306" i="1"/>
  <c r="DC307" i="1" s="1"/>
  <c r="DB306" i="1"/>
  <c r="DB307" i="1" s="1"/>
  <c r="DA306" i="1"/>
  <c r="DA307" i="1" s="1"/>
  <c r="CZ306" i="1"/>
  <c r="CY306" i="1"/>
  <c r="CY307" i="1" s="1"/>
  <c r="CX306" i="1"/>
  <c r="CX307" i="1" s="1"/>
  <c r="CW306" i="1"/>
  <c r="CW307" i="1" s="1"/>
  <c r="CV306" i="1"/>
  <c r="CU306" i="1"/>
  <c r="CU307" i="1" s="1"/>
  <c r="CT306" i="1"/>
  <c r="CT307" i="1" s="1"/>
  <c r="CS306" i="1"/>
  <c r="CS307" i="1" s="1"/>
  <c r="CR306" i="1"/>
  <c r="CQ306" i="1"/>
  <c r="CQ307" i="1" s="1"/>
  <c r="CO306" i="1"/>
  <c r="CO307" i="1" s="1"/>
  <c r="CN306" i="1"/>
  <c r="CM306" i="1"/>
  <c r="CM307" i="1" s="1"/>
  <c r="CL306" i="1"/>
  <c r="CL307" i="1" s="1"/>
  <c r="CJ306" i="1"/>
  <c r="CI306" i="1"/>
  <c r="CI307" i="1" s="1"/>
  <c r="CH306" i="1"/>
  <c r="CH307" i="1" s="1"/>
  <c r="CG306" i="1"/>
  <c r="CG307" i="1" s="1"/>
  <c r="CF306" i="1"/>
  <c r="CE306" i="1"/>
  <c r="CE307" i="1" s="1"/>
  <c r="CD306" i="1"/>
  <c r="CD307" i="1" s="1"/>
  <c r="CC306" i="1"/>
  <c r="CC307" i="1" s="1"/>
  <c r="CB306" i="1"/>
  <c r="CA306" i="1"/>
  <c r="CA307" i="1" s="1"/>
  <c r="BZ306" i="1"/>
  <c r="BZ307" i="1" s="1"/>
  <c r="BY306" i="1"/>
  <c r="BY307" i="1" s="1"/>
  <c r="BX306" i="1"/>
  <c r="BW306" i="1"/>
  <c r="BW307" i="1" s="1"/>
  <c r="BV306" i="1"/>
  <c r="BV307" i="1" s="1"/>
  <c r="BU306" i="1"/>
  <c r="BU307" i="1" s="1"/>
  <c r="BT306" i="1"/>
  <c r="BS306" i="1"/>
  <c r="BS307" i="1" s="1"/>
  <c r="BR306" i="1"/>
  <c r="BR307" i="1" s="1"/>
  <c r="BQ306" i="1"/>
  <c r="BQ307" i="1" s="1"/>
  <c r="BP306" i="1"/>
  <c r="BO306" i="1"/>
  <c r="BO307" i="1" s="1"/>
  <c r="BN306" i="1"/>
  <c r="BN307" i="1" s="1"/>
  <c r="BM306" i="1"/>
  <c r="BM307" i="1" s="1"/>
  <c r="BL306" i="1"/>
  <c r="BJ306" i="1"/>
  <c r="BJ307" i="1" s="1"/>
  <c r="BI306" i="1"/>
  <c r="BI307" i="1" s="1"/>
  <c r="BH306" i="1"/>
  <c r="BG306" i="1"/>
  <c r="BG307" i="1" s="1"/>
  <c r="BF306" i="1"/>
  <c r="BF307" i="1" s="1"/>
  <c r="BE306" i="1"/>
  <c r="BE307" i="1" s="1"/>
  <c r="BD306" i="1"/>
  <c r="BB306" i="1"/>
  <c r="BB307" i="1" s="1"/>
  <c r="AZ306" i="1"/>
  <c r="AY306" i="1"/>
  <c r="AY307" i="1" s="1"/>
  <c r="AX306" i="1"/>
  <c r="AX307" i="1" s="1"/>
  <c r="AW306" i="1"/>
  <c r="AW307" i="1" s="1"/>
  <c r="AV306" i="1"/>
  <c r="AU306" i="1"/>
  <c r="AU307" i="1" s="1"/>
  <c r="AT306" i="1"/>
  <c r="AT307" i="1" s="1"/>
  <c r="AR306" i="1"/>
  <c r="AQ306" i="1"/>
  <c r="AQ307" i="1" s="1"/>
  <c r="AO306" i="1"/>
  <c r="AO307" i="1" s="1"/>
  <c r="AN306" i="1"/>
  <c r="AM306" i="1"/>
  <c r="AM307" i="1" s="1"/>
  <c r="AL306" i="1"/>
  <c r="AL307" i="1" s="1"/>
  <c r="AK306" i="1"/>
  <c r="AK307" i="1" s="1"/>
  <c r="AJ306" i="1"/>
  <c r="AI306" i="1"/>
  <c r="AI307" i="1" s="1"/>
  <c r="AH306" i="1"/>
  <c r="AH307" i="1" s="1"/>
  <c r="AG306" i="1"/>
  <c r="AG307" i="1" s="1"/>
  <c r="AF306" i="1"/>
  <c r="AE306" i="1"/>
  <c r="AE307" i="1" s="1"/>
  <c r="AD306" i="1"/>
  <c r="AD307" i="1" s="1"/>
  <c r="AC306" i="1"/>
  <c r="AC307" i="1" s="1"/>
  <c r="AB306" i="1"/>
  <c r="AA306" i="1"/>
  <c r="AA307" i="1" s="1"/>
  <c r="Z306" i="1"/>
  <c r="Z307" i="1" s="1"/>
  <c r="Y306" i="1"/>
  <c r="Y307" i="1" s="1"/>
  <c r="X306" i="1"/>
  <c r="W306" i="1"/>
  <c r="W307" i="1" s="1"/>
  <c r="V306" i="1"/>
  <c r="V307" i="1" s="1"/>
  <c r="U306" i="1"/>
  <c r="U307" i="1" s="1"/>
  <c r="T306" i="1"/>
  <c r="S306" i="1"/>
  <c r="S307" i="1" s="1"/>
  <c r="R306" i="1"/>
  <c r="R307" i="1" s="1"/>
  <c r="Q306" i="1"/>
  <c r="Q307" i="1" s="1"/>
  <c r="P306" i="1"/>
  <c r="O306" i="1"/>
  <c r="O307" i="1" s="1"/>
  <c r="M306" i="1"/>
  <c r="M307" i="1" s="1"/>
  <c r="K306" i="1"/>
  <c r="K307" i="1" s="1"/>
  <c r="J306" i="1"/>
  <c r="J307" i="1" s="1"/>
  <c r="I306" i="1"/>
  <c r="I307" i="1" s="1"/>
  <c r="H306" i="1"/>
  <c r="G306" i="1"/>
  <c r="G307" i="1" s="1"/>
  <c r="F306" i="1"/>
  <c r="F307" i="1" s="1"/>
  <c r="E306" i="1"/>
  <c r="E307" i="1" s="1"/>
  <c r="D306" i="1"/>
  <c r="C306" i="1"/>
  <c r="C307" i="1" s="1"/>
  <c r="FX304" i="1"/>
  <c r="FW304" i="1"/>
  <c r="FV304" i="1"/>
  <c r="FU304" i="1"/>
  <c r="FT304" i="1"/>
  <c r="FS304" i="1"/>
  <c r="FR304" i="1"/>
  <c r="FQ304" i="1"/>
  <c r="FP304" i="1"/>
  <c r="FO304" i="1"/>
  <c r="FN304" i="1"/>
  <c r="FM304" i="1"/>
  <c r="FL304" i="1"/>
  <c r="FK304" i="1"/>
  <c r="FJ304" i="1"/>
  <c r="FI304" i="1"/>
  <c r="FH304" i="1"/>
  <c r="FG304" i="1"/>
  <c r="FF304" i="1"/>
  <c r="FE304" i="1"/>
  <c r="FD304" i="1"/>
  <c r="FC304" i="1"/>
  <c r="FB304" i="1"/>
  <c r="FA304" i="1"/>
  <c r="EZ304" i="1"/>
  <c r="EY304" i="1"/>
  <c r="EX304" i="1"/>
  <c r="EW304" i="1"/>
  <c r="EV304" i="1"/>
  <c r="EU304" i="1"/>
  <c r="ET304" i="1"/>
  <c r="ES304" i="1"/>
  <c r="ER304" i="1"/>
  <c r="EQ304" i="1"/>
  <c r="EP304" i="1"/>
  <c r="EO304" i="1"/>
  <c r="EN304" i="1"/>
  <c r="EM304" i="1"/>
  <c r="EL304" i="1"/>
  <c r="EK304" i="1"/>
  <c r="EJ304" i="1"/>
  <c r="EI304" i="1"/>
  <c r="EH304" i="1"/>
  <c r="EG304" i="1"/>
  <c r="EF304" i="1"/>
  <c r="EE304" i="1"/>
  <c r="ED304" i="1"/>
  <c r="EC304" i="1"/>
  <c r="EB304" i="1"/>
  <c r="EA304" i="1"/>
  <c r="DZ304" i="1"/>
  <c r="DY304" i="1"/>
  <c r="DX304" i="1"/>
  <c r="DW304" i="1"/>
  <c r="DV304" i="1"/>
  <c r="DU304" i="1"/>
  <c r="DT304" i="1"/>
  <c r="DS304" i="1"/>
  <c r="DR304" i="1"/>
  <c r="DQ304" i="1"/>
  <c r="DP304" i="1"/>
  <c r="DO304" i="1"/>
  <c r="DN304" i="1"/>
  <c r="DM304" i="1"/>
  <c r="DL304" i="1"/>
  <c r="DK304" i="1"/>
  <c r="DJ304" i="1"/>
  <c r="DI304" i="1"/>
  <c r="DH304" i="1"/>
  <c r="DG304" i="1"/>
  <c r="DF304" i="1"/>
  <c r="DE304" i="1"/>
  <c r="DD304" i="1"/>
  <c r="DC304" i="1"/>
  <c r="DB304" i="1"/>
  <c r="DA304" i="1"/>
  <c r="CZ304" i="1"/>
  <c r="CY304" i="1"/>
  <c r="CX304" i="1"/>
  <c r="CW304" i="1"/>
  <c r="CV304" i="1"/>
  <c r="CU304" i="1"/>
  <c r="CT304" i="1"/>
  <c r="CS304" i="1"/>
  <c r="CR304" i="1"/>
  <c r="CQ304" i="1"/>
  <c r="CP304" i="1"/>
  <c r="CO304" i="1"/>
  <c r="CN304" i="1"/>
  <c r="CM304" i="1"/>
  <c r="CL304" i="1"/>
  <c r="CK304" i="1"/>
  <c r="CJ304" i="1"/>
  <c r="CI304" i="1"/>
  <c r="CH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FX302" i="1"/>
  <c r="FW302" i="1"/>
  <c r="FV302" i="1"/>
  <c r="FU302" i="1"/>
  <c r="FT302" i="1"/>
  <c r="FS302" i="1"/>
  <c r="FR302" i="1"/>
  <c r="FQ302" i="1"/>
  <c r="FP302" i="1"/>
  <c r="FO302" i="1"/>
  <c r="FN302" i="1"/>
  <c r="FM302" i="1"/>
  <c r="FL302" i="1"/>
  <c r="FK302" i="1"/>
  <c r="FJ302" i="1"/>
  <c r="FI302" i="1"/>
  <c r="FH302" i="1"/>
  <c r="FG302" i="1"/>
  <c r="FF302" i="1"/>
  <c r="FE302" i="1"/>
  <c r="FD302" i="1"/>
  <c r="FC302" i="1"/>
  <c r="FB302" i="1"/>
  <c r="FA302" i="1"/>
  <c r="EZ302" i="1"/>
  <c r="EY302" i="1"/>
  <c r="EX302" i="1"/>
  <c r="EW302" i="1"/>
  <c r="EV302" i="1"/>
  <c r="EU302" i="1"/>
  <c r="ET302" i="1"/>
  <c r="ES302" i="1"/>
  <c r="ER302" i="1"/>
  <c r="EQ302" i="1"/>
  <c r="EP302" i="1"/>
  <c r="EO302" i="1"/>
  <c r="EN302" i="1"/>
  <c r="EM302" i="1"/>
  <c r="EL302" i="1"/>
  <c r="EK302" i="1"/>
  <c r="EJ302" i="1"/>
  <c r="EI302" i="1"/>
  <c r="EH302" i="1"/>
  <c r="EG302" i="1"/>
  <c r="EF302" i="1"/>
  <c r="EE302" i="1"/>
  <c r="ED302" i="1"/>
  <c r="EC302" i="1"/>
  <c r="EB302" i="1"/>
  <c r="EA302" i="1"/>
  <c r="DZ302" i="1"/>
  <c r="DY302" i="1"/>
  <c r="DX302" i="1"/>
  <c r="DW302" i="1"/>
  <c r="DV302" i="1"/>
  <c r="DU302" i="1"/>
  <c r="DT302" i="1"/>
  <c r="DS302" i="1"/>
  <c r="DR302" i="1"/>
  <c r="DQ302" i="1"/>
  <c r="DP302" i="1"/>
  <c r="DO302" i="1"/>
  <c r="DN302" i="1"/>
  <c r="DM302" i="1"/>
  <c r="DL302" i="1"/>
  <c r="DK302" i="1"/>
  <c r="DJ302" i="1"/>
  <c r="DI302" i="1"/>
  <c r="DH302" i="1"/>
  <c r="DG302" i="1"/>
  <c r="DF302" i="1"/>
  <c r="DE302" i="1"/>
  <c r="DD302" i="1"/>
  <c r="DC302" i="1"/>
  <c r="DB302" i="1"/>
  <c r="DA302" i="1"/>
  <c r="CZ302" i="1"/>
  <c r="CY302" i="1"/>
  <c r="CX302" i="1"/>
  <c r="CW302" i="1"/>
  <c r="CV302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FY296" i="1"/>
  <c r="FY292" i="1"/>
  <c r="FY279" i="1"/>
  <c r="FC279" i="1"/>
  <c r="DW279" i="1"/>
  <c r="CQ279" i="1"/>
  <c r="BK279" i="1"/>
  <c r="AH279" i="1"/>
  <c r="O279" i="1"/>
  <c r="FY278" i="1"/>
  <c r="FY277" i="1"/>
  <c r="FY280" i="1" s="1"/>
  <c r="FO269" i="1"/>
  <c r="EY269" i="1"/>
  <c r="EI269" i="1"/>
  <c r="DS269" i="1"/>
  <c r="DC269" i="1"/>
  <c r="CM269" i="1"/>
  <c r="BW269" i="1"/>
  <c r="BO269" i="1"/>
  <c r="BG269" i="1"/>
  <c r="AY269" i="1"/>
  <c r="AQ269" i="1"/>
  <c r="AI269" i="1"/>
  <c r="AA269" i="1"/>
  <c r="S269" i="1"/>
  <c r="K269" i="1"/>
  <c r="C269" i="1"/>
  <c r="GB268" i="1"/>
  <c r="FX266" i="1"/>
  <c r="FX279" i="1" s="1"/>
  <c r="FW266" i="1"/>
  <c r="FW279" i="1" s="1"/>
  <c r="FV266" i="1"/>
  <c r="FV279" i="1" s="1"/>
  <c r="FU266" i="1"/>
  <c r="FU279" i="1" s="1"/>
  <c r="FT266" i="1"/>
  <c r="FT279" i="1" s="1"/>
  <c r="FS266" i="1"/>
  <c r="FS279" i="1" s="1"/>
  <c r="FR266" i="1"/>
  <c r="FR279" i="1" s="1"/>
  <c r="FQ266" i="1"/>
  <c r="FQ279" i="1" s="1"/>
  <c r="FP266" i="1"/>
  <c r="FP279" i="1" s="1"/>
  <c r="FO266" i="1"/>
  <c r="FO279" i="1" s="1"/>
  <c r="FN266" i="1"/>
  <c r="FN279" i="1" s="1"/>
  <c r="FM266" i="1"/>
  <c r="FM279" i="1" s="1"/>
  <c r="FL266" i="1"/>
  <c r="FL279" i="1" s="1"/>
  <c r="FK266" i="1"/>
  <c r="FK279" i="1" s="1"/>
  <c r="FJ266" i="1"/>
  <c r="FJ279" i="1" s="1"/>
  <c r="FI266" i="1"/>
  <c r="FI279" i="1" s="1"/>
  <c r="FH266" i="1"/>
  <c r="FH279" i="1" s="1"/>
  <c r="FG266" i="1"/>
  <c r="FG279" i="1" s="1"/>
  <c r="FF266" i="1"/>
  <c r="FF279" i="1" s="1"/>
  <c r="FE266" i="1"/>
  <c r="FE279" i="1" s="1"/>
  <c r="FD266" i="1"/>
  <c r="FD279" i="1" s="1"/>
  <c r="FC266" i="1"/>
  <c r="FB266" i="1"/>
  <c r="FB279" i="1" s="1"/>
  <c r="FA266" i="1"/>
  <c r="FA279" i="1" s="1"/>
  <c r="EZ266" i="1"/>
  <c r="EZ279" i="1" s="1"/>
  <c r="EY266" i="1"/>
  <c r="EY279" i="1" s="1"/>
  <c r="EX266" i="1"/>
  <c r="EX279" i="1" s="1"/>
  <c r="EW266" i="1"/>
  <c r="EW279" i="1" s="1"/>
  <c r="EV266" i="1"/>
  <c r="EV279" i="1" s="1"/>
  <c r="EU266" i="1"/>
  <c r="EU279" i="1" s="1"/>
  <c r="ET266" i="1"/>
  <c r="ET279" i="1" s="1"/>
  <c r="ES266" i="1"/>
  <c r="ES279" i="1" s="1"/>
  <c r="ER266" i="1"/>
  <c r="ER279" i="1" s="1"/>
  <c r="EQ266" i="1"/>
  <c r="EQ279" i="1" s="1"/>
  <c r="EP266" i="1"/>
  <c r="EP279" i="1" s="1"/>
  <c r="EO266" i="1"/>
  <c r="EO279" i="1" s="1"/>
  <c r="EN266" i="1"/>
  <c r="EN279" i="1" s="1"/>
  <c r="EM266" i="1"/>
  <c r="EM279" i="1" s="1"/>
  <c r="EL266" i="1"/>
  <c r="EL279" i="1" s="1"/>
  <c r="EK266" i="1"/>
  <c r="EK279" i="1" s="1"/>
  <c r="EJ266" i="1"/>
  <c r="EJ279" i="1" s="1"/>
  <c r="EI266" i="1"/>
  <c r="EI279" i="1" s="1"/>
  <c r="EH266" i="1"/>
  <c r="EH279" i="1" s="1"/>
  <c r="EG266" i="1"/>
  <c r="EG279" i="1" s="1"/>
  <c r="EF266" i="1"/>
  <c r="EF279" i="1" s="1"/>
  <c r="EE266" i="1"/>
  <c r="EE279" i="1" s="1"/>
  <c r="ED266" i="1"/>
  <c r="ED279" i="1" s="1"/>
  <c r="EC266" i="1"/>
  <c r="EC279" i="1" s="1"/>
  <c r="EB266" i="1"/>
  <c r="EB279" i="1" s="1"/>
  <c r="EA266" i="1"/>
  <c r="EA279" i="1" s="1"/>
  <c r="DZ266" i="1"/>
  <c r="DZ279" i="1" s="1"/>
  <c r="DY266" i="1"/>
  <c r="DY279" i="1" s="1"/>
  <c r="DX266" i="1"/>
  <c r="DX279" i="1" s="1"/>
  <c r="DW266" i="1"/>
  <c r="DV266" i="1"/>
  <c r="DV279" i="1" s="1"/>
  <c r="DU266" i="1"/>
  <c r="DU279" i="1" s="1"/>
  <c r="DT266" i="1"/>
  <c r="DT279" i="1" s="1"/>
  <c r="DS266" i="1"/>
  <c r="DS279" i="1" s="1"/>
  <c r="DR266" i="1"/>
  <c r="DR279" i="1" s="1"/>
  <c r="DQ266" i="1"/>
  <c r="DQ279" i="1" s="1"/>
  <c r="DP266" i="1"/>
  <c r="DP279" i="1" s="1"/>
  <c r="DO266" i="1"/>
  <c r="DO279" i="1" s="1"/>
  <c r="DN266" i="1"/>
  <c r="DN279" i="1" s="1"/>
  <c r="DM266" i="1"/>
  <c r="DM279" i="1" s="1"/>
  <c r="DL266" i="1"/>
  <c r="DL279" i="1" s="1"/>
  <c r="DK266" i="1"/>
  <c r="DK279" i="1" s="1"/>
  <c r="DJ266" i="1"/>
  <c r="DJ279" i="1" s="1"/>
  <c r="DI266" i="1"/>
  <c r="DI279" i="1" s="1"/>
  <c r="DH266" i="1"/>
  <c r="DH279" i="1" s="1"/>
  <c r="DG266" i="1"/>
  <c r="DG279" i="1" s="1"/>
  <c r="DF266" i="1"/>
  <c r="DF279" i="1" s="1"/>
  <c r="DE266" i="1"/>
  <c r="DE279" i="1" s="1"/>
  <c r="DD266" i="1"/>
  <c r="DD279" i="1" s="1"/>
  <c r="DC266" i="1"/>
  <c r="DC279" i="1" s="1"/>
  <c r="DB266" i="1"/>
  <c r="DB279" i="1" s="1"/>
  <c r="DA266" i="1"/>
  <c r="DA279" i="1" s="1"/>
  <c r="CZ266" i="1"/>
  <c r="CZ279" i="1" s="1"/>
  <c r="CY266" i="1"/>
  <c r="CY279" i="1" s="1"/>
  <c r="CX266" i="1"/>
  <c r="CX279" i="1" s="1"/>
  <c r="CW266" i="1"/>
  <c r="CW279" i="1" s="1"/>
  <c r="CV266" i="1"/>
  <c r="CV279" i="1" s="1"/>
  <c r="CU266" i="1"/>
  <c r="CU279" i="1" s="1"/>
  <c r="CT266" i="1"/>
  <c r="CT279" i="1" s="1"/>
  <c r="CS266" i="1"/>
  <c r="CS279" i="1" s="1"/>
  <c r="CR266" i="1"/>
  <c r="CR279" i="1" s="1"/>
  <c r="CQ266" i="1"/>
  <c r="CP266" i="1"/>
  <c r="CP279" i="1" s="1"/>
  <c r="CO266" i="1"/>
  <c r="CO279" i="1" s="1"/>
  <c r="CN266" i="1"/>
  <c r="CN279" i="1" s="1"/>
  <c r="CM266" i="1"/>
  <c r="CM279" i="1" s="1"/>
  <c r="CL266" i="1"/>
  <c r="CL279" i="1" s="1"/>
  <c r="CK266" i="1"/>
  <c r="CK279" i="1" s="1"/>
  <c r="CJ266" i="1"/>
  <c r="CJ279" i="1" s="1"/>
  <c r="CI266" i="1"/>
  <c r="CI279" i="1" s="1"/>
  <c r="CH266" i="1"/>
  <c r="CH279" i="1" s="1"/>
  <c r="CG266" i="1"/>
  <c r="CG279" i="1" s="1"/>
  <c r="CF266" i="1"/>
  <c r="CF279" i="1" s="1"/>
  <c r="CE266" i="1"/>
  <c r="CE279" i="1" s="1"/>
  <c r="CD266" i="1"/>
  <c r="CD279" i="1" s="1"/>
  <c r="CC266" i="1"/>
  <c r="CC279" i="1" s="1"/>
  <c r="CB266" i="1"/>
  <c r="CB279" i="1" s="1"/>
  <c r="CA266" i="1"/>
  <c r="CA279" i="1" s="1"/>
  <c r="BZ266" i="1"/>
  <c r="BZ279" i="1" s="1"/>
  <c r="BY266" i="1"/>
  <c r="BY279" i="1" s="1"/>
  <c r="BX266" i="1"/>
  <c r="BX279" i="1" s="1"/>
  <c r="BW266" i="1"/>
  <c r="BW279" i="1" s="1"/>
  <c r="BV266" i="1"/>
  <c r="BV279" i="1" s="1"/>
  <c r="BU266" i="1"/>
  <c r="BU279" i="1" s="1"/>
  <c r="BT266" i="1"/>
  <c r="BT279" i="1" s="1"/>
  <c r="BS266" i="1"/>
  <c r="BS279" i="1" s="1"/>
  <c r="BR266" i="1"/>
  <c r="BR279" i="1" s="1"/>
  <c r="BQ266" i="1"/>
  <c r="BQ279" i="1" s="1"/>
  <c r="BP266" i="1"/>
  <c r="BP279" i="1" s="1"/>
  <c r="BO266" i="1"/>
  <c r="BO279" i="1" s="1"/>
  <c r="BN266" i="1"/>
  <c r="BN279" i="1" s="1"/>
  <c r="BM266" i="1"/>
  <c r="BM279" i="1" s="1"/>
  <c r="BL266" i="1"/>
  <c r="BL279" i="1" s="1"/>
  <c r="BK266" i="1"/>
  <c r="BJ266" i="1"/>
  <c r="BJ279" i="1" s="1"/>
  <c r="BI266" i="1"/>
  <c r="BI279" i="1" s="1"/>
  <c r="BH266" i="1"/>
  <c r="BH279" i="1" s="1"/>
  <c r="BG266" i="1"/>
  <c r="BG279" i="1" s="1"/>
  <c r="BF266" i="1"/>
  <c r="BF279" i="1" s="1"/>
  <c r="BE266" i="1"/>
  <c r="BE279" i="1" s="1"/>
  <c r="BD266" i="1"/>
  <c r="BD279" i="1" s="1"/>
  <c r="BC266" i="1"/>
  <c r="BC279" i="1" s="1"/>
  <c r="BB266" i="1"/>
  <c r="BB279" i="1" s="1"/>
  <c r="BA266" i="1"/>
  <c r="BA279" i="1" s="1"/>
  <c r="AZ266" i="1"/>
  <c r="AZ279" i="1" s="1"/>
  <c r="AY266" i="1"/>
  <c r="AY279" i="1" s="1"/>
  <c r="AX266" i="1"/>
  <c r="AX279" i="1" s="1"/>
  <c r="AW266" i="1"/>
  <c r="AW279" i="1" s="1"/>
  <c r="AV266" i="1"/>
  <c r="AV279" i="1" s="1"/>
  <c r="AU266" i="1"/>
  <c r="AU279" i="1" s="1"/>
  <c r="AT266" i="1"/>
  <c r="AT279" i="1" s="1"/>
  <c r="AS266" i="1"/>
  <c r="AS279" i="1" s="1"/>
  <c r="AR266" i="1"/>
  <c r="AR279" i="1" s="1"/>
  <c r="AQ266" i="1"/>
  <c r="AQ279" i="1" s="1"/>
  <c r="AP266" i="1"/>
  <c r="AP279" i="1" s="1"/>
  <c r="AO266" i="1"/>
  <c r="AO279" i="1" s="1"/>
  <c r="AN266" i="1"/>
  <c r="AN279" i="1" s="1"/>
  <c r="AM266" i="1"/>
  <c r="AM279" i="1" s="1"/>
  <c r="AL266" i="1"/>
  <c r="AL279" i="1" s="1"/>
  <c r="AK266" i="1"/>
  <c r="AK279" i="1" s="1"/>
  <c r="AJ266" i="1"/>
  <c r="AJ279" i="1" s="1"/>
  <c r="AI266" i="1"/>
  <c r="AI279" i="1" s="1"/>
  <c r="AH266" i="1"/>
  <c r="AG266" i="1"/>
  <c r="AG279" i="1" s="1"/>
  <c r="AF266" i="1"/>
  <c r="AF279" i="1" s="1"/>
  <c r="AE266" i="1"/>
  <c r="AE279" i="1" s="1"/>
  <c r="AD266" i="1"/>
  <c r="AD279" i="1" s="1"/>
  <c r="AC266" i="1"/>
  <c r="AC279" i="1" s="1"/>
  <c r="AB266" i="1"/>
  <c r="AB279" i="1" s="1"/>
  <c r="AA266" i="1"/>
  <c r="AA279" i="1" s="1"/>
  <c r="Z266" i="1"/>
  <c r="Z279" i="1" s="1"/>
  <c r="Y266" i="1"/>
  <c r="Y279" i="1" s="1"/>
  <c r="X266" i="1"/>
  <c r="X279" i="1" s="1"/>
  <c r="W266" i="1"/>
  <c r="W279" i="1" s="1"/>
  <c r="V266" i="1"/>
  <c r="V279" i="1" s="1"/>
  <c r="U266" i="1"/>
  <c r="U279" i="1" s="1"/>
  <c r="T266" i="1"/>
  <c r="T279" i="1" s="1"/>
  <c r="S266" i="1"/>
  <c r="S279" i="1" s="1"/>
  <c r="R266" i="1"/>
  <c r="R279" i="1" s="1"/>
  <c r="Q266" i="1"/>
  <c r="Q279" i="1" s="1"/>
  <c r="P266" i="1"/>
  <c r="P279" i="1" s="1"/>
  <c r="O266" i="1"/>
  <c r="N266" i="1"/>
  <c r="N279" i="1" s="1"/>
  <c r="M266" i="1"/>
  <c r="M279" i="1" s="1"/>
  <c r="L266" i="1"/>
  <c r="L279" i="1" s="1"/>
  <c r="K266" i="1"/>
  <c r="K279" i="1" s="1"/>
  <c r="J266" i="1"/>
  <c r="J279" i="1" s="1"/>
  <c r="I266" i="1"/>
  <c r="I279" i="1" s="1"/>
  <c r="H266" i="1"/>
  <c r="H279" i="1" s="1"/>
  <c r="G266" i="1"/>
  <c r="G279" i="1" s="1"/>
  <c r="F266" i="1"/>
  <c r="F279" i="1" s="1"/>
  <c r="E266" i="1"/>
  <c r="E279" i="1" s="1"/>
  <c r="D266" i="1"/>
  <c r="D279" i="1" s="1"/>
  <c r="C266" i="1"/>
  <c r="C279" i="1" s="1"/>
  <c r="FO265" i="1"/>
  <c r="FO278" i="1" s="1"/>
  <c r="FO292" i="1" s="1"/>
  <c r="EY265" i="1"/>
  <c r="EY278" i="1" s="1"/>
  <c r="EY292" i="1" s="1"/>
  <c r="EI265" i="1"/>
  <c r="EI278" i="1" s="1"/>
  <c r="EI292" i="1" s="1"/>
  <c r="DS265" i="1"/>
  <c r="DS278" i="1" s="1"/>
  <c r="DS292" i="1" s="1"/>
  <c r="DC265" i="1"/>
  <c r="DC278" i="1" s="1"/>
  <c r="DC292" i="1" s="1"/>
  <c r="CM265" i="1"/>
  <c r="CM278" i="1" s="1"/>
  <c r="CM292" i="1" s="1"/>
  <c r="BW265" i="1"/>
  <c r="BW278" i="1" s="1"/>
  <c r="BW292" i="1" s="1"/>
  <c r="BG265" i="1"/>
  <c r="BG278" i="1" s="1"/>
  <c r="BG292" i="1" s="1"/>
  <c r="AQ265" i="1"/>
  <c r="AQ278" i="1" s="1"/>
  <c r="AQ292" i="1" s="1"/>
  <c r="AA265" i="1"/>
  <c r="AA278" i="1" s="1"/>
  <c r="AA292" i="1" s="1"/>
  <c r="K265" i="1"/>
  <c r="K278" i="1" s="1"/>
  <c r="K292" i="1" s="1"/>
  <c r="FX260" i="1"/>
  <c r="FW260" i="1"/>
  <c r="FW301" i="1" s="1"/>
  <c r="FV260" i="1"/>
  <c r="FU260" i="1"/>
  <c r="FT260" i="1"/>
  <c r="FS260" i="1"/>
  <c r="FS301" i="1" s="1"/>
  <c r="FR260" i="1"/>
  <c r="FQ260" i="1"/>
  <c r="FP260" i="1"/>
  <c r="FO260" i="1"/>
  <c r="FO301" i="1" s="1"/>
  <c r="FN260" i="1"/>
  <c r="FM260" i="1"/>
  <c r="FL260" i="1"/>
  <c r="FK260" i="1"/>
  <c r="FK301" i="1" s="1"/>
  <c r="FJ260" i="1"/>
  <c r="FI260" i="1"/>
  <c r="FH260" i="1"/>
  <c r="FH269" i="1" s="1"/>
  <c r="FG260" i="1"/>
  <c r="FG301" i="1" s="1"/>
  <c r="FF260" i="1"/>
  <c r="FE260" i="1"/>
  <c r="FD260" i="1"/>
  <c r="FC260" i="1"/>
  <c r="FC301" i="1" s="1"/>
  <c r="FB260" i="1"/>
  <c r="FA260" i="1"/>
  <c r="EZ260" i="1"/>
  <c r="EY260" i="1"/>
  <c r="EY301" i="1" s="1"/>
  <c r="EX260" i="1"/>
  <c r="EW260" i="1"/>
  <c r="EV260" i="1"/>
  <c r="EU260" i="1"/>
  <c r="EU301" i="1" s="1"/>
  <c r="ET260" i="1"/>
  <c r="ES260" i="1"/>
  <c r="ER260" i="1"/>
  <c r="EQ260" i="1"/>
  <c r="EQ301" i="1" s="1"/>
  <c r="EP260" i="1"/>
  <c r="EO260" i="1"/>
  <c r="EN260" i="1"/>
  <c r="EM260" i="1"/>
  <c r="EM301" i="1" s="1"/>
  <c r="EL260" i="1"/>
  <c r="EK260" i="1"/>
  <c r="EJ260" i="1"/>
  <c r="EI260" i="1"/>
  <c r="EI301" i="1" s="1"/>
  <c r="EH260" i="1"/>
  <c r="EG260" i="1"/>
  <c r="EF260" i="1"/>
  <c r="EE260" i="1"/>
  <c r="EE301" i="1" s="1"/>
  <c r="ED260" i="1"/>
  <c r="EC260" i="1"/>
  <c r="EB260" i="1"/>
  <c r="EA260" i="1"/>
  <c r="EA301" i="1" s="1"/>
  <c r="DZ260" i="1"/>
  <c r="DY260" i="1"/>
  <c r="DX260" i="1"/>
  <c r="DW260" i="1"/>
  <c r="DW301" i="1" s="1"/>
  <c r="DV260" i="1"/>
  <c r="DU260" i="1"/>
  <c r="DT260" i="1"/>
  <c r="DS260" i="1"/>
  <c r="DS301" i="1" s="1"/>
  <c r="DR260" i="1"/>
  <c r="DQ260" i="1"/>
  <c r="DP260" i="1"/>
  <c r="DO260" i="1"/>
  <c r="DO301" i="1" s="1"/>
  <c r="DN260" i="1"/>
  <c r="DM260" i="1"/>
  <c r="DL260" i="1"/>
  <c r="DK260" i="1"/>
  <c r="DK301" i="1" s="1"/>
  <c r="DJ260" i="1"/>
  <c r="DI260" i="1"/>
  <c r="DH260" i="1"/>
  <c r="DG260" i="1"/>
  <c r="DG301" i="1" s="1"/>
  <c r="DF260" i="1"/>
  <c r="DE260" i="1"/>
  <c r="DD260" i="1"/>
  <c r="DC260" i="1"/>
  <c r="DC301" i="1" s="1"/>
  <c r="DB260" i="1"/>
  <c r="DA260" i="1"/>
  <c r="CZ260" i="1"/>
  <c r="CY260" i="1"/>
  <c r="CY301" i="1" s="1"/>
  <c r="CX260" i="1"/>
  <c r="CW260" i="1"/>
  <c r="CV260" i="1"/>
  <c r="CU260" i="1"/>
  <c r="CU301" i="1" s="1"/>
  <c r="CT260" i="1"/>
  <c r="CS260" i="1"/>
  <c r="CR260" i="1"/>
  <c r="CQ260" i="1"/>
  <c r="CQ301" i="1" s="1"/>
  <c r="CP260" i="1"/>
  <c r="CO260" i="1"/>
  <c r="CN260" i="1"/>
  <c r="CM260" i="1"/>
  <c r="CM301" i="1" s="1"/>
  <c r="CL260" i="1"/>
  <c r="CK260" i="1"/>
  <c r="CJ260" i="1"/>
  <c r="CI260" i="1"/>
  <c r="CI301" i="1" s="1"/>
  <c r="CH260" i="1"/>
  <c r="CG260" i="1"/>
  <c r="CF260" i="1"/>
  <c r="CE260" i="1"/>
  <c r="CE301" i="1" s="1"/>
  <c r="CD260" i="1"/>
  <c r="CC260" i="1"/>
  <c r="CB260" i="1"/>
  <c r="CA260" i="1"/>
  <c r="CA301" i="1" s="1"/>
  <c r="BZ260" i="1"/>
  <c r="BY260" i="1"/>
  <c r="BX260" i="1"/>
  <c r="BW260" i="1"/>
  <c r="BW301" i="1" s="1"/>
  <c r="BV260" i="1"/>
  <c r="BV301" i="1" s="1"/>
  <c r="BU260" i="1"/>
  <c r="BT260" i="1"/>
  <c r="BS260" i="1"/>
  <c r="BS301" i="1" s="1"/>
  <c r="BR260" i="1"/>
  <c r="BR301" i="1" s="1"/>
  <c r="BQ260" i="1"/>
  <c r="BP260" i="1"/>
  <c r="BO260" i="1"/>
  <c r="BO301" i="1" s="1"/>
  <c r="BN260" i="1"/>
  <c r="BN301" i="1" s="1"/>
  <c r="BM260" i="1"/>
  <c r="BL260" i="1"/>
  <c r="BK260" i="1"/>
  <c r="BK301" i="1" s="1"/>
  <c r="BJ260" i="1"/>
  <c r="BJ301" i="1" s="1"/>
  <c r="BI260" i="1"/>
  <c r="BH260" i="1"/>
  <c r="BG260" i="1"/>
  <c r="BG301" i="1" s="1"/>
  <c r="BF260" i="1"/>
  <c r="BF301" i="1" s="1"/>
  <c r="BE260" i="1"/>
  <c r="BD260" i="1"/>
  <c r="BC260" i="1"/>
  <c r="BC301" i="1" s="1"/>
  <c r="BB260" i="1"/>
  <c r="BB301" i="1" s="1"/>
  <c r="BA260" i="1"/>
  <c r="AZ260" i="1"/>
  <c r="AY260" i="1"/>
  <c r="AY301" i="1" s="1"/>
  <c r="AX260" i="1"/>
  <c r="AX301" i="1" s="1"/>
  <c r="AW260" i="1"/>
  <c r="AV260" i="1"/>
  <c r="AU260" i="1"/>
  <c r="AU301" i="1" s="1"/>
  <c r="AT260" i="1"/>
  <c r="AT301" i="1" s="1"/>
  <c r="AS260" i="1"/>
  <c r="AR260" i="1"/>
  <c r="AQ260" i="1"/>
  <c r="AQ301" i="1" s="1"/>
  <c r="AP260" i="1"/>
  <c r="AP301" i="1" s="1"/>
  <c r="AO260" i="1"/>
  <c r="AN260" i="1"/>
  <c r="AM260" i="1"/>
  <c r="AM301" i="1" s="1"/>
  <c r="AL260" i="1"/>
  <c r="AL301" i="1" s="1"/>
  <c r="AK260" i="1"/>
  <c r="AJ260" i="1"/>
  <c r="AI260" i="1"/>
  <c r="AI301" i="1" s="1"/>
  <c r="AH260" i="1"/>
  <c r="AH301" i="1" s="1"/>
  <c r="AG260" i="1"/>
  <c r="AF260" i="1"/>
  <c r="AE260" i="1"/>
  <c r="AE301" i="1" s="1"/>
  <c r="AD260" i="1"/>
  <c r="AD301" i="1" s="1"/>
  <c r="AC260" i="1"/>
  <c r="AB260" i="1"/>
  <c r="AA260" i="1"/>
  <c r="AA301" i="1" s="1"/>
  <c r="Z260" i="1"/>
  <c r="Z301" i="1" s="1"/>
  <c r="Y260" i="1"/>
  <c r="X260" i="1"/>
  <c r="W260" i="1"/>
  <c r="W301" i="1" s="1"/>
  <c r="V260" i="1"/>
  <c r="V301" i="1" s="1"/>
  <c r="U260" i="1"/>
  <c r="T260" i="1"/>
  <c r="S260" i="1"/>
  <c r="S301" i="1" s="1"/>
  <c r="R260" i="1"/>
  <c r="R301" i="1" s="1"/>
  <c r="Q260" i="1"/>
  <c r="P260" i="1"/>
  <c r="O260" i="1"/>
  <c r="O301" i="1" s="1"/>
  <c r="N260" i="1"/>
  <c r="N301" i="1" s="1"/>
  <c r="M260" i="1"/>
  <c r="L260" i="1"/>
  <c r="K260" i="1"/>
  <c r="K301" i="1" s="1"/>
  <c r="J260" i="1"/>
  <c r="J301" i="1" s="1"/>
  <c r="I260" i="1"/>
  <c r="H260" i="1"/>
  <c r="G260" i="1"/>
  <c r="G301" i="1" s="1"/>
  <c r="F260" i="1"/>
  <c r="F301" i="1" s="1"/>
  <c r="E260" i="1"/>
  <c r="D260" i="1"/>
  <c r="C260" i="1"/>
  <c r="C301" i="1" s="1"/>
  <c r="FU250" i="1"/>
  <c r="FQ250" i="1"/>
  <c r="FM250" i="1"/>
  <c r="FI250" i="1"/>
  <c r="FE250" i="1"/>
  <c r="FA250" i="1"/>
  <c r="EW250" i="1"/>
  <c r="ES250" i="1"/>
  <c r="EO250" i="1"/>
  <c r="EK250" i="1"/>
  <c r="EG250" i="1"/>
  <c r="EC250" i="1"/>
  <c r="DY250" i="1"/>
  <c r="DU250" i="1"/>
  <c r="DQ250" i="1"/>
  <c r="DM250" i="1"/>
  <c r="DI250" i="1"/>
  <c r="DE250" i="1"/>
  <c r="DA250" i="1"/>
  <c r="CW250" i="1"/>
  <c r="CS250" i="1"/>
  <c r="CO250" i="1"/>
  <c r="CK250" i="1"/>
  <c r="CG250" i="1"/>
  <c r="CC250" i="1"/>
  <c r="BY250" i="1"/>
  <c r="BU250" i="1"/>
  <c r="BQ250" i="1"/>
  <c r="BM250" i="1"/>
  <c r="BI250" i="1"/>
  <c r="BE250" i="1"/>
  <c r="BA250" i="1"/>
  <c r="AW250" i="1"/>
  <c r="AS250" i="1"/>
  <c r="AO250" i="1"/>
  <c r="AK250" i="1"/>
  <c r="AG250" i="1"/>
  <c r="AC250" i="1"/>
  <c r="Y250" i="1"/>
  <c r="U250" i="1"/>
  <c r="Q250" i="1"/>
  <c r="M250" i="1"/>
  <c r="I250" i="1"/>
  <c r="E250" i="1"/>
  <c r="FX249" i="1"/>
  <c r="FX300" i="1" s="1"/>
  <c r="FW249" i="1"/>
  <c r="FW265" i="1" s="1"/>
  <c r="FW278" i="1" s="1"/>
  <c r="FW292" i="1" s="1"/>
  <c r="FV249" i="1"/>
  <c r="FV300" i="1" s="1"/>
  <c r="FU249" i="1"/>
  <c r="FU300" i="1" s="1"/>
  <c r="FT249" i="1"/>
  <c r="FT300" i="1" s="1"/>
  <c r="FS249" i="1"/>
  <c r="FS265" i="1" s="1"/>
  <c r="FS278" i="1" s="1"/>
  <c r="FS292" i="1" s="1"/>
  <c r="FR249" i="1"/>
  <c r="FR300" i="1" s="1"/>
  <c r="FQ249" i="1"/>
  <c r="FQ300" i="1" s="1"/>
  <c r="FP249" i="1"/>
  <c r="FP300" i="1" s="1"/>
  <c r="FO249" i="1"/>
  <c r="FN249" i="1"/>
  <c r="FN300" i="1" s="1"/>
  <c r="FM249" i="1"/>
  <c r="FM300" i="1" s="1"/>
  <c r="FL249" i="1"/>
  <c r="FL300" i="1" s="1"/>
  <c r="FK249" i="1"/>
  <c r="FJ249" i="1"/>
  <c r="FJ300" i="1" s="1"/>
  <c r="FI249" i="1"/>
  <c r="FI300" i="1" s="1"/>
  <c r="FH249" i="1"/>
  <c r="FH300" i="1" s="1"/>
  <c r="FG249" i="1"/>
  <c r="FG265" i="1" s="1"/>
  <c r="FG278" i="1" s="1"/>
  <c r="FG292" i="1" s="1"/>
  <c r="FF249" i="1"/>
  <c r="FF300" i="1" s="1"/>
  <c r="FE249" i="1"/>
  <c r="FE300" i="1" s="1"/>
  <c r="FD249" i="1"/>
  <c r="FD300" i="1" s="1"/>
  <c r="FC249" i="1"/>
  <c r="FC265" i="1" s="1"/>
  <c r="FC278" i="1" s="1"/>
  <c r="FC292" i="1" s="1"/>
  <c r="FB249" i="1"/>
  <c r="FB300" i="1" s="1"/>
  <c r="FA249" i="1"/>
  <c r="FA300" i="1" s="1"/>
  <c r="EZ249" i="1"/>
  <c r="EZ300" i="1" s="1"/>
  <c r="EY249" i="1"/>
  <c r="EX249" i="1"/>
  <c r="EX300" i="1" s="1"/>
  <c r="EW249" i="1"/>
  <c r="EW300" i="1" s="1"/>
  <c r="EV249" i="1"/>
  <c r="EV300" i="1" s="1"/>
  <c r="EU249" i="1"/>
  <c r="ET249" i="1"/>
  <c r="ET300" i="1" s="1"/>
  <c r="ES249" i="1"/>
  <c r="ES300" i="1" s="1"/>
  <c r="ER249" i="1"/>
  <c r="ER300" i="1" s="1"/>
  <c r="EQ249" i="1"/>
  <c r="EQ265" i="1" s="1"/>
  <c r="EQ278" i="1" s="1"/>
  <c r="EQ292" i="1" s="1"/>
  <c r="EP249" i="1"/>
  <c r="EP300" i="1" s="1"/>
  <c r="EO249" i="1"/>
  <c r="EO300" i="1" s="1"/>
  <c r="EN249" i="1"/>
  <c r="EN300" i="1" s="1"/>
  <c r="EM249" i="1"/>
  <c r="EM265" i="1" s="1"/>
  <c r="EM278" i="1" s="1"/>
  <c r="EM292" i="1" s="1"/>
  <c r="EL249" i="1"/>
  <c r="EL300" i="1" s="1"/>
  <c r="EK249" i="1"/>
  <c r="EK300" i="1" s="1"/>
  <c r="EJ249" i="1"/>
  <c r="EJ300" i="1" s="1"/>
  <c r="EI249" i="1"/>
  <c r="EH249" i="1"/>
  <c r="EH300" i="1" s="1"/>
  <c r="EG249" i="1"/>
  <c r="EG300" i="1" s="1"/>
  <c r="EF249" i="1"/>
  <c r="EF300" i="1" s="1"/>
  <c r="EE249" i="1"/>
  <c r="ED249" i="1"/>
  <c r="ED300" i="1" s="1"/>
  <c r="EC249" i="1"/>
  <c r="EC300" i="1" s="1"/>
  <c r="EB249" i="1"/>
  <c r="EB300" i="1" s="1"/>
  <c r="EA249" i="1"/>
  <c r="EA265" i="1" s="1"/>
  <c r="EA278" i="1" s="1"/>
  <c r="EA292" i="1" s="1"/>
  <c r="DZ249" i="1"/>
  <c r="DZ300" i="1" s="1"/>
  <c r="DY249" i="1"/>
  <c r="DY300" i="1" s="1"/>
  <c r="DX249" i="1"/>
  <c r="DX300" i="1" s="1"/>
  <c r="DW249" i="1"/>
  <c r="DW265" i="1" s="1"/>
  <c r="DW278" i="1" s="1"/>
  <c r="DW292" i="1" s="1"/>
  <c r="DV249" i="1"/>
  <c r="DV300" i="1" s="1"/>
  <c r="DU249" i="1"/>
  <c r="DU300" i="1" s="1"/>
  <c r="DT249" i="1"/>
  <c r="DT300" i="1" s="1"/>
  <c r="DS249" i="1"/>
  <c r="DR249" i="1"/>
  <c r="DR300" i="1" s="1"/>
  <c r="DQ249" i="1"/>
  <c r="DQ300" i="1" s="1"/>
  <c r="DP249" i="1"/>
  <c r="DP300" i="1" s="1"/>
  <c r="DO249" i="1"/>
  <c r="DN249" i="1"/>
  <c r="DN300" i="1" s="1"/>
  <c r="DM249" i="1"/>
  <c r="DM300" i="1" s="1"/>
  <c r="DL249" i="1"/>
  <c r="DL300" i="1" s="1"/>
  <c r="DK249" i="1"/>
  <c r="DK265" i="1" s="1"/>
  <c r="DK278" i="1" s="1"/>
  <c r="DK292" i="1" s="1"/>
  <c r="DJ249" i="1"/>
  <c r="DJ300" i="1" s="1"/>
  <c r="DI249" i="1"/>
  <c r="DI300" i="1" s="1"/>
  <c r="DH249" i="1"/>
  <c r="DH300" i="1" s="1"/>
  <c r="DG249" i="1"/>
  <c r="DG265" i="1" s="1"/>
  <c r="DG278" i="1" s="1"/>
  <c r="DG292" i="1" s="1"/>
  <c r="DF249" i="1"/>
  <c r="DF300" i="1" s="1"/>
  <c r="DE249" i="1"/>
  <c r="DE300" i="1" s="1"/>
  <c r="DD249" i="1"/>
  <c r="DD300" i="1" s="1"/>
  <c r="DC249" i="1"/>
  <c r="DB249" i="1"/>
  <c r="DB300" i="1" s="1"/>
  <c r="DA249" i="1"/>
  <c r="DA300" i="1" s="1"/>
  <c r="CZ249" i="1"/>
  <c r="CZ300" i="1" s="1"/>
  <c r="CY249" i="1"/>
  <c r="CX249" i="1"/>
  <c r="CX300" i="1" s="1"/>
  <c r="CW249" i="1"/>
  <c r="CW300" i="1" s="1"/>
  <c r="CV249" i="1"/>
  <c r="CV300" i="1" s="1"/>
  <c r="CU249" i="1"/>
  <c r="CU265" i="1" s="1"/>
  <c r="CU278" i="1" s="1"/>
  <c r="CU292" i="1" s="1"/>
  <c r="CT249" i="1"/>
  <c r="CT300" i="1" s="1"/>
  <c r="CS249" i="1"/>
  <c r="CS265" i="1" s="1"/>
  <c r="CS278" i="1" s="1"/>
  <c r="CS292" i="1" s="1"/>
  <c r="CR249" i="1"/>
  <c r="CR300" i="1" s="1"/>
  <c r="CQ249" i="1"/>
  <c r="CQ265" i="1" s="1"/>
  <c r="CQ278" i="1" s="1"/>
  <c r="CQ292" i="1" s="1"/>
  <c r="CP249" i="1"/>
  <c r="CP300" i="1" s="1"/>
  <c r="CO249" i="1"/>
  <c r="CO300" i="1" s="1"/>
  <c r="CN249" i="1"/>
  <c r="CN300" i="1" s="1"/>
  <c r="CM249" i="1"/>
  <c r="CL249" i="1"/>
  <c r="CL300" i="1" s="1"/>
  <c r="CK249" i="1"/>
  <c r="CK300" i="1" s="1"/>
  <c r="CJ249" i="1"/>
  <c r="CJ300" i="1" s="1"/>
  <c r="CI249" i="1"/>
  <c r="CH249" i="1"/>
  <c r="CH300" i="1" s="1"/>
  <c r="CG249" i="1"/>
  <c r="CG300" i="1" s="1"/>
  <c r="CF249" i="1"/>
  <c r="CF300" i="1" s="1"/>
  <c r="CE249" i="1"/>
  <c r="CE265" i="1" s="1"/>
  <c r="CE278" i="1" s="1"/>
  <c r="CE292" i="1" s="1"/>
  <c r="CD249" i="1"/>
  <c r="CD300" i="1" s="1"/>
  <c r="CC249" i="1"/>
  <c r="CC300" i="1" s="1"/>
  <c r="CB249" i="1"/>
  <c r="CB300" i="1" s="1"/>
  <c r="CA249" i="1"/>
  <c r="CA265" i="1" s="1"/>
  <c r="CA278" i="1" s="1"/>
  <c r="CA292" i="1" s="1"/>
  <c r="BZ249" i="1"/>
  <c r="BZ300" i="1" s="1"/>
  <c r="BY249" i="1"/>
  <c r="BY300" i="1" s="1"/>
  <c r="BX249" i="1"/>
  <c r="BX300" i="1" s="1"/>
  <c r="BW249" i="1"/>
  <c r="BV249" i="1"/>
  <c r="BV300" i="1" s="1"/>
  <c r="BV308" i="1" s="1"/>
  <c r="BU249" i="1"/>
  <c r="BU300" i="1" s="1"/>
  <c r="BT249" i="1"/>
  <c r="BT300" i="1" s="1"/>
  <c r="BS249" i="1"/>
  <c r="BR249" i="1"/>
  <c r="BR300" i="1" s="1"/>
  <c r="BR308" i="1" s="1"/>
  <c r="BQ249" i="1"/>
  <c r="BQ300" i="1" s="1"/>
  <c r="BP249" i="1"/>
  <c r="BP300" i="1" s="1"/>
  <c r="BO249" i="1"/>
  <c r="BO265" i="1" s="1"/>
  <c r="BO278" i="1" s="1"/>
  <c r="BO292" i="1" s="1"/>
  <c r="BN249" i="1"/>
  <c r="BN300" i="1" s="1"/>
  <c r="BN308" i="1" s="1"/>
  <c r="BM249" i="1"/>
  <c r="BM300" i="1" s="1"/>
  <c r="BL249" i="1"/>
  <c r="BL300" i="1" s="1"/>
  <c r="BK249" i="1"/>
  <c r="BK265" i="1" s="1"/>
  <c r="BK278" i="1" s="1"/>
  <c r="BK292" i="1" s="1"/>
  <c r="BJ249" i="1"/>
  <c r="BJ300" i="1" s="1"/>
  <c r="BJ308" i="1" s="1"/>
  <c r="BI249" i="1"/>
  <c r="BI300" i="1" s="1"/>
  <c r="BH249" i="1"/>
  <c r="BH300" i="1" s="1"/>
  <c r="BG249" i="1"/>
  <c r="BF249" i="1"/>
  <c r="BF300" i="1" s="1"/>
  <c r="BF308" i="1" s="1"/>
  <c r="BE249" i="1"/>
  <c r="BE300" i="1" s="1"/>
  <c r="BD249" i="1"/>
  <c r="BD300" i="1" s="1"/>
  <c r="BC249" i="1"/>
  <c r="BB249" i="1"/>
  <c r="BB300" i="1" s="1"/>
  <c r="BB308" i="1" s="1"/>
  <c r="BA249" i="1"/>
  <c r="BA300" i="1" s="1"/>
  <c r="AZ249" i="1"/>
  <c r="AZ300" i="1" s="1"/>
  <c r="AY249" i="1"/>
  <c r="AY265" i="1" s="1"/>
  <c r="AY278" i="1" s="1"/>
  <c r="AY292" i="1" s="1"/>
  <c r="AX249" i="1"/>
  <c r="AX300" i="1" s="1"/>
  <c r="AX308" i="1" s="1"/>
  <c r="AW249" i="1"/>
  <c r="AW300" i="1" s="1"/>
  <c r="AV249" i="1"/>
  <c r="AV300" i="1" s="1"/>
  <c r="AU249" i="1"/>
  <c r="AU265" i="1" s="1"/>
  <c r="AU278" i="1" s="1"/>
  <c r="AU292" i="1" s="1"/>
  <c r="AT249" i="1"/>
  <c r="AT300" i="1" s="1"/>
  <c r="AT308" i="1" s="1"/>
  <c r="AS249" i="1"/>
  <c r="AS300" i="1" s="1"/>
  <c r="AR249" i="1"/>
  <c r="AR300" i="1" s="1"/>
  <c r="AQ249" i="1"/>
  <c r="AP249" i="1"/>
  <c r="AP300" i="1" s="1"/>
  <c r="AO249" i="1"/>
  <c r="AO300" i="1" s="1"/>
  <c r="AN249" i="1"/>
  <c r="AN300" i="1" s="1"/>
  <c r="AM249" i="1"/>
  <c r="AL249" i="1"/>
  <c r="AL300" i="1" s="1"/>
  <c r="AL308" i="1" s="1"/>
  <c r="AK249" i="1"/>
  <c r="AK300" i="1" s="1"/>
  <c r="AJ249" i="1"/>
  <c r="AJ300" i="1" s="1"/>
  <c r="AI249" i="1"/>
  <c r="AI265" i="1" s="1"/>
  <c r="AI278" i="1" s="1"/>
  <c r="AI292" i="1" s="1"/>
  <c r="AH249" i="1"/>
  <c r="AH300" i="1" s="1"/>
  <c r="AH308" i="1" s="1"/>
  <c r="AG249" i="1"/>
  <c r="AG300" i="1" s="1"/>
  <c r="AF249" i="1"/>
  <c r="AF300" i="1" s="1"/>
  <c r="AE249" i="1"/>
  <c r="AE265" i="1" s="1"/>
  <c r="AE278" i="1" s="1"/>
  <c r="AE292" i="1" s="1"/>
  <c r="AD249" i="1"/>
  <c r="AD300" i="1" s="1"/>
  <c r="AD308" i="1" s="1"/>
  <c r="AC249" i="1"/>
  <c r="AC300" i="1" s="1"/>
  <c r="AB249" i="1"/>
  <c r="AB300" i="1" s="1"/>
  <c r="AA249" i="1"/>
  <c r="Z249" i="1"/>
  <c r="Z300" i="1" s="1"/>
  <c r="Z308" i="1" s="1"/>
  <c r="Y249" i="1"/>
  <c r="Y300" i="1" s="1"/>
  <c r="X249" i="1"/>
  <c r="X300" i="1" s="1"/>
  <c r="W249" i="1"/>
  <c r="W250" i="1" s="1"/>
  <c r="V249" i="1"/>
  <c r="V300" i="1" s="1"/>
  <c r="V308" i="1" s="1"/>
  <c r="U249" i="1"/>
  <c r="U300" i="1" s="1"/>
  <c r="T249" i="1"/>
  <c r="T300" i="1" s="1"/>
  <c r="S249" i="1"/>
  <c r="S265" i="1" s="1"/>
  <c r="S278" i="1" s="1"/>
  <c r="S292" i="1" s="1"/>
  <c r="R249" i="1"/>
  <c r="R300" i="1" s="1"/>
  <c r="R308" i="1" s="1"/>
  <c r="Q249" i="1"/>
  <c r="Q300" i="1" s="1"/>
  <c r="P249" i="1"/>
  <c r="P300" i="1" s="1"/>
  <c r="O249" i="1"/>
  <c r="O265" i="1" s="1"/>
  <c r="O278" i="1" s="1"/>
  <c r="O292" i="1" s="1"/>
  <c r="N249" i="1"/>
  <c r="N300" i="1" s="1"/>
  <c r="M249" i="1"/>
  <c r="M300" i="1" s="1"/>
  <c r="L249" i="1"/>
  <c r="L300" i="1" s="1"/>
  <c r="K249" i="1"/>
  <c r="J249" i="1"/>
  <c r="J300" i="1" s="1"/>
  <c r="J308" i="1" s="1"/>
  <c r="I249" i="1"/>
  <c r="I300" i="1" s="1"/>
  <c r="H249" i="1"/>
  <c r="H300" i="1" s="1"/>
  <c r="G249" i="1"/>
  <c r="F249" i="1"/>
  <c r="F300" i="1" s="1"/>
  <c r="F308" i="1" s="1"/>
  <c r="E249" i="1"/>
  <c r="E300" i="1" s="1"/>
  <c r="D249" i="1"/>
  <c r="D300" i="1" s="1"/>
  <c r="C249" i="1"/>
  <c r="C265" i="1" s="1"/>
  <c r="FX238" i="1"/>
  <c r="FW238" i="1"/>
  <c r="FV238" i="1"/>
  <c r="FU238" i="1"/>
  <c r="FT238" i="1"/>
  <c r="FS238" i="1"/>
  <c r="FR238" i="1"/>
  <c r="FQ238" i="1"/>
  <c r="FP238" i="1"/>
  <c r="FO238" i="1"/>
  <c r="FN238" i="1"/>
  <c r="FM238" i="1"/>
  <c r="FL238" i="1"/>
  <c r="FK238" i="1"/>
  <c r="FJ238" i="1"/>
  <c r="FI238" i="1"/>
  <c r="FH238" i="1"/>
  <c r="FG238" i="1"/>
  <c r="FF238" i="1"/>
  <c r="FE238" i="1"/>
  <c r="FD238" i="1"/>
  <c r="FC238" i="1"/>
  <c r="FB238" i="1"/>
  <c r="FA238" i="1"/>
  <c r="EZ238" i="1"/>
  <c r="EY238" i="1"/>
  <c r="EX238" i="1"/>
  <c r="EW238" i="1"/>
  <c r="EV238" i="1"/>
  <c r="EU238" i="1"/>
  <c r="ET238" i="1"/>
  <c r="ES238" i="1"/>
  <c r="ER238" i="1"/>
  <c r="EQ238" i="1"/>
  <c r="EP238" i="1"/>
  <c r="EO238" i="1"/>
  <c r="EN238" i="1"/>
  <c r="EM238" i="1"/>
  <c r="EL238" i="1"/>
  <c r="EK238" i="1"/>
  <c r="EJ238" i="1"/>
  <c r="EI238" i="1"/>
  <c r="EH238" i="1"/>
  <c r="EG238" i="1"/>
  <c r="EF238" i="1"/>
  <c r="EE238" i="1"/>
  <c r="ED238" i="1"/>
  <c r="EC238" i="1"/>
  <c r="EB238" i="1"/>
  <c r="EA238" i="1"/>
  <c r="DZ238" i="1"/>
  <c r="DY238" i="1"/>
  <c r="DX238" i="1"/>
  <c r="DW238" i="1"/>
  <c r="DV238" i="1"/>
  <c r="DU238" i="1"/>
  <c r="DT238" i="1"/>
  <c r="DS238" i="1"/>
  <c r="DR238" i="1"/>
  <c r="DQ238" i="1"/>
  <c r="DP238" i="1"/>
  <c r="DO238" i="1"/>
  <c r="DM238" i="1"/>
  <c r="DL238" i="1"/>
  <c r="DK238" i="1"/>
  <c r="DJ238" i="1"/>
  <c r="DI238" i="1"/>
  <c r="DH238" i="1"/>
  <c r="DG238" i="1"/>
  <c r="DF238" i="1"/>
  <c r="DE238" i="1"/>
  <c r="DD238" i="1"/>
  <c r="DC238" i="1"/>
  <c r="DB238" i="1"/>
  <c r="DA238" i="1"/>
  <c r="CZ238" i="1"/>
  <c r="CY238" i="1"/>
  <c r="CX238" i="1"/>
  <c r="CW238" i="1"/>
  <c r="CV238" i="1"/>
  <c r="CU238" i="1"/>
  <c r="CT238" i="1"/>
  <c r="CS238" i="1"/>
  <c r="CR238" i="1"/>
  <c r="CQ238" i="1"/>
  <c r="CP238" i="1"/>
  <c r="CO238" i="1"/>
  <c r="CN238" i="1"/>
  <c r="CM238" i="1"/>
  <c r="CL238" i="1"/>
  <c r="CK238" i="1"/>
  <c r="CJ238" i="1"/>
  <c r="CI238" i="1"/>
  <c r="CH23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FZ224" i="1"/>
  <c r="FZ210" i="1"/>
  <c r="FX194" i="1"/>
  <c r="FW194" i="1"/>
  <c r="FV194" i="1"/>
  <c r="FU194" i="1"/>
  <c r="FT194" i="1"/>
  <c r="FS194" i="1"/>
  <c r="FR194" i="1"/>
  <c r="FQ194" i="1"/>
  <c r="FP194" i="1"/>
  <c r="FO194" i="1"/>
  <c r="FN194" i="1"/>
  <c r="FM194" i="1"/>
  <c r="FL194" i="1"/>
  <c r="FK194" i="1"/>
  <c r="FJ194" i="1"/>
  <c r="FI194" i="1"/>
  <c r="FH194" i="1"/>
  <c r="FG194" i="1"/>
  <c r="FF194" i="1"/>
  <c r="FE194" i="1"/>
  <c r="FD194" i="1"/>
  <c r="FC194" i="1"/>
  <c r="FB194" i="1"/>
  <c r="FA194" i="1"/>
  <c r="EZ194" i="1"/>
  <c r="EY194" i="1"/>
  <c r="EX194" i="1"/>
  <c r="EW194" i="1"/>
  <c r="EV194" i="1"/>
  <c r="EU194" i="1"/>
  <c r="ET194" i="1"/>
  <c r="ES194" i="1"/>
  <c r="ER194" i="1"/>
  <c r="EQ194" i="1"/>
  <c r="EP194" i="1"/>
  <c r="EO194" i="1"/>
  <c r="EN194" i="1"/>
  <c r="EM194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DY194" i="1"/>
  <c r="DX194" i="1"/>
  <c r="DW194" i="1"/>
  <c r="DV194" i="1"/>
  <c r="DU194" i="1"/>
  <c r="DT194" i="1"/>
  <c r="DS194" i="1"/>
  <c r="DR194" i="1"/>
  <c r="DQ194" i="1"/>
  <c r="DP194" i="1"/>
  <c r="DO194" i="1"/>
  <c r="DN194" i="1"/>
  <c r="DM194" i="1"/>
  <c r="DL194" i="1"/>
  <c r="DK194" i="1"/>
  <c r="DJ194" i="1"/>
  <c r="DI194" i="1"/>
  <c r="DH194" i="1"/>
  <c r="DG194" i="1"/>
  <c r="DF194" i="1"/>
  <c r="DE194" i="1"/>
  <c r="DD194" i="1"/>
  <c r="DC194" i="1"/>
  <c r="DB194" i="1"/>
  <c r="DA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X193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FX185" i="1"/>
  <c r="FW185" i="1"/>
  <c r="FV185" i="1"/>
  <c r="FU185" i="1"/>
  <c r="FT185" i="1"/>
  <c r="FS185" i="1"/>
  <c r="FR185" i="1"/>
  <c r="FQ185" i="1"/>
  <c r="FP185" i="1"/>
  <c r="FO185" i="1"/>
  <c r="FN185" i="1"/>
  <c r="FM185" i="1"/>
  <c r="FL185" i="1"/>
  <c r="FK185" i="1"/>
  <c r="FJ185" i="1"/>
  <c r="FI185" i="1"/>
  <c r="FH185" i="1"/>
  <c r="FG185" i="1"/>
  <c r="FF185" i="1"/>
  <c r="FE185" i="1"/>
  <c r="FD185" i="1"/>
  <c r="FC185" i="1"/>
  <c r="FB185" i="1"/>
  <c r="FA185" i="1"/>
  <c r="EZ185" i="1"/>
  <c r="EY185" i="1"/>
  <c r="EX185" i="1"/>
  <c r="EW185" i="1"/>
  <c r="EV185" i="1"/>
  <c r="EU185" i="1"/>
  <c r="ET185" i="1"/>
  <c r="ES185" i="1"/>
  <c r="ER185" i="1"/>
  <c r="EQ185" i="1"/>
  <c r="EP185" i="1"/>
  <c r="EO185" i="1"/>
  <c r="EN185" i="1"/>
  <c r="EM185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DY185" i="1"/>
  <c r="DX185" i="1"/>
  <c r="DW185" i="1"/>
  <c r="DV185" i="1"/>
  <c r="DU185" i="1"/>
  <c r="DT185" i="1"/>
  <c r="DS185" i="1"/>
  <c r="DR185" i="1"/>
  <c r="DQ185" i="1"/>
  <c r="DP185" i="1"/>
  <c r="DO185" i="1"/>
  <c r="DN185" i="1"/>
  <c r="DM185" i="1"/>
  <c r="DL185" i="1"/>
  <c r="DK185" i="1"/>
  <c r="DJ185" i="1"/>
  <c r="DI185" i="1"/>
  <c r="DH185" i="1"/>
  <c r="DG185" i="1"/>
  <c r="DF185" i="1"/>
  <c r="DE185" i="1"/>
  <c r="DD185" i="1"/>
  <c r="DC185" i="1"/>
  <c r="DB185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FX184" i="1"/>
  <c r="FW184" i="1"/>
  <c r="FV184" i="1"/>
  <c r="FU184" i="1"/>
  <c r="FT184" i="1"/>
  <c r="FS184" i="1"/>
  <c r="FR184" i="1"/>
  <c r="FQ184" i="1"/>
  <c r="FP184" i="1"/>
  <c r="FO184" i="1"/>
  <c r="FN184" i="1"/>
  <c r="FM184" i="1"/>
  <c r="FL184" i="1"/>
  <c r="FK184" i="1"/>
  <c r="FJ184" i="1"/>
  <c r="FI184" i="1"/>
  <c r="FH184" i="1"/>
  <c r="FG184" i="1"/>
  <c r="FF184" i="1"/>
  <c r="FE184" i="1"/>
  <c r="FD184" i="1"/>
  <c r="FC184" i="1"/>
  <c r="FB184" i="1"/>
  <c r="FA184" i="1"/>
  <c r="EZ184" i="1"/>
  <c r="EY184" i="1"/>
  <c r="EX184" i="1"/>
  <c r="EW184" i="1"/>
  <c r="EV184" i="1"/>
  <c r="EU184" i="1"/>
  <c r="ET184" i="1"/>
  <c r="ES184" i="1"/>
  <c r="ER184" i="1"/>
  <c r="EQ184" i="1"/>
  <c r="EP184" i="1"/>
  <c r="EO184" i="1"/>
  <c r="EN184" i="1"/>
  <c r="EM184" i="1"/>
  <c r="EL184" i="1"/>
  <c r="EK184" i="1"/>
  <c r="EJ184" i="1"/>
  <c r="EI184" i="1"/>
  <c r="EH184" i="1"/>
  <c r="EG184" i="1"/>
  <c r="EF184" i="1"/>
  <c r="EE184" i="1"/>
  <c r="ED184" i="1"/>
  <c r="EC184" i="1"/>
  <c r="EB184" i="1"/>
  <c r="EA184" i="1"/>
  <c r="DZ184" i="1"/>
  <c r="DY184" i="1"/>
  <c r="DX184" i="1"/>
  <c r="DW184" i="1"/>
  <c r="DV184" i="1"/>
  <c r="DU184" i="1"/>
  <c r="DT184" i="1"/>
  <c r="DS184" i="1"/>
  <c r="DR184" i="1"/>
  <c r="DQ184" i="1"/>
  <c r="DP184" i="1"/>
  <c r="DO184" i="1"/>
  <c r="DN184" i="1"/>
  <c r="DM184" i="1"/>
  <c r="DL184" i="1"/>
  <c r="DK184" i="1"/>
  <c r="DJ184" i="1"/>
  <c r="DI184" i="1"/>
  <c r="DH184" i="1"/>
  <c r="DG184" i="1"/>
  <c r="DF184" i="1"/>
  <c r="DE184" i="1"/>
  <c r="DD184" i="1"/>
  <c r="DC184" i="1"/>
  <c r="DB184" i="1"/>
  <c r="DA184" i="1"/>
  <c r="CZ184" i="1"/>
  <c r="CY184" i="1"/>
  <c r="CX184" i="1"/>
  <c r="CW184" i="1"/>
  <c r="CV184" i="1"/>
  <c r="CU184" i="1"/>
  <c r="CT184" i="1"/>
  <c r="CS184" i="1"/>
  <c r="CR184" i="1"/>
  <c r="CQ184" i="1"/>
  <c r="CP184" i="1"/>
  <c r="CO184" i="1"/>
  <c r="CN184" i="1"/>
  <c r="CM184" i="1"/>
  <c r="CL184" i="1"/>
  <c r="CK184" i="1"/>
  <c r="CJ184" i="1"/>
  <c r="CI184" i="1"/>
  <c r="CH184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FX164" i="1"/>
  <c r="FT164" i="1"/>
  <c r="FP164" i="1"/>
  <c r="FL164" i="1"/>
  <c r="FH164" i="1"/>
  <c r="FD164" i="1"/>
  <c r="EZ164" i="1"/>
  <c r="EV164" i="1"/>
  <c r="ER164" i="1"/>
  <c r="EN164" i="1"/>
  <c r="EJ164" i="1"/>
  <c r="EF164" i="1"/>
  <c r="EB164" i="1"/>
  <c r="DX164" i="1"/>
  <c r="DT164" i="1"/>
  <c r="DP164" i="1"/>
  <c r="DL164" i="1"/>
  <c r="DH164" i="1"/>
  <c r="DD164" i="1"/>
  <c r="CZ164" i="1"/>
  <c r="CV164" i="1"/>
  <c r="CR164" i="1"/>
  <c r="CN164" i="1"/>
  <c r="CJ164" i="1"/>
  <c r="CF164" i="1"/>
  <c r="CB164" i="1"/>
  <c r="BX164" i="1"/>
  <c r="BT164" i="1"/>
  <c r="BP164" i="1"/>
  <c r="BL164" i="1"/>
  <c r="BH164" i="1"/>
  <c r="BD164" i="1"/>
  <c r="AZ164" i="1"/>
  <c r="AV164" i="1"/>
  <c r="AR164" i="1"/>
  <c r="AN164" i="1"/>
  <c r="AJ164" i="1"/>
  <c r="AF164" i="1"/>
  <c r="AB164" i="1"/>
  <c r="X164" i="1"/>
  <c r="T164" i="1"/>
  <c r="P164" i="1"/>
  <c r="L164" i="1"/>
  <c r="H164" i="1"/>
  <c r="D164" i="1"/>
  <c r="FX163" i="1"/>
  <c r="FW163" i="1"/>
  <c r="FW164" i="1" s="1"/>
  <c r="FV163" i="1"/>
  <c r="FV164" i="1" s="1"/>
  <c r="FU163" i="1"/>
  <c r="FT163" i="1"/>
  <c r="FS163" i="1"/>
  <c r="FS164" i="1" s="1"/>
  <c r="FR163" i="1"/>
  <c r="FR164" i="1" s="1"/>
  <c r="FQ163" i="1"/>
  <c r="FP163" i="1"/>
  <c r="FO163" i="1"/>
  <c r="FO164" i="1" s="1"/>
  <c r="FN163" i="1"/>
  <c r="FN164" i="1" s="1"/>
  <c r="FM163" i="1"/>
  <c r="FL163" i="1"/>
  <c r="FK163" i="1"/>
  <c r="FK164" i="1" s="1"/>
  <c r="FJ163" i="1"/>
  <c r="FJ164" i="1" s="1"/>
  <c r="FI163" i="1"/>
  <c r="FH163" i="1"/>
  <c r="FG163" i="1"/>
  <c r="FG164" i="1" s="1"/>
  <c r="FF163" i="1"/>
  <c r="FF164" i="1" s="1"/>
  <c r="FE163" i="1"/>
  <c r="FD163" i="1"/>
  <c r="FC163" i="1"/>
  <c r="FC164" i="1" s="1"/>
  <c r="FB163" i="1"/>
  <c r="FB164" i="1" s="1"/>
  <c r="FA163" i="1"/>
  <c r="EZ163" i="1"/>
  <c r="EY163" i="1"/>
  <c r="EY164" i="1" s="1"/>
  <c r="EX163" i="1"/>
  <c r="EX164" i="1" s="1"/>
  <c r="EW163" i="1"/>
  <c r="EV163" i="1"/>
  <c r="EU163" i="1"/>
  <c r="EU164" i="1" s="1"/>
  <c r="ET163" i="1"/>
  <c r="ET164" i="1" s="1"/>
  <c r="ES163" i="1"/>
  <c r="ER163" i="1"/>
  <c r="EQ163" i="1"/>
  <c r="EQ164" i="1" s="1"/>
  <c r="EP163" i="1"/>
  <c r="EP164" i="1" s="1"/>
  <c r="EO163" i="1"/>
  <c r="EN163" i="1"/>
  <c r="EM163" i="1"/>
  <c r="EM164" i="1" s="1"/>
  <c r="EL163" i="1"/>
  <c r="EL164" i="1" s="1"/>
  <c r="EK163" i="1"/>
  <c r="EJ163" i="1"/>
  <c r="EI163" i="1"/>
  <c r="EI164" i="1" s="1"/>
  <c r="EH163" i="1"/>
  <c r="EH164" i="1" s="1"/>
  <c r="EG163" i="1"/>
  <c r="EF163" i="1"/>
  <c r="EE163" i="1"/>
  <c r="EE164" i="1" s="1"/>
  <c r="ED163" i="1"/>
  <c r="ED164" i="1" s="1"/>
  <c r="EC163" i="1"/>
  <c r="EB163" i="1"/>
  <c r="EA163" i="1"/>
  <c r="EA164" i="1" s="1"/>
  <c r="DZ163" i="1"/>
  <c r="DZ164" i="1" s="1"/>
  <c r="DY163" i="1"/>
  <c r="DX163" i="1"/>
  <c r="DW163" i="1"/>
  <c r="DW164" i="1" s="1"/>
  <c r="DV163" i="1"/>
  <c r="DV164" i="1" s="1"/>
  <c r="DU163" i="1"/>
  <c r="DT163" i="1"/>
  <c r="DS163" i="1"/>
  <c r="DS164" i="1" s="1"/>
  <c r="DR163" i="1"/>
  <c r="DR164" i="1" s="1"/>
  <c r="DQ163" i="1"/>
  <c r="DP163" i="1"/>
  <c r="DO163" i="1"/>
  <c r="DO164" i="1" s="1"/>
  <c r="DN163" i="1"/>
  <c r="DN164" i="1" s="1"/>
  <c r="DM163" i="1"/>
  <c r="DL163" i="1"/>
  <c r="DK163" i="1"/>
  <c r="DK164" i="1" s="1"/>
  <c r="DJ163" i="1"/>
  <c r="DJ164" i="1" s="1"/>
  <c r="DI163" i="1"/>
  <c r="DH163" i="1"/>
  <c r="DG163" i="1"/>
  <c r="DG164" i="1" s="1"/>
  <c r="DF163" i="1"/>
  <c r="DF164" i="1" s="1"/>
  <c r="DE163" i="1"/>
  <c r="DD163" i="1"/>
  <c r="DC163" i="1"/>
  <c r="DC164" i="1" s="1"/>
  <c r="DB163" i="1"/>
  <c r="DB164" i="1" s="1"/>
  <c r="DA163" i="1"/>
  <c r="CZ163" i="1"/>
  <c r="CY163" i="1"/>
  <c r="CY164" i="1" s="1"/>
  <c r="CX163" i="1"/>
  <c r="CX164" i="1" s="1"/>
  <c r="CW163" i="1"/>
  <c r="CV163" i="1"/>
  <c r="CU163" i="1"/>
  <c r="CU164" i="1" s="1"/>
  <c r="CT163" i="1"/>
  <c r="CT164" i="1" s="1"/>
  <c r="CS163" i="1"/>
  <c r="CR163" i="1"/>
  <c r="CQ163" i="1"/>
  <c r="CQ164" i="1" s="1"/>
  <c r="CP163" i="1"/>
  <c r="CP164" i="1" s="1"/>
  <c r="CO163" i="1"/>
  <c r="CN163" i="1"/>
  <c r="CM163" i="1"/>
  <c r="CM164" i="1" s="1"/>
  <c r="CL163" i="1"/>
  <c r="CL164" i="1" s="1"/>
  <c r="CK163" i="1"/>
  <c r="CJ163" i="1"/>
  <c r="CI163" i="1"/>
  <c r="CI164" i="1" s="1"/>
  <c r="CH163" i="1"/>
  <c r="CH164" i="1" s="1"/>
  <c r="CG163" i="1"/>
  <c r="CF163" i="1"/>
  <c r="CE163" i="1"/>
  <c r="CE164" i="1" s="1"/>
  <c r="CD163" i="1"/>
  <c r="CD164" i="1" s="1"/>
  <c r="CC163" i="1"/>
  <c r="CB163" i="1"/>
  <c r="CA163" i="1"/>
  <c r="CA164" i="1" s="1"/>
  <c r="BZ163" i="1"/>
  <c r="BZ164" i="1" s="1"/>
  <c r="BY163" i="1"/>
  <c r="BX163" i="1"/>
  <c r="BW163" i="1"/>
  <c r="BW164" i="1" s="1"/>
  <c r="BV163" i="1"/>
  <c r="BV164" i="1" s="1"/>
  <c r="BU163" i="1"/>
  <c r="BT163" i="1"/>
  <c r="BS163" i="1"/>
  <c r="BS164" i="1" s="1"/>
  <c r="BR163" i="1"/>
  <c r="BR164" i="1" s="1"/>
  <c r="BQ163" i="1"/>
  <c r="BP163" i="1"/>
  <c r="BO163" i="1"/>
  <c r="BO164" i="1" s="1"/>
  <c r="BN163" i="1"/>
  <c r="BN164" i="1" s="1"/>
  <c r="BM163" i="1"/>
  <c r="BL163" i="1"/>
  <c r="BK163" i="1"/>
  <c r="BK164" i="1" s="1"/>
  <c r="BJ163" i="1"/>
  <c r="BJ164" i="1" s="1"/>
  <c r="BI163" i="1"/>
  <c r="BH163" i="1"/>
  <c r="BG163" i="1"/>
  <c r="BG164" i="1" s="1"/>
  <c r="BF163" i="1"/>
  <c r="BF164" i="1" s="1"/>
  <c r="BE163" i="1"/>
  <c r="BD163" i="1"/>
  <c r="BC163" i="1"/>
  <c r="BC164" i="1" s="1"/>
  <c r="BB163" i="1"/>
  <c r="BB164" i="1" s="1"/>
  <c r="BA163" i="1"/>
  <c r="AZ163" i="1"/>
  <c r="AY163" i="1"/>
  <c r="AY164" i="1" s="1"/>
  <c r="AX163" i="1"/>
  <c r="AX164" i="1" s="1"/>
  <c r="AW163" i="1"/>
  <c r="AV163" i="1"/>
  <c r="AU163" i="1"/>
  <c r="AU164" i="1" s="1"/>
  <c r="AT163" i="1"/>
  <c r="AT164" i="1" s="1"/>
  <c r="AS163" i="1"/>
  <c r="AR163" i="1"/>
  <c r="AQ163" i="1"/>
  <c r="AQ164" i="1" s="1"/>
  <c r="AP163" i="1"/>
  <c r="AP164" i="1" s="1"/>
  <c r="AO163" i="1"/>
  <c r="AN163" i="1"/>
  <c r="AM163" i="1"/>
  <c r="AM164" i="1" s="1"/>
  <c r="AL163" i="1"/>
  <c r="AL164" i="1" s="1"/>
  <c r="AK163" i="1"/>
  <c r="AJ163" i="1"/>
  <c r="AI163" i="1"/>
  <c r="AI164" i="1" s="1"/>
  <c r="AH163" i="1"/>
  <c r="AH164" i="1" s="1"/>
  <c r="AG163" i="1"/>
  <c r="AF163" i="1"/>
  <c r="AE163" i="1"/>
  <c r="AE164" i="1" s="1"/>
  <c r="AD163" i="1"/>
  <c r="AD164" i="1" s="1"/>
  <c r="AC163" i="1"/>
  <c r="AB163" i="1"/>
  <c r="AA163" i="1"/>
  <c r="AA164" i="1" s="1"/>
  <c r="Z163" i="1"/>
  <c r="Z164" i="1" s="1"/>
  <c r="Y163" i="1"/>
  <c r="X163" i="1"/>
  <c r="W163" i="1"/>
  <c r="W164" i="1" s="1"/>
  <c r="V163" i="1"/>
  <c r="V164" i="1" s="1"/>
  <c r="U163" i="1"/>
  <c r="T163" i="1"/>
  <c r="S163" i="1"/>
  <c r="S164" i="1" s="1"/>
  <c r="R163" i="1"/>
  <c r="R164" i="1" s="1"/>
  <c r="Q163" i="1"/>
  <c r="P163" i="1"/>
  <c r="O163" i="1"/>
  <c r="O164" i="1" s="1"/>
  <c r="N163" i="1"/>
  <c r="N164" i="1" s="1"/>
  <c r="M163" i="1"/>
  <c r="L163" i="1"/>
  <c r="K163" i="1"/>
  <c r="K164" i="1" s="1"/>
  <c r="J163" i="1"/>
  <c r="J164" i="1" s="1"/>
  <c r="I163" i="1"/>
  <c r="H163" i="1"/>
  <c r="G163" i="1"/>
  <c r="G164" i="1" s="1"/>
  <c r="F163" i="1"/>
  <c r="F164" i="1" s="1"/>
  <c r="E163" i="1"/>
  <c r="D163" i="1"/>
  <c r="C163" i="1"/>
  <c r="FV161" i="1"/>
  <c r="FV166" i="1" s="1"/>
  <c r="FV202" i="1" s="1"/>
  <c r="FR161" i="1"/>
  <c r="FR166" i="1" s="1"/>
  <c r="FR202" i="1" s="1"/>
  <c r="FN161" i="1"/>
  <c r="FN166" i="1" s="1"/>
  <c r="FN202" i="1" s="1"/>
  <c r="FJ161" i="1"/>
  <c r="FJ166" i="1" s="1"/>
  <c r="FJ202" i="1" s="1"/>
  <c r="FF161" i="1"/>
  <c r="FF166" i="1" s="1"/>
  <c r="FF202" i="1" s="1"/>
  <c r="FB161" i="1"/>
  <c r="FB166" i="1" s="1"/>
  <c r="FB202" i="1" s="1"/>
  <c r="EX161" i="1"/>
  <c r="EX166" i="1" s="1"/>
  <c r="EX202" i="1" s="1"/>
  <c r="ET161" i="1"/>
  <c r="ET166" i="1" s="1"/>
  <c r="ET202" i="1" s="1"/>
  <c r="EP161" i="1"/>
  <c r="EP166" i="1" s="1"/>
  <c r="EP202" i="1" s="1"/>
  <c r="EL161" i="1"/>
  <c r="EL166" i="1" s="1"/>
  <c r="EL202" i="1" s="1"/>
  <c r="EH161" i="1"/>
  <c r="EH166" i="1" s="1"/>
  <c r="EH202" i="1" s="1"/>
  <c r="ED161" i="1"/>
  <c r="ED166" i="1" s="1"/>
  <c r="ED202" i="1" s="1"/>
  <c r="DZ161" i="1"/>
  <c r="DZ166" i="1" s="1"/>
  <c r="DZ202" i="1" s="1"/>
  <c r="DV161" i="1"/>
  <c r="DV166" i="1" s="1"/>
  <c r="DV202" i="1" s="1"/>
  <c r="DR161" i="1"/>
  <c r="DR166" i="1" s="1"/>
  <c r="DR202" i="1" s="1"/>
  <c r="DN161" i="1"/>
  <c r="DN166" i="1" s="1"/>
  <c r="DN202" i="1" s="1"/>
  <c r="DJ161" i="1"/>
  <c r="DJ166" i="1" s="1"/>
  <c r="DJ202" i="1" s="1"/>
  <c r="DF161" i="1"/>
  <c r="DF166" i="1" s="1"/>
  <c r="DF202" i="1" s="1"/>
  <c r="DB161" i="1"/>
  <c r="DB166" i="1" s="1"/>
  <c r="DB202" i="1" s="1"/>
  <c r="CX161" i="1"/>
  <c r="CX166" i="1" s="1"/>
  <c r="CX202" i="1" s="1"/>
  <c r="CT161" i="1"/>
  <c r="CT166" i="1" s="1"/>
  <c r="CT202" i="1" s="1"/>
  <c r="CP161" i="1"/>
  <c r="CP166" i="1" s="1"/>
  <c r="CP202" i="1" s="1"/>
  <c r="CL161" i="1"/>
  <c r="CL166" i="1" s="1"/>
  <c r="CL202" i="1" s="1"/>
  <c r="CH161" i="1"/>
  <c r="CH166" i="1" s="1"/>
  <c r="CH202" i="1" s="1"/>
  <c r="CD161" i="1"/>
  <c r="CD166" i="1" s="1"/>
  <c r="CD202" i="1" s="1"/>
  <c r="BZ161" i="1"/>
  <c r="BZ166" i="1" s="1"/>
  <c r="BZ202" i="1" s="1"/>
  <c r="BV161" i="1"/>
  <c r="BV166" i="1" s="1"/>
  <c r="BV202" i="1" s="1"/>
  <c r="BR161" i="1"/>
  <c r="BR166" i="1" s="1"/>
  <c r="BR202" i="1" s="1"/>
  <c r="BN161" i="1"/>
  <c r="BN166" i="1" s="1"/>
  <c r="BN202" i="1" s="1"/>
  <c r="BJ161" i="1"/>
  <c r="BJ166" i="1" s="1"/>
  <c r="BJ202" i="1" s="1"/>
  <c r="BF161" i="1"/>
  <c r="BF166" i="1" s="1"/>
  <c r="BF202" i="1" s="1"/>
  <c r="BB161" i="1"/>
  <c r="BB166" i="1" s="1"/>
  <c r="BB202" i="1" s="1"/>
  <c r="AX161" i="1"/>
  <c r="AX166" i="1" s="1"/>
  <c r="AX202" i="1" s="1"/>
  <c r="AT161" i="1"/>
  <c r="AT166" i="1" s="1"/>
  <c r="AT202" i="1" s="1"/>
  <c r="AP161" i="1"/>
  <c r="AP166" i="1" s="1"/>
  <c r="AP202" i="1" s="1"/>
  <c r="AL161" i="1"/>
  <c r="AL166" i="1" s="1"/>
  <c r="AL202" i="1" s="1"/>
  <c r="AH161" i="1"/>
  <c r="AH166" i="1" s="1"/>
  <c r="AH202" i="1" s="1"/>
  <c r="AD161" i="1"/>
  <c r="AD166" i="1" s="1"/>
  <c r="AD202" i="1" s="1"/>
  <c r="Z161" i="1"/>
  <c r="Z166" i="1" s="1"/>
  <c r="Z202" i="1" s="1"/>
  <c r="V161" i="1"/>
  <c r="V166" i="1" s="1"/>
  <c r="V202" i="1" s="1"/>
  <c r="R161" i="1"/>
  <c r="R166" i="1" s="1"/>
  <c r="R202" i="1" s="1"/>
  <c r="N161" i="1"/>
  <c r="N166" i="1" s="1"/>
  <c r="N202" i="1" s="1"/>
  <c r="J161" i="1"/>
  <c r="J166" i="1" s="1"/>
  <c r="J202" i="1" s="1"/>
  <c r="F161" i="1"/>
  <c r="F166" i="1" s="1"/>
  <c r="F202" i="1" s="1"/>
  <c r="FZ160" i="1"/>
  <c r="FX160" i="1"/>
  <c r="FX161" i="1" s="1"/>
  <c r="FX166" i="1" s="1"/>
  <c r="FX202" i="1" s="1"/>
  <c r="FW160" i="1"/>
  <c r="FW161" i="1" s="1"/>
  <c r="FW166" i="1" s="1"/>
  <c r="FW202" i="1" s="1"/>
  <c r="FV160" i="1"/>
  <c r="FU160" i="1"/>
  <c r="FT160" i="1"/>
  <c r="FT161" i="1" s="1"/>
  <c r="FT166" i="1" s="1"/>
  <c r="FT202" i="1" s="1"/>
  <c r="FS160" i="1"/>
  <c r="FS161" i="1" s="1"/>
  <c r="FS166" i="1" s="1"/>
  <c r="FS202" i="1" s="1"/>
  <c r="FR160" i="1"/>
  <c r="FQ160" i="1"/>
  <c r="FP160" i="1"/>
  <c r="FP161" i="1" s="1"/>
  <c r="FP166" i="1" s="1"/>
  <c r="FP202" i="1" s="1"/>
  <c r="FO160" i="1"/>
  <c r="FO161" i="1" s="1"/>
  <c r="FO166" i="1" s="1"/>
  <c r="FO202" i="1" s="1"/>
  <c r="FN160" i="1"/>
  <c r="FM160" i="1"/>
  <c r="FL160" i="1"/>
  <c r="FL161" i="1" s="1"/>
  <c r="FL166" i="1" s="1"/>
  <c r="FL202" i="1" s="1"/>
  <c r="FK160" i="1"/>
  <c r="FK161" i="1" s="1"/>
  <c r="FK166" i="1" s="1"/>
  <c r="FK202" i="1" s="1"/>
  <c r="FJ160" i="1"/>
  <c r="FI160" i="1"/>
  <c r="FH160" i="1"/>
  <c r="FH161" i="1" s="1"/>
  <c r="FH166" i="1" s="1"/>
  <c r="FH202" i="1" s="1"/>
  <c r="FG160" i="1"/>
  <c r="FG161" i="1" s="1"/>
  <c r="FG166" i="1" s="1"/>
  <c r="FG202" i="1" s="1"/>
  <c r="FF160" i="1"/>
  <c r="FE160" i="1"/>
  <c r="FD160" i="1"/>
  <c r="FD161" i="1" s="1"/>
  <c r="FD166" i="1" s="1"/>
  <c r="FD202" i="1" s="1"/>
  <c r="FC160" i="1"/>
  <c r="FC161" i="1" s="1"/>
  <c r="FC166" i="1" s="1"/>
  <c r="FC202" i="1" s="1"/>
  <c r="FB160" i="1"/>
  <c r="FA160" i="1"/>
  <c r="EZ160" i="1"/>
  <c r="EZ161" i="1" s="1"/>
  <c r="EZ166" i="1" s="1"/>
  <c r="EZ202" i="1" s="1"/>
  <c r="EY160" i="1"/>
  <c r="EY161" i="1" s="1"/>
  <c r="EY166" i="1" s="1"/>
  <c r="EY202" i="1" s="1"/>
  <c r="EX160" i="1"/>
  <c r="EW160" i="1"/>
  <c r="EV160" i="1"/>
  <c r="EV161" i="1" s="1"/>
  <c r="EV166" i="1" s="1"/>
  <c r="EV202" i="1" s="1"/>
  <c r="EU160" i="1"/>
  <c r="EU161" i="1" s="1"/>
  <c r="EU166" i="1" s="1"/>
  <c r="EU202" i="1" s="1"/>
  <c r="ET160" i="1"/>
  <c r="ES160" i="1"/>
  <c r="ER160" i="1"/>
  <c r="ER161" i="1" s="1"/>
  <c r="ER166" i="1" s="1"/>
  <c r="ER202" i="1" s="1"/>
  <c r="EQ160" i="1"/>
  <c r="EQ161" i="1" s="1"/>
  <c r="EQ166" i="1" s="1"/>
  <c r="EQ202" i="1" s="1"/>
  <c r="EP160" i="1"/>
  <c r="EO160" i="1"/>
  <c r="EN160" i="1"/>
  <c r="EN161" i="1" s="1"/>
  <c r="EN166" i="1" s="1"/>
  <c r="EN202" i="1" s="1"/>
  <c r="EM160" i="1"/>
  <c r="EM161" i="1" s="1"/>
  <c r="EM166" i="1" s="1"/>
  <c r="EM202" i="1" s="1"/>
  <c r="EL160" i="1"/>
  <c r="EK160" i="1"/>
  <c r="EJ160" i="1"/>
  <c r="EJ161" i="1" s="1"/>
  <c r="EJ166" i="1" s="1"/>
  <c r="EJ202" i="1" s="1"/>
  <c r="EI160" i="1"/>
  <c r="EI161" i="1" s="1"/>
  <c r="EI166" i="1" s="1"/>
  <c r="EI202" i="1" s="1"/>
  <c r="EH160" i="1"/>
  <c r="EG160" i="1"/>
  <c r="EF160" i="1"/>
  <c r="EF161" i="1" s="1"/>
  <c r="EF166" i="1" s="1"/>
  <c r="EF202" i="1" s="1"/>
  <c r="EE160" i="1"/>
  <c r="EE161" i="1" s="1"/>
  <c r="EE166" i="1" s="1"/>
  <c r="EE202" i="1" s="1"/>
  <c r="ED160" i="1"/>
  <c r="EC160" i="1"/>
  <c r="EB160" i="1"/>
  <c r="EB161" i="1" s="1"/>
  <c r="EB166" i="1" s="1"/>
  <c r="EB202" i="1" s="1"/>
  <c r="EA160" i="1"/>
  <c r="EA161" i="1" s="1"/>
  <c r="EA166" i="1" s="1"/>
  <c r="EA202" i="1" s="1"/>
  <c r="DZ160" i="1"/>
  <c r="DY160" i="1"/>
  <c r="DX160" i="1"/>
  <c r="DX161" i="1" s="1"/>
  <c r="DX166" i="1" s="1"/>
  <c r="DX202" i="1" s="1"/>
  <c r="DW160" i="1"/>
  <c r="DW161" i="1" s="1"/>
  <c r="DW166" i="1" s="1"/>
  <c r="DW202" i="1" s="1"/>
  <c r="DV160" i="1"/>
  <c r="DU160" i="1"/>
  <c r="DT160" i="1"/>
  <c r="DT161" i="1" s="1"/>
  <c r="DT166" i="1" s="1"/>
  <c r="DT202" i="1" s="1"/>
  <c r="DS160" i="1"/>
  <c r="DS161" i="1" s="1"/>
  <c r="DS166" i="1" s="1"/>
  <c r="DS202" i="1" s="1"/>
  <c r="DR160" i="1"/>
  <c r="DQ160" i="1"/>
  <c r="DP160" i="1"/>
  <c r="DP161" i="1" s="1"/>
  <c r="DP166" i="1" s="1"/>
  <c r="DP202" i="1" s="1"/>
  <c r="DO160" i="1"/>
  <c r="DO161" i="1" s="1"/>
  <c r="DO166" i="1" s="1"/>
  <c r="DO202" i="1" s="1"/>
  <c r="DN160" i="1"/>
  <c r="DM160" i="1"/>
  <c r="DL160" i="1"/>
  <c r="DL161" i="1" s="1"/>
  <c r="DL166" i="1" s="1"/>
  <c r="DL202" i="1" s="1"/>
  <c r="DK160" i="1"/>
  <c r="DK161" i="1" s="1"/>
  <c r="DK166" i="1" s="1"/>
  <c r="DK202" i="1" s="1"/>
  <c r="DJ160" i="1"/>
  <c r="DI160" i="1"/>
  <c r="DH160" i="1"/>
  <c r="DH161" i="1" s="1"/>
  <c r="DH166" i="1" s="1"/>
  <c r="DH202" i="1" s="1"/>
  <c r="DG160" i="1"/>
  <c r="DG161" i="1" s="1"/>
  <c r="DG166" i="1" s="1"/>
  <c r="DG202" i="1" s="1"/>
  <c r="DF160" i="1"/>
  <c r="DE160" i="1"/>
  <c r="DD160" i="1"/>
  <c r="DD161" i="1" s="1"/>
  <c r="DD166" i="1" s="1"/>
  <c r="DD202" i="1" s="1"/>
  <c r="DC160" i="1"/>
  <c r="DC161" i="1" s="1"/>
  <c r="DC166" i="1" s="1"/>
  <c r="DC202" i="1" s="1"/>
  <c r="DB160" i="1"/>
  <c r="DA160" i="1"/>
  <c r="CZ160" i="1"/>
  <c r="CZ161" i="1" s="1"/>
  <c r="CZ166" i="1" s="1"/>
  <c r="CZ202" i="1" s="1"/>
  <c r="CY160" i="1"/>
  <c r="CY161" i="1" s="1"/>
  <c r="CY166" i="1" s="1"/>
  <c r="CY202" i="1" s="1"/>
  <c r="CX160" i="1"/>
  <c r="CW160" i="1"/>
  <c r="CV160" i="1"/>
  <c r="CV161" i="1" s="1"/>
  <c r="CV166" i="1" s="1"/>
  <c r="CV202" i="1" s="1"/>
  <c r="CU160" i="1"/>
  <c r="CU161" i="1" s="1"/>
  <c r="CU166" i="1" s="1"/>
  <c r="CU202" i="1" s="1"/>
  <c r="CT160" i="1"/>
  <c r="CS160" i="1"/>
  <c r="CR160" i="1"/>
  <c r="CR161" i="1" s="1"/>
  <c r="CR166" i="1" s="1"/>
  <c r="CR202" i="1" s="1"/>
  <c r="CQ160" i="1"/>
  <c r="CQ161" i="1" s="1"/>
  <c r="CQ166" i="1" s="1"/>
  <c r="CQ202" i="1" s="1"/>
  <c r="CP160" i="1"/>
  <c r="CO160" i="1"/>
  <c r="CN160" i="1"/>
  <c r="CN161" i="1" s="1"/>
  <c r="CN166" i="1" s="1"/>
  <c r="CN202" i="1" s="1"/>
  <c r="CM160" i="1"/>
  <c r="CM161" i="1" s="1"/>
  <c r="CM166" i="1" s="1"/>
  <c r="CM202" i="1" s="1"/>
  <c r="CL160" i="1"/>
  <c r="CK160" i="1"/>
  <c r="CJ160" i="1"/>
  <c r="CJ161" i="1" s="1"/>
  <c r="CJ166" i="1" s="1"/>
  <c r="CJ202" i="1" s="1"/>
  <c r="CI160" i="1"/>
  <c r="CI161" i="1" s="1"/>
  <c r="CI166" i="1" s="1"/>
  <c r="CI202" i="1" s="1"/>
  <c r="CH160" i="1"/>
  <c r="CG160" i="1"/>
  <c r="CF160" i="1"/>
  <c r="CF161" i="1" s="1"/>
  <c r="CF166" i="1" s="1"/>
  <c r="CF202" i="1" s="1"/>
  <c r="CE160" i="1"/>
  <c r="CE161" i="1" s="1"/>
  <c r="CE166" i="1" s="1"/>
  <c r="CE202" i="1" s="1"/>
  <c r="CD160" i="1"/>
  <c r="CC160" i="1"/>
  <c r="CB160" i="1"/>
  <c r="CB161" i="1" s="1"/>
  <c r="CB166" i="1" s="1"/>
  <c r="CB202" i="1" s="1"/>
  <c r="CA160" i="1"/>
  <c r="CA161" i="1" s="1"/>
  <c r="CA166" i="1" s="1"/>
  <c r="CA202" i="1" s="1"/>
  <c r="BZ160" i="1"/>
  <c r="BY160" i="1"/>
  <c r="BX160" i="1"/>
  <c r="BX161" i="1" s="1"/>
  <c r="BX166" i="1" s="1"/>
  <c r="BX202" i="1" s="1"/>
  <c r="BW160" i="1"/>
  <c r="BW161" i="1" s="1"/>
  <c r="BW166" i="1" s="1"/>
  <c r="BW202" i="1" s="1"/>
  <c r="BV160" i="1"/>
  <c r="BU160" i="1"/>
  <c r="BT160" i="1"/>
  <c r="BT161" i="1" s="1"/>
  <c r="BT166" i="1" s="1"/>
  <c r="BT202" i="1" s="1"/>
  <c r="BS160" i="1"/>
  <c r="BS161" i="1" s="1"/>
  <c r="BS166" i="1" s="1"/>
  <c r="BS202" i="1" s="1"/>
  <c r="BR160" i="1"/>
  <c r="BQ160" i="1"/>
  <c r="BP160" i="1"/>
  <c r="BP161" i="1" s="1"/>
  <c r="BP166" i="1" s="1"/>
  <c r="BP202" i="1" s="1"/>
  <c r="BO160" i="1"/>
  <c r="BO161" i="1" s="1"/>
  <c r="BO166" i="1" s="1"/>
  <c r="BO202" i="1" s="1"/>
  <c r="BN160" i="1"/>
  <c r="BM160" i="1"/>
  <c r="BL160" i="1"/>
  <c r="BL161" i="1" s="1"/>
  <c r="BL166" i="1" s="1"/>
  <c r="BL202" i="1" s="1"/>
  <c r="BK160" i="1"/>
  <c r="BK161" i="1" s="1"/>
  <c r="BK166" i="1" s="1"/>
  <c r="BK202" i="1" s="1"/>
  <c r="BJ160" i="1"/>
  <c r="BI160" i="1"/>
  <c r="BH160" i="1"/>
  <c r="BH161" i="1" s="1"/>
  <c r="BH166" i="1" s="1"/>
  <c r="BH202" i="1" s="1"/>
  <c r="BG160" i="1"/>
  <c r="BG161" i="1" s="1"/>
  <c r="BG166" i="1" s="1"/>
  <c r="BG202" i="1" s="1"/>
  <c r="BF160" i="1"/>
  <c r="BE160" i="1"/>
  <c r="BD160" i="1"/>
  <c r="BD161" i="1" s="1"/>
  <c r="BD166" i="1" s="1"/>
  <c r="BD202" i="1" s="1"/>
  <c r="BC160" i="1"/>
  <c r="BC161" i="1" s="1"/>
  <c r="BC166" i="1" s="1"/>
  <c r="BC202" i="1" s="1"/>
  <c r="BB160" i="1"/>
  <c r="BA160" i="1"/>
  <c r="AZ160" i="1"/>
  <c r="AZ161" i="1" s="1"/>
  <c r="AZ166" i="1" s="1"/>
  <c r="AZ202" i="1" s="1"/>
  <c r="AY160" i="1"/>
  <c r="AY161" i="1" s="1"/>
  <c r="AY166" i="1" s="1"/>
  <c r="AY202" i="1" s="1"/>
  <c r="AX160" i="1"/>
  <c r="AW160" i="1"/>
  <c r="AV160" i="1"/>
  <c r="AV161" i="1" s="1"/>
  <c r="AV166" i="1" s="1"/>
  <c r="AV202" i="1" s="1"/>
  <c r="AU160" i="1"/>
  <c r="AU161" i="1" s="1"/>
  <c r="AU166" i="1" s="1"/>
  <c r="AU202" i="1" s="1"/>
  <c r="AT160" i="1"/>
  <c r="AS160" i="1"/>
  <c r="AR160" i="1"/>
  <c r="AR161" i="1" s="1"/>
  <c r="AR166" i="1" s="1"/>
  <c r="AR202" i="1" s="1"/>
  <c r="AQ160" i="1"/>
  <c r="AQ161" i="1" s="1"/>
  <c r="AQ166" i="1" s="1"/>
  <c r="AQ202" i="1" s="1"/>
  <c r="AP160" i="1"/>
  <c r="AO160" i="1"/>
  <c r="AN160" i="1"/>
  <c r="AN161" i="1" s="1"/>
  <c r="AN166" i="1" s="1"/>
  <c r="AN202" i="1" s="1"/>
  <c r="AM160" i="1"/>
  <c r="AM161" i="1" s="1"/>
  <c r="AM166" i="1" s="1"/>
  <c r="AM202" i="1" s="1"/>
  <c r="AL160" i="1"/>
  <c r="AK160" i="1"/>
  <c r="AJ160" i="1"/>
  <c r="AJ161" i="1" s="1"/>
  <c r="AJ166" i="1" s="1"/>
  <c r="AJ202" i="1" s="1"/>
  <c r="AI160" i="1"/>
  <c r="AI161" i="1" s="1"/>
  <c r="AI166" i="1" s="1"/>
  <c r="AI202" i="1" s="1"/>
  <c r="AH160" i="1"/>
  <c r="AG160" i="1"/>
  <c r="AF160" i="1"/>
  <c r="AF161" i="1" s="1"/>
  <c r="AF166" i="1" s="1"/>
  <c r="AF202" i="1" s="1"/>
  <c r="AE160" i="1"/>
  <c r="AE161" i="1" s="1"/>
  <c r="AE166" i="1" s="1"/>
  <c r="AE202" i="1" s="1"/>
  <c r="AD160" i="1"/>
  <c r="AC160" i="1"/>
  <c r="AB160" i="1"/>
  <c r="AB161" i="1" s="1"/>
  <c r="AB166" i="1" s="1"/>
  <c r="AB202" i="1" s="1"/>
  <c r="AA160" i="1"/>
  <c r="AA161" i="1" s="1"/>
  <c r="AA166" i="1" s="1"/>
  <c r="AA202" i="1" s="1"/>
  <c r="Z160" i="1"/>
  <c r="Y160" i="1"/>
  <c r="X160" i="1"/>
  <c r="X161" i="1" s="1"/>
  <c r="X166" i="1" s="1"/>
  <c r="X202" i="1" s="1"/>
  <c r="W160" i="1"/>
  <c r="W161" i="1" s="1"/>
  <c r="W166" i="1" s="1"/>
  <c r="W202" i="1" s="1"/>
  <c r="V160" i="1"/>
  <c r="U160" i="1"/>
  <c r="T160" i="1"/>
  <c r="T161" i="1" s="1"/>
  <c r="T166" i="1" s="1"/>
  <c r="T202" i="1" s="1"/>
  <c r="S160" i="1"/>
  <c r="S161" i="1" s="1"/>
  <c r="S166" i="1" s="1"/>
  <c r="S202" i="1" s="1"/>
  <c r="R160" i="1"/>
  <c r="Q160" i="1"/>
  <c r="P160" i="1"/>
  <c r="P161" i="1" s="1"/>
  <c r="P166" i="1" s="1"/>
  <c r="P202" i="1" s="1"/>
  <c r="O160" i="1"/>
  <c r="O161" i="1" s="1"/>
  <c r="O166" i="1" s="1"/>
  <c r="O202" i="1" s="1"/>
  <c r="N160" i="1"/>
  <c r="M160" i="1"/>
  <c r="L160" i="1"/>
  <c r="L161" i="1" s="1"/>
  <c r="L166" i="1" s="1"/>
  <c r="L202" i="1" s="1"/>
  <c r="K160" i="1"/>
  <c r="K161" i="1" s="1"/>
  <c r="K166" i="1" s="1"/>
  <c r="K202" i="1" s="1"/>
  <c r="J160" i="1"/>
  <c r="I160" i="1"/>
  <c r="H160" i="1"/>
  <c r="H161" i="1" s="1"/>
  <c r="H166" i="1" s="1"/>
  <c r="H202" i="1" s="1"/>
  <c r="G160" i="1"/>
  <c r="G161" i="1" s="1"/>
  <c r="G166" i="1" s="1"/>
  <c r="G202" i="1" s="1"/>
  <c r="F160" i="1"/>
  <c r="E160" i="1"/>
  <c r="D160" i="1"/>
  <c r="D161" i="1" s="1"/>
  <c r="D166" i="1" s="1"/>
  <c r="D202" i="1" s="1"/>
  <c r="C160" i="1"/>
  <c r="C161" i="1" s="1"/>
  <c r="FX159" i="1"/>
  <c r="FW159" i="1"/>
  <c r="FV159" i="1"/>
  <c r="FU159" i="1"/>
  <c r="FT159" i="1"/>
  <c r="FS159" i="1"/>
  <c r="FR159" i="1"/>
  <c r="FQ159" i="1"/>
  <c r="FP159" i="1"/>
  <c r="FO159" i="1"/>
  <c r="FN159" i="1"/>
  <c r="FM159" i="1"/>
  <c r="FL159" i="1"/>
  <c r="FK159" i="1"/>
  <c r="FJ159" i="1"/>
  <c r="FI159" i="1"/>
  <c r="FH159" i="1"/>
  <c r="FG159" i="1"/>
  <c r="FF159" i="1"/>
  <c r="FE159" i="1"/>
  <c r="FD159" i="1"/>
  <c r="FC159" i="1"/>
  <c r="FB159" i="1"/>
  <c r="FA159" i="1"/>
  <c r="EZ159" i="1"/>
  <c r="EY159" i="1"/>
  <c r="EX159" i="1"/>
  <c r="EW159" i="1"/>
  <c r="EV159" i="1"/>
  <c r="EU159" i="1"/>
  <c r="ET159" i="1"/>
  <c r="ES159" i="1"/>
  <c r="ER159" i="1"/>
  <c r="EQ159" i="1"/>
  <c r="EP159" i="1"/>
  <c r="EO159" i="1"/>
  <c r="EN159" i="1"/>
  <c r="EM159" i="1"/>
  <c r="EL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DY159" i="1"/>
  <c r="DX159" i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G159" i="1"/>
  <c r="DF159" i="1"/>
  <c r="DE159" i="1"/>
  <c r="DD159" i="1"/>
  <c r="DC159" i="1"/>
  <c r="DB159" i="1"/>
  <c r="DA159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FX134" i="1"/>
  <c r="FW134" i="1"/>
  <c r="FV134" i="1"/>
  <c r="FU134" i="1"/>
  <c r="FT134" i="1"/>
  <c r="FS134" i="1"/>
  <c r="FR134" i="1"/>
  <c r="FQ134" i="1"/>
  <c r="FP134" i="1"/>
  <c r="FO134" i="1"/>
  <c r="FN134" i="1"/>
  <c r="FM134" i="1"/>
  <c r="FL134" i="1"/>
  <c r="FK134" i="1"/>
  <c r="FJ134" i="1"/>
  <c r="FI134" i="1"/>
  <c r="FH134" i="1"/>
  <c r="FG134" i="1"/>
  <c r="FF134" i="1"/>
  <c r="FE134" i="1"/>
  <c r="FD134" i="1"/>
  <c r="FC134" i="1"/>
  <c r="FB134" i="1"/>
  <c r="FA134" i="1"/>
  <c r="EZ134" i="1"/>
  <c r="EY134" i="1"/>
  <c r="EX134" i="1"/>
  <c r="EW134" i="1"/>
  <c r="EV134" i="1"/>
  <c r="EU134" i="1"/>
  <c r="ET134" i="1"/>
  <c r="ES134" i="1"/>
  <c r="ER134" i="1"/>
  <c r="EQ134" i="1"/>
  <c r="EP134" i="1"/>
  <c r="EO134" i="1"/>
  <c r="EN134" i="1"/>
  <c r="EM134" i="1"/>
  <c r="EL134" i="1"/>
  <c r="EK134" i="1"/>
  <c r="EJ134" i="1"/>
  <c r="EI134" i="1"/>
  <c r="EH134" i="1"/>
  <c r="EG134" i="1"/>
  <c r="EF134" i="1"/>
  <c r="EE134" i="1"/>
  <c r="ED134" i="1"/>
  <c r="EC134" i="1"/>
  <c r="EB134" i="1"/>
  <c r="EA134" i="1"/>
  <c r="DZ134" i="1"/>
  <c r="DY134" i="1"/>
  <c r="DX134" i="1"/>
  <c r="DW134" i="1"/>
  <c r="DV134" i="1"/>
  <c r="DU134" i="1"/>
  <c r="DT134" i="1"/>
  <c r="DS134" i="1"/>
  <c r="DR134" i="1"/>
  <c r="DQ134" i="1"/>
  <c r="DP134" i="1"/>
  <c r="DO134" i="1"/>
  <c r="DN134" i="1"/>
  <c r="DM134" i="1"/>
  <c r="DL134" i="1"/>
  <c r="DK134" i="1"/>
  <c r="DJ134" i="1"/>
  <c r="DI134" i="1"/>
  <c r="DH134" i="1"/>
  <c r="DG134" i="1"/>
  <c r="DF134" i="1"/>
  <c r="DE134" i="1"/>
  <c r="DD134" i="1"/>
  <c r="DC134" i="1"/>
  <c r="DB134" i="1"/>
  <c r="DA134" i="1"/>
  <c r="CZ134" i="1"/>
  <c r="CY134" i="1"/>
  <c r="CX134" i="1"/>
  <c r="CW134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B129" i="1"/>
  <c r="BA129" i="1"/>
  <c r="AZ129" i="1"/>
  <c r="AY129" i="1"/>
  <c r="AX129" i="1"/>
  <c r="AW129" i="1"/>
  <c r="AV129" i="1"/>
  <c r="AU129" i="1"/>
  <c r="AT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P129" i="1"/>
  <c r="O129" i="1"/>
  <c r="N129" i="1"/>
  <c r="M129" i="1"/>
  <c r="L129" i="1"/>
  <c r="K129" i="1"/>
  <c r="J129" i="1"/>
  <c r="H129" i="1"/>
  <c r="G129" i="1"/>
  <c r="E129" i="1"/>
  <c r="C129" i="1"/>
  <c r="FX125" i="1"/>
  <c r="FW125" i="1"/>
  <c r="FV125" i="1"/>
  <c r="FU125" i="1"/>
  <c r="FT125" i="1"/>
  <c r="FS125" i="1"/>
  <c r="FR125" i="1"/>
  <c r="FQ125" i="1"/>
  <c r="FP125" i="1"/>
  <c r="FO125" i="1"/>
  <c r="FN125" i="1"/>
  <c r="FM125" i="1"/>
  <c r="FL125" i="1"/>
  <c r="FK125" i="1"/>
  <c r="FJ125" i="1"/>
  <c r="FI125" i="1"/>
  <c r="FH125" i="1"/>
  <c r="FG125" i="1"/>
  <c r="FF125" i="1"/>
  <c r="FE125" i="1"/>
  <c r="FD125" i="1"/>
  <c r="FC125" i="1"/>
  <c r="FB125" i="1"/>
  <c r="FA125" i="1"/>
  <c r="EZ125" i="1"/>
  <c r="EY125" i="1"/>
  <c r="EX125" i="1"/>
  <c r="EW125" i="1"/>
  <c r="EV125" i="1"/>
  <c r="EU125" i="1"/>
  <c r="ET125" i="1"/>
  <c r="ES125" i="1"/>
  <c r="ER125" i="1"/>
  <c r="EQ125" i="1"/>
  <c r="EP125" i="1"/>
  <c r="EO125" i="1"/>
  <c r="EN125" i="1"/>
  <c r="EM125" i="1"/>
  <c r="EL125" i="1"/>
  <c r="EK125" i="1"/>
  <c r="EJ125" i="1"/>
  <c r="EI125" i="1"/>
  <c r="EH125" i="1"/>
  <c r="EG125" i="1"/>
  <c r="EF125" i="1"/>
  <c r="EE125" i="1"/>
  <c r="ED125" i="1"/>
  <c r="EC125" i="1"/>
  <c r="EB125" i="1"/>
  <c r="EA125" i="1"/>
  <c r="DZ125" i="1"/>
  <c r="DY125" i="1"/>
  <c r="DX125" i="1"/>
  <c r="DW125" i="1"/>
  <c r="DV125" i="1"/>
  <c r="DU125" i="1"/>
  <c r="DT125" i="1"/>
  <c r="DS125" i="1"/>
  <c r="DR125" i="1"/>
  <c r="DQ125" i="1"/>
  <c r="DP125" i="1"/>
  <c r="DO125" i="1"/>
  <c r="DN125" i="1"/>
  <c r="DM125" i="1"/>
  <c r="DL125" i="1"/>
  <c r="DK125" i="1"/>
  <c r="DJ125" i="1"/>
  <c r="DI125" i="1"/>
  <c r="DH125" i="1"/>
  <c r="DG125" i="1"/>
  <c r="DF125" i="1"/>
  <c r="DE125" i="1"/>
  <c r="DD125" i="1"/>
  <c r="DC125" i="1"/>
  <c r="DB125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FX124" i="1"/>
  <c r="FX126" i="1" s="1"/>
  <c r="FX127" i="1" s="1"/>
  <c r="FW124" i="1"/>
  <c r="FW126" i="1" s="1"/>
  <c r="FW127" i="1" s="1"/>
  <c r="FV124" i="1"/>
  <c r="FV126" i="1" s="1"/>
  <c r="FV127" i="1" s="1"/>
  <c r="FU124" i="1"/>
  <c r="FU126" i="1" s="1"/>
  <c r="FU127" i="1" s="1"/>
  <c r="FT124" i="1"/>
  <c r="FT126" i="1" s="1"/>
  <c r="FT127" i="1" s="1"/>
  <c r="FT130" i="1" s="1"/>
  <c r="FT132" i="1" s="1"/>
  <c r="FS124" i="1"/>
  <c r="FS126" i="1" s="1"/>
  <c r="FS127" i="1" s="1"/>
  <c r="FR124" i="1"/>
  <c r="FR126" i="1" s="1"/>
  <c r="FR127" i="1" s="1"/>
  <c r="FQ124" i="1"/>
  <c r="FQ126" i="1" s="1"/>
  <c r="FQ127" i="1" s="1"/>
  <c r="FP124" i="1"/>
  <c r="FP126" i="1" s="1"/>
  <c r="FP127" i="1" s="1"/>
  <c r="FP130" i="1" s="1"/>
  <c r="FP132" i="1" s="1"/>
  <c r="FO124" i="1"/>
  <c r="FO126" i="1" s="1"/>
  <c r="FO127" i="1" s="1"/>
  <c r="FN124" i="1"/>
  <c r="FN126" i="1" s="1"/>
  <c r="FN127" i="1" s="1"/>
  <c r="FM124" i="1"/>
  <c r="FM126" i="1" s="1"/>
  <c r="FM127" i="1" s="1"/>
  <c r="FL124" i="1"/>
  <c r="FL126" i="1" s="1"/>
  <c r="FL127" i="1" s="1"/>
  <c r="FL130" i="1" s="1"/>
  <c r="FL132" i="1" s="1"/>
  <c r="FK124" i="1"/>
  <c r="FK126" i="1" s="1"/>
  <c r="FK127" i="1" s="1"/>
  <c r="FJ124" i="1"/>
  <c r="FJ126" i="1" s="1"/>
  <c r="FJ127" i="1" s="1"/>
  <c r="FI124" i="1"/>
  <c r="FI126" i="1" s="1"/>
  <c r="FI127" i="1" s="1"/>
  <c r="FH124" i="1"/>
  <c r="FH126" i="1" s="1"/>
  <c r="FH127" i="1" s="1"/>
  <c r="FG124" i="1"/>
  <c r="FG126" i="1" s="1"/>
  <c r="FG127" i="1" s="1"/>
  <c r="FF124" i="1"/>
  <c r="FF126" i="1" s="1"/>
  <c r="FF127" i="1" s="1"/>
  <c r="FE124" i="1"/>
  <c r="FE126" i="1" s="1"/>
  <c r="FE127" i="1" s="1"/>
  <c r="FD124" i="1"/>
  <c r="FD126" i="1" s="1"/>
  <c r="FD127" i="1" s="1"/>
  <c r="FD130" i="1" s="1"/>
  <c r="FD132" i="1" s="1"/>
  <c r="FC124" i="1"/>
  <c r="FC126" i="1" s="1"/>
  <c r="FC127" i="1" s="1"/>
  <c r="FB124" i="1"/>
  <c r="FB126" i="1" s="1"/>
  <c r="FB127" i="1" s="1"/>
  <c r="FA124" i="1"/>
  <c r="FA126" i="1" s="1"/>
  <c r="FA127" i="1" s="1"/>
  <c r="EZ124" i="1"/>
  <c r="EZ126" i="1" s="1"/>
  <c r="EZ127" i="1" s="1"/>
  <c r="EZ130" i="1" s="1"/>
  <c r="EZ132" i="1" s="1"/>
  <c r="EY124" i="1"/>
  <c r="EY126" i="1" s="1"/>
  <c r="EY127" i="1" s="1"/>
  <c r="EX124" i="1"/>
  <c r="EX126" i="1" s="1"/>
  <c r="EX127" i="1" s="1"/>
  <c r="EW124" i="1"/>
  <c r="EW126" i="1" s="1"/>
  <c r="EW127" i="1" s="1"/>
  <c r="EV124" i="1"/>
  <c r="EV126" i="1" s="1"/>
  <c r="EV127" i="1" s="1"/>
  <c r="EV130" i="1" s="1"/>
  <c r="EV132" i="1" s="1"/>
  <c r="EU124" i="1"/>
  <c r="EU126" i="1" s="1"/>
  <c r="EU127" i="1" s="1"/>
  <c r="ET124" i="1"/>
  <c r="ET126" i="1" s="1"/>
  <c r="ET127" i="1" s="1"/>
  <c r="ES124" i="1"/>
  <c r="ES126" i="1" s="1"/>
  <c r="ES127" i="1" s="1"/>
  <c r="ER124" i="1"/>
  <c r="ER126" i="1" s="1"/>
  <c r="ER127" i="1" s="1"/>
  <c r="EQ124" i="1"/>
  <c r="EQ126" i="1" s="1"/>
  <c r="EQ127" i="1" s="1"/>
  <c r="EP124" i="1"/>
  <c r="EP126" i="1" s="1"/>
  <c r="EP127" i="1" s="1"/>
  <c r="EO124" i="1"/>
  <c r="EO126" i="1" s="1"/>
  <c r="EO127" i="1" s="1"/>
  <c r="EN124" i="1"/>
  <c r="EN126" i="1" s="1"/>
  <c r="EN127" i="1" s="1"/>
  <c r="EN130" i="1" s="1"/>
  <c r="EN132" i="1" s="1"/>
  <c r="EM124" i="1"/>
  <c r="EM126" i="1" s="1"/>
  <c r="EM127" i="1" s="1"/>
  <c r="EL124" i="1"/>
  <c r="EL126" i="1" s="1"/>
  <c r="EL127" i="1" s="1"/>
  <c r="EK124" i="1"/>
  <c r="EK126" i="1" s="1"/>
  <c r="EK127" i="1" s="1"/>
  <c r="EJ124" i="1"/>
  <c r="EJ126" i="1" s="1"/>
  <c r="EJ127" i="1" s="1"/>
  <c r="EJ130" i="1" s="1"/>
  <c r="EJ132" i="1" s="1"/>
  <c r="EI124" i="1"/>
  <c r="EI126" i="1" s="1"/>
  <c r="EI127" i="1" s="1"/>
  <c r="EH124" i="1"/>
  <c r="EH126" i="1" s="1"/>
  <c r="EH127" i="1" s="1"/>
  <c r="EG124" i="1"/>
  <c r="EG126" i="1" s="1"/>
  <c r="EG127" i="1" s="1"/>
  <c r="EF124" i="1"/>
  <c r="EF126" i="1" s="1"/>
  <c r="EF127" i="1" s="1"/>
  <c r="EF130" i="1" s="1"/>
  <c r="EF132" i="1" s="1"/>
  <c r="EE124" i="1"/>
  <c r="EE126" i="1" s="1"/>
  <c r="EE127" i="1" s="1"/>
  <c r="ED124" i="1"/>
  <c r="ED126" i="1" s="1"/>
  <c r="ED127" i="1" s="1"/>
  <c r="EC124" i="1"/>
  <c r="EC126" i="1" s="1"/>
  <c r="EC127" i="1" s="1"/>
  <c r="EB124" i="1"/>
  <c r="EB126" i="1" s="1"/>
  <c r="EB127" i="1" s="1"/>
  <c r="EA124" i="1"/>
  <c r="EA126" i="1" s="1"/>
  <c r="EA127" i="1" s="1"/>
  <c r="DZ124" i="1"/>
  <c r="DZ126" i="1" s="1"/>
  <c r="DZ127" i="1" s="1"/>
  <c r="DY124" i="1"/>
  <c r="DY126" i="1" s="1"/>
  <c r="DY127" i="1" s="1"/>
  <c r="DX124" i="1"/>
  <c r="DX126" i="1" s="1"/>
  <c r="DX127" i="1" s="1"/>
  <c r="DW124" i="1"/>
  <c r="DW126" i="1" s="1"/>
  <c r="DW127" i="1" s="1"/>
  <c r="DV124" i="1"/>
  <c r="DV126" i="1" s="1"/>
  <c r="DV127" i="1" s="1"/>
  <c r="DU124" i="1"/>
  <c r="DU126" i="1" s="1"/>
  <c r="DU127" i="1" s="1"/>
  <c r="DT124" i="1"/>
  <c r="DT126" i="1" s="1"/>
  <c r="DT127" i="1" s="1"/>
  <c r="DT130" i="1" s="1"/>
  <c r="DT132" i="1" s="1"/>
  <c r="DS124" i="1"/>
  <c r="DS126" i="1" s="1"/>
  <c r="DS127" i="1" s="1"/>
  <c r="DR124" i="1"/>
  <c r="DR126" i="1" s="1"/>
  <c r="DR127" i="1" s="1"/>
  <c r="DQ124" i="1"/>
  <c r="DQ126" i="1" s="1"/>
  <c r="DQ127" i="1" s="1"/>
  <c r="DP124" i="1"/>
  <c r="DP126" i="1" s="1"/>
  <c r="DP127" i="1" s="1"/>
  <c r="DP130" i="1" s="1"/>
  <c r="DP132" i="1" s="1"/>
  <c r="DO124" i="1"/>
  <c r="DO126" i="1" s="1"/>
  <c r="DO127" i="1" s="1"/>
  <c r="DN124" i="1"/>
  <c r="DN126" i="1" s="1"/>
  <c r="DN127" i="1" s="1"/>
  <c r="DM124" i="1"/>
  <c r="DM126" i="1" s="1"/>
  <c r="DM127" i="1" s="1"/>
  <c r="DL124" i="1"/>
  <c r="DL126" i="1" s="1"/>
  <c r="DL127" i="1" s="1"/>
  <c r="DK124" i="1"/>
  <c r="DK126" i="1" s="1"/>
  <c r="DK127" i="1" s="1"/>
  <c r="DJ124" i="1"/>
  <c r="DJ126" i="1" s="1"/>
  <c r="DJ127" i="1" s="1"/>
  <c r="DI124" i="1"/>
  <c r="DI126" i="1" s="1"/>
  <c r="DI127" i="1" s="1"/>
  <c r="DH124" i="1"/>
  <c r="DH126" i="1" s="1"/>
  <c r="DH127" i="1" s="1"/>
  <c r="DG124" i="1"/>
  <c r="DG126" i="1" s="1"/>
  <c r="DG127" i="1" s="1"/>
  <c r="DF124" i="1"/>
  <c r="DF126" i="1" s="1"/>
  <c r="DF127" i="1" s="1"/>
  <c r="DE124" i="1"/>
  <c r="DE126" i="1" s="1"/>
  <c r="DE127" i="1" s="1"/>
  <c r="DD124" i="1"/>
  <c r="DD126" i="1" s="1"/>
  <c r="DD127" i="1" s="1"/>
  <c r="DD130" i="1" s="1"/>
  <c r="DD132" i="1" s="1"/>
  <c r="DC124" i="1"/>
  <c r="DC126" i="1" s="1"/>
  <c r="DC127" i="1" s="1"/>
  <c r="DB124" i="1"/>
  <c r="DB126" i="1" s="1"/>
  <c r="DB127" i="1" s="1"/>
  <c r="DA124" i="1"/>
  <c r="DA126" i="1" s="1"/>
  <c r="DA127" i="1" s="1"/>
  <c r="CZ124" i="1"/>
  <c r="CZ126" i="1" s="1"/>
  <c r="CZ127" i="1" s="1"/>
  <c r="CZ130" i="1" s="1"/>
  <c r="CZ132" i="1" s="1"/>
  <c r="CY124" i="1"/>
  <c r="CY126" i="1" s="1"/>
  <c r="CY127" i="1" s="1"/>
  <c r="CX124" i="1"/>
  <c r="CX126" i="1" s="1"/>
  <c r="CX127" i="1" s="1"/>
  <c r="CW124" i="1"/>
  <c r="CW126" i="1" s="1"/>
  <c r="CW127" i="1" s="1"/>
  <c r="CV124" i="1"/>
  <c r="CV126" i="1" s="1"/>
  <c r="CV127" i="1" s="1"/>
  <c r="CU124" i="1"/>
  <c r="CU126" i="1" s="1"/>
  <c r="CU127" i="1" s="1"/>
  <c r="CT124" i="1"/>
  <c r="CT126" i="1" s="1"/>
  <c r="CT127" i="1" s="1"/>
  <c r="CS124" i="1"/>
  <c r="CS126" i="1" s="1"/>
  <c r="CS127" i="1" s="1"/>
  <c r="CR124" i="1"/>
  <c r="CR126" i="1" s="1"/>
  <c r="CR127" i="1" s="1"/>
  <c r="CQ124" i="1"/>
  <c r="CQ126" i="1" s="1"/>
  <c r="CQ127" i="1" s="1"/>
  <c r="CP124" i="1"/>
  <c r="CP126" i="1" s="1"/>
  <c r="CP127" i="1" s="1"/>
  <c r="CO124" i="1"/>
  <c r="CO126" i="1" s="1"/>
  <c r="CO127" i="1" s="1"/>
  <c r="CN124" i="1"/>
  <c r="CN126" i="1" s="1"/>
  <c r="CM124" i="1"/>
  <c r="CM126" i="1" s="1"/>
  <c r="CM127" i="1" s="1"/>
  <c r="CL124" i="1"/>
  <c r="CL126" i="1" s="1"/>
  <c r="CL127" i="1" s="1"/>
  <c r="CK124" i="1"/>
  <c r="CK126" i="1" s="1"/>
  <c r="CK127" i="1" s="1"/>
  <c r="CJ124" i="1"/>
  <c r="CJ126" i="1" s="1"/>
  <c r="CJ127" i="1" s="1"/>
  <c r="CJ130" i="1" s="1"/>
  <c r="CJ132" i="1" s="1"/>
  <c r="CI124" i="1"/>
  <c r="CI126" i="1" s="1"/>
  <c r="CI127" i="1" s="1"/>
  <c r="CH124" i="1"/>
  <c r="CH126" i="1" s="1"/>
  <c r="CH127" i="1" s="1"/>
  <c r="CG124" i="1"/>
  <c r="CG126" i="1" s="1"/>
  <c r="CG127" i="1" s="1"/>
  <c r="CF124" i="1"/>
  <c r="CF126" i="1" s="1"/>
  <c r="CF127" i="1" s="1"/>
  <c r="CE124" i="1"/>
  <c r="CE126" i="1" s="1"/>
  <c r="CE127" i="1" s="1"/>
  <c r="CD124" i="1"/>
  <c r="CD126" i="1" s="1"/>
  <c r="CD127" i="1" s="1"/>
  <c r="CC124" i="1"/>
  <c r="CC126" i="1" s="1"/>
  <c r="CC127" i="1" s="1"/>
  <c r="CB124" i="1"/>
  <c r="CB126" i="1" s="1"/>
  <c r="CB127" i="1" s="1"/>
  <c r="CA124" i="1"/>
  <c r="CA126" i="1" s="1"/>
  <c r="CA127" i="1" s="1"/>
  <c r="BZ124" i="1"/>
  <c r="BZ126" i="1" s="1"/>
  <c r="BZ127" i="1" s="1"/>
  <c r="BY124" i="1"/>
  <c r="BY126" i="1" s="1"/>
  <c r="BY127" i="1" s="1"/>
  <c r="BX124" i="1"/>
  <c r="BX126" i="1" s="1"/>
  <c r="BX127" i="1" s="1"/>
  <c r="BX130" i="1" s="1"/>
  <c r="BX132" i="1" s="1"/>
  <c r="BW124" i="1"/>
  <c r="BW126" i="1" s="1"/>
  <c r="BW127" i="1" s="1"/>
  <c r="BV124" i="1"/>
  <c r="BV126" i="1" s="1"/>
  <c r="BV127" i="1" s="1"/>
  <c r="BU124" i="1"/>
  <c r="BU126" i="1" s="1"/>
  <c r="BU127" i="1" s="1"/>
  <c r="BT124" i="1"/>
  <c r="BT126" i="1" s="1"/>
  <c r="BT127" i="1" s="1"/>
  <c r="BT130" i="1" s="1"/>
  <c r="BT132" i="1" s="1"/>
  <c r="BS124" i="1"/>
  <c r="BS126" i="1" s="1"/>
  <c r="BS127" i="1" s="1"/>
  <c r="BR124" i="1"/>
  <c r="BR126" i="1" s="1"/>
  <c r="BR127" i="1" s="1"/>
  <c r="BQ124" i="1"/>
  <c r="BQ126" i="1" s="1"/>
  <c r="BQ127" i="1" s="1"/>
  <c r="BP124" i="1"/>
  <c r="BP126" i="1" s="1"/>
  <c r="BP127" i="1" s="1"/>
  <c r="BO124" i="1"/>
  <c r="BO126" i="1" s="1"/>
  <c r="BO127" i="1" s="1"/>
  <c r="BN124" i="1"/>
  <c r="BN126" i="1" s="1"/>
  <c r="BN127" i="1" s="1"/>
  <c r="BM124" i="1"/>
  <c r="BM126" i="1" s="1"/>
  <c r="BM127" i="1" s="1"/>
  <c r="BL124" i="1"/>
  <c r="BL126" i="1" s="1"/>
  <c r="BL127" i="1" s="1"/>
  <c r="BK124" i="1"/>
  <c r="BK126" i="1" s="1"/>
  <c r="BK127" i="1" s="1"/>
  <c r="BJ124" i="1"/>
  <c r="BJ126" i="1" s="1"/>
  <c r="BJ127" i="1" s="1"/>
  <c r="BI124" i="1"/>
  <c r="BI126" i="1" s="1"/>
  <c r="BI127" i="1" s="1"/>
  <c r="BH124" i="1"/>
  <c r="BH126" i="1" s="1"/>
  <c r="BH127" i="1" s="1"/>
  <c r="BH130" i="1" s="1"/>
  <c r="BH132" i="1" s="1"/>
  <c r="BG124" i="1"/>
  <c r="BG126" i="1" s="1"/>
  <c r="BG127" i="1" s="1"/>
  <c r="BF124" i="1"/>
  <c r="BF126" i="1" s="1"/>
  <c r="BF127" i="1" s="1"/>
  <c r="BE124" i="1"/>
  <c r="BE126" i="1" s="1"/>
  <c r="BE127" i="1" s="1"/>
  <c r="BD124" i="1"/>
  <c r="BD126" i="1" s="1"/>
  <c r="BD127" i="1" s="1"/>
  <c r="BD130" i="1" s="1"/>
  <c r="BD132" i="1" s="1"/>
  <c r="BC124" i="1"/>
  <c r="BC126" i="1" s="1"/>
  <c r="BB124" i="1"/>
  <c r="BB126" i="1" s="1"/>
  <c r="BB127" i="1" s="1"/>
  <c r="BA124" i="1"/>
  <c r="BA126" i="1" s="1"/>
  <c r="BA127" i="1" s="1"/>
  <c r="AZ124" i="1"/>
  <c r="AZ126" i="1" s="1"/>
  <c r="AZ127" i="1" s="1"/>
  <c r="AY124" i="1"/>
  <c r="AY126" i="1" s="1"/>
  <c r="AY127" i="1" s="1"/>
  <c r="AX124" i="1"/>
  <c r="AX126" i="1" s="1"/>
  <c r="AX127" i="1" s="1"/>
  <c r="AW124" i="1"/>
  <c r="AW126" i="1" s="1"/>
  <c r="AW127" i="1" s="1"/>
  <c r="AV124" i="1"/>
  <c r="AV126" i="1" s="1"/>
  <c r="AV127" i="1" s="1"/>
  <c r="AU124" i="1"/>
  <c r="AU126" i="1" s="1"/>
  <c r="AU127" i="1" s="1"/>
  <c r="AT124" i="1"/>
  <c r="AT126" i="1" s="1"/>
  <c r="AT127" i="1" s="1"/>
  <c r="AS124" i="1"/>
  <c r="AS126" i="1" s="1"/>
  <c r="AR124" i="1"/>
  <c r="AR126" i="1" s="1"/>
  <c r="AQ124" i="1"/>
  <c r="AQ126" i="1" s="1"/>
  <c r="AQ127" i="1" s="1"/>
  <c r="AP124" i="1"/>
  <c r="AP126" i="1" s="1"/>
  <c r="AP127" i="1" s="1"/>
  <c r="AO124" i="1"/>
  <c r="AO126" i="1" s="1"/>
  <c r="AO127" i="1" s="1"/>
  <c r="AN124" i="1"/>
  <c r="AN126" i="1" s="1"/>
  <c r="AN127" i="1" s="1"/>
  <c r="AN130" i="1" s="1"/>
  <c r="AN132" i="1" s="1"/>
  <c r="AM124" i="1"/>
  <c r="AM126" i="1" s="1"/>
  <c r="AM127" i="1" s="1"/>
  <c r="AL124" i="1"/>
  <c r="AL126" i="1" s="1"/>
  <c r="AL127" i="1" s="1"/>
  <c r="AK124" i="1"/>
  <c r="AK126" i="1" s="1"/>
  <c r="AK127" i="1" s="1"/>
  <c r="AJ124" i="1"/>
  <c r="AJ126" i="1" s="1"/>
  <c r="AJ127" i="1" s="1"/>
  <c r="AI124" i="1"/>
  <c r="AI126" i="1" s="1"/>
  <c r="AI127" i="1" s="1"/>
  <c r="AH124" i="1"/>
  <c r="AH126" i="1" s="1"/>
  <c r="AH127" i="1" s="1"/>
  <c r="AG124" i="1"/>
  <c r="AG126" i="1" s="1"/>
  <c r="AG127" i="1" s="1"/>
  <c r="AF124" i="1"/>
  <c r="AF126" i="1" s="1"/>
  <c r="AF127" i="1" s="1"/>
  <c r="AE124" i="1"/>
  <c r="AE126" i="1" s="1"/>
  <c r="AE127" i="1" s="1"/>
  <c r="AD124" i="1"/>
  <c r="AD126" i="1" s="1"/>
  <c r="AD127" i="1" s="1"/>
  <c r="AC124" i="1"/>
  <c r="AC126" i="1" s="1"/>
  <c r="AC127" i="1" s="1"/>
  <c r="AB124" i="1"/>
  <c r="AB126" i="1" s="1"/>
  <c r="AB127" i="1" s="1"/>
  <c r="AB130" i="1" s="1"/>
  <c r="AB132" i="1" s="1"/>
  <c r="AA124" i="1"/>
  <c r="AA126" i="1" s="1"/>
  <c r="AA127" i="1" s="1"/>
  <c r="Z124" i="1"/>
  <c r="Z126" i="1" s="1"/>
  <c r="Z127" i="1" s="1"/>
  <c r="Y124" i="1"/>
  <c r="Y126" i="1" s="1"/>
  <c r="Y127" i="1" s="1"/>
  <c r="X124" i="1"/>
  <c r="X126" i="1" s="1"/>
  <c r="X127" i="1" s="1"/>
  <c r="W124" i="1"/>
  <c r="W126" i="1" s="1"/>
  <c r="W127" i="1" s="1"/>
  <c r="V124" i="1"/>
  <c r="V126" i="1" s="1"/>
  <c r="V127" i="1" s="1"/>
  <c r="U124" i="1"/>
  <c r="U126" i="1" s="1"/>
  <c r="U127" i="1" s="1"/>
  <c r="T124" i="1"/>
  <c r="T126" i="1" s="1"/>
  <c r="T127" i="1" s="1"/>
  <c r="S124" i="1"/>
  <c r="S126" i="1" s="1"/>
  <c r="S127" i="1" s="1"/>
  <c r="R124" i="1"/>
  <c r="R126" i="1" s="1"/>
  <c r="R127" i="1" s="1"/>
  <c r="Q124" i="1"/>
  <c r="Q126" i="1" s="1"/>
  <c r="P124" i="1"/>
  <c r="P126" i="1" s="1"/>
  <c r="P127" i="1" s="1"/>
  <c r="O124" i="1"/>
  <c r="O126" i="1" s="1"/>
  <c r="O127" i="1" s="1"/>
  <c r="N124" i="1"/>
  <c r="N126" i="1" s="1"/>
  <c r="N127" i="1" s="1"/>
  <c r="M124" i="1"/>
  <c r="M126" i="1" s="1"/>
  <c r="M127" i="1" s="1"/>
  <c r="L124" i="1"/>
  <c r="L126" i="1" s="1"/>
  <c r="L127" i="1" s="1"/>
  <c r="K124" i="1"/>
  <c r="K126" i="1" s="1"/>
  <c r="K127" i="1" s="1"/>
  <c r="J124" i="1"/>
  <c r="J126" i="1" s="1"/>
  <c r="J127" i="1" s="1"/>
  <c r="I124" i="1"/>
  <c r="I126" i="1" s="1"/>
  <c r="H124" i="1"/>
  <c r="H126" i="1" s="1"/>
  <c r="H127" i="1" s="1"/>
  <c r="G124" i="1"/>
  <c r="G126" i="1" s="1"/>
  <c r="G127" i="1" s="1"/>
  <c r="F124" i="1"/>
  <c r="F126" i="1" s="1"/>
  <c r="E124" i="1"/>
  <c r="E126" i="1" s="1"/>
  <c r="E127" i="1" s="1"/>
  <c r="D124" i="1"/>
  <c r="D126" i="1" s="1"/>
  <c r="C124" i="1"/>
  <c r="C126" i="1" s="1"/>
  <c r="C127" i="1" s="1"/>
  <c r="X119" i="1"/>
  <c r="FX113" i="1"/>
  <c r="FW113" i="1"/>
  <c r="FV113" i="1"/>
  <c r="FU113" i="1"/>
  <c r="FT113" i="1"/>
  <c r="FS113" i="1"/>
  <c r="FR113" i="1"/>
  <c r="FQ113" i="1"/>
  <c r="FP113" i="1"/>
  <c r="FO113" i="1"/>
  <c r="FN113" i="1"/>
  <c r="FM113" i="1"/>
  <c r="FL113" i="1"/>
  <c r="FK113" i="1"/>
  <c r="FJ113" i="1"/>
  <c r="FI113" i="1"/>
  <c r="FH113" i="1"/>
  <c r="FG113" i="1"/>
  <c r="FF113" i="1"/>
  <c r="FE113" i="1"/>
  <c r="FD113" i="1"/>
  <c r="FC113" i="1"/>
  <c r="FB113" i="1"/>
  <c r="FA113" i="1"/>
  <c r="EZ113" i="1"/>
  <c r="EY113" i="1"/>
  <c r="EX113" i="1"/>
  <c r="EW113" i="1"/>
  <c r="EV113" i="1"/>
  <c r="EU113" i="1"/>
  <c r="ET113" i="1"/>
  <c r="ES113" i="1"/>
  <c r="ER113" i="1"/>
  <c r="EQ113" i="1"/>
  <c r="EP113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DY113" i="1"/>
  <c r="DX113" i="1"/>
  <c r="DW113" i="1"/>
  <c r="DV113" i="1"/>
  <c r="DU113" i="1"/>
  <c r="DT113" i="1"/>
  <c r="DS113" i="1"/>
  <c r="DR113" i="1"/>
  <c r="DQ113" i="1"/>
  <c r="DP113" i="1"/>
  <c r="DO113" i="1"/>
  <c r="DN113" i="1"/>
  <c r="DM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FX112" i="1"/>
  <c r="FW112" i="1"/>
  <c r="FV112" i="1"/>
  <c r="FU112" i="1"/>
  <c r="FT112" i="1"/>
  <c r="FS112" i="1"/>
  <c r="FR112" i="1"/>
  <c r="FQ112" i="1"/>
  <c r="FP112" i="1"/>
  <c r="FO112" i="1"/>
  <c r="FN112" i="1"/>
  <c r="FM112" i="1"/>
  <c r="FL112" i="1"/>
  <c r="FK112" i="1"/>
  <c r="FJ112" i="1"/>
  <c r="FI112" i="1"/>
  <c r="FH112" i="1"/>
  <c r="FG112" i="1"/>
  <c r="FF112" i="1"/>
  <c r="FE112" i="1"/>
  <c r="FD112" i="1"/>
  <c r="FC112" i="1"/>
  <c r="FB112" i="1"/>
  <c r="FA112" i="1"/>
  <c r="EZ112" i="1"/>
  <c r="EY112" i="1"/>
  <c r="EX112" i="1"/>
  <c r="EW112" i="1"/>
  <c r="EV112" i="1"/>
  <c r="EU112" i="1"/>
  <c r="ET112" i="1"/>
  <c r="ES112" i="1"/>
  <c r="ER112" i="1"/>
  <c r="EQ112" i="1"/>
  <c r="EP112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FX110" i="1"/>
  <c r="FW110" i="1"/>
  <c r="FV110" i="1"/>
  <c r="FU110" i="1"/>
  <c r="FT110" i="1"/>
  <c r="FS110" i="1"/>
  <c r="FR110" i="1"/>
  <c r="FQ110" i="1"/>
  <c r="FP110" i="1"/>
  <c r="FO110" i="1"/>
  <c r="FN110" i="1"/>
  <c r="FM110" i="1"/>
  <c r="FL110" i="1"/>
  <c r="FK110" i="1"/>
  <c r="FJ110" i="1"/>
  <c r="FI110" i="1"/>
  <c r="FH110" i="1"/>
  <c r="FG110" i="1"/>
  <c r="FF110" i="1"/>
  <c r="FE110" i="1"/>
  <c r="FD110" i="1"/>
  <c r="FC110" i="1"/>
  <c r="FB110" i="1"/>
  <c r="FA110" i="1"/>
  <c r="EZ110" i="1"/>
  <c r="EY110" i="1"/>
  <c r="EX110" i="1"/>
  <c r="EW110" i="1"/>
  <c r="EV110" i="1"/>
  <c r="EU110" i="1"/>
  <c r="ET110" i="1"/>
  <c r="ES110" i="1"/>
  <c r="ER110" i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FY95" i="1" s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Z94" i="1" s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X96" i="1" s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FZ92" i="1" s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C90" i="1"/>
  <c r="FB90" i="1"/>
  <c r="FA90" i="1"/>
  <c r="EZ90" i="1"/>
  <c r="EY90" i="1"/>
  <c r="EX90" i="1"/>
  <c r="EW90" i="1"/>
  <c r="EV90" i="1"/>
  <c r="EU90" i="1"/>
  <c r="ET90" i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FY90" i="1" s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P89" i="1"/>
  <c r="O89" i="1"/>
  <c r="N89" i="1"/>
  <c r="M89" i="1"/>
  <c r="L89" i="1"/>
  <c r="K89" i="1"/>
  <c r="J89" i="1"/>
  <c r="I89" i="1"/>
  <c r="H89" i="1"/>
  <c r="G89" i="1"/>
  <c r="D89" i="1"/>
  <c r="C89" i="1"/>
  <c r="FX88" i="1"/>
  <c r="FX98" i="1" s="1"/>
  <c r="FW88" i="1"/>
  <c r="FW98" i="1" s="1"/>
  <c r="FV88" i="1"/>
  <c r="FV98" i="1" s="1"/>
  <c r="FU88" i="1"/>
  <c r="FU98" i="1" s="1"/>
  <c r="FT88" i="1"/>
  <c r="FT98" i="1" s="1"/>
  <c r="FS88" i="1"/>
  <c r="FS98" i="1" s="1"/>
  <c r="FR88" i="1"/>
  <c r="FR98" i="1" s="1"/>
  <c r="FQ88" i="1"/>
  <c r="FQ98" i="1" s="1"/>
  <c r="FP88" i="1"/>
  <c r="FP98" i="1" s="1"/>
  <c r="FO88" i="1"/>
  <c r="FO98" i="1" s="1"/>
  <c r="FN88" i="1"/>
  <c r="FN98" i="1" s="1"/>
  <c r="FM88" i="1"/>
  <c r="FM98" i="1" s="1"/>
  <c r="FL88" i="1"/>
  <c r="FL98" i="1" s="1"/>
  <c r="FK88" i="1"/>
  <c r="FK98" i="1" s="1"/>
  <c r="FJ88" i="1"/>
  <c r="FJ98" i="1" s="1"/>
  <c r="FI88" i="1"/>
  <c r="FI98" i="1" s="1"/>
  <c r="FH88" i="1"/>
  <c r="FH98" i="1" s="1"/>
  <c r="FG88" i="1"/>
  <c r="FG98" i="1" s="1"/>
  <c r="FF88" i="1"/>
  <c r="FF98" i="1" s="1"/>
  <c r="FE88" i="1"/>
  <c r="FE98" i="1" s="1"/>
  <c r="FD88" i="1"/>
  <c r="FD98" i="1" s="1"/>
  <c r="FC88" i="1"/>
  <c r="FC98" i="1" s="1"/>
  <c r="FB88" i="1"/>
  <c r="FB98" i="1" s="1"/>
  <c r="FA88" i="1"/>
  <c r="FA98" i="1" s="1"/>
  <c r="EZ88" i="1"/>
  <c r="EZ98" i="1" s="1"/>
  <c r="EY88" i="1"/>
  <c r="EY98" i="1" s="1"/>
  <c r="EX88" i="1"/>
  <c r="EX98" i="1" s="1"/>
  <c r="EW88" i="1"/>
  <c r="EW98" i="1" s="1"/>
  <c r="EV88" i="1"/>
  <c r="EV98" i="1" s="1"/>
  <c r="EU88" i="1"/>
  <c r="EU98" i="1" s="1"/>
  <c r="ET88" i="1"/>
  <c r="ET98" i="1" s="1"/>
  <c r="ES88" i="1"/>
  <c r="ES98" i="1" s="1"/>
  <c r="ER88" i="1"/>
  <c r="ER98" i="1" s="1"/>
  <c r="EQ88" i="1"/>
  <c r="EQ98" i="1" s="1"/>
  <c r="EP88" i="1"/>
  <c r="EP98" i="1" s="1"/>
  <c r="EO88" i="1"/>
  <c r="EO98" i="1" s="1"/>
  <c r="EN88" i="1"/>
  <c r="EN98" i="1" s="1"/>
  <c r="EM88" i="1"/>
  <c r="EM98" i="1" s="1"/>
  <c r="EL88" i="1"/>
  <c r="EL98" i="1" s="1"/>
  <c r="EK88" i="1"/>
  <c r="EK98" i="1" s="1"/>
  <c r="EJ88" i="1"/>
  <c r="EJ98" i="1" s="1"/>
  <c r="EI88" i="1"/>
  <c r="EI98" i="1" s="1"/>
  <c r="EH88" i="1"/>
  <c r="EH98" i="1" s="1"/>
  <c r="EG88" i="1"/>
  <c r="EG98" i="1" s="1"/>
  <c r="EF88" i="1"/>
  <c r="EF98" i="1" s="1"/>
  <c r="EE88" i="1"/>
  <c r="EE98" i="1" s="1"/>
  <c r="ED88" i="1"/>
  <c r="ED98" i="1" s="1"/>
  <c r="EC88" i="1"/>
  <c r="EC98" i="1" s="1"/>
  <c r="EB88" i="1"/>
  <c r="EB98" i="1" s="1"/>
  <c r="EA88" i="1"/>
  <c r="EA98" i="1" s="1"/>
  <c r="DZ88" i="1"/>
  <c r="DZ98" i="1" s="1"/>
  <c r="DY88" i="1"/>
  <c r="DY98" i="1" s="1"/>
  <c r="DX88" i="1"/>
  <c r="DX98" i="1" s="1"/>
  <c r="DW88" i="1"/>
  <c r="DW98" i="1" s="1"/>
  <c r="DV88" i="1"/>
  <c r="DV98" i="1" s="1"/>
  <c r="DU88" i="1"/>
  <c r="DU98" i="1" s="1"/>
  <c r="DT88" i="1"/>
  <c r="DT98" i="1" s="1"/>
  <c r="DS88" i="1"/>
  <c r="DS98" i="1" s="1"/>
  <c r="DR88" i="1"/>
  <c r="DR98" i="1" s="1"/>
  <c r="DQ88" i="1"/>
  <c r="DQ98" i="1" s="1"/>
  <c r="DP88" i="1"/>
  <c r="DP98" i="1" s="1"/>
  <c r="DO88" i="1"/>
  <c r="DO98" i="1" s="1"/>
  <c r="DN88" i="1"/>
  <c r="DN98" i="1" s="1"/>
  <c r="DM88" i="1"/>
  <c r="DM98" i="1" s="1"/>
  <c r="DL88" i="1"/>
  <c r="DL98" i="1" s="1"/>
  <c r="DK88" i="1"/>
  <c r="DK98" i="1" s="1"/>
  <c r="DJ88" i="1"/>
  <c r="DJ98" i="1" s="1"/>
  <c r="DI88" i="1"/>
  <c r="DI98" i="1" s="1"/>
  <c r="DH88" i="1"/>
  <c r="DH98" i="1" s="1"/>
  <c r="DG88" i="1"/>
  <c r="DG98" i="1" s="1"/>
  <c r="DF88" i="1"/>
  <c r="DF98" i="1" s="1"/>
  <c r="DE88" i="1"/>
  <c r="DE98" i="1" s="1"/>
  <c r="DD88" i="1"/>
  <c r="DD98" i="1" s="1"/>
  <c r="DC88" i="1"/>
  <c r="DC98" i="1" s="1"/>
  <c r="DB88" i="1"/>
  <c r="DB98" i="1" s="1"/>
  <c r="DA88" i="1"/>
  <c r="DA98" i="1" s="1"/>
  <c r="CZ88" i="1"/>
  <c r="CZ98" i="1" s="1"/>
  <c r="CY88" i="1"/>
  <c r="CY98" i="1" s="1"/>
  <c r="CX88" i="1"/>
  <c r="CX98" i="1" s="1"/>
  <c r="CW88" i="1"/>
  <c r="CW98" i="1" s="1"/>
  <c r="CV88" i="1"/>
  <c r="CV98" i="1" s="1"/>
  <c r="CU88" i="1"/>
  <c r="CU98" i="1" s="1"/>
  <c r="CT88" i="1"/>
  <c r="CT98" i="1" s="1"/>
  <c r="CS88" i="1"/>
  <c r="CS98" i="1" s="1"/>
  <c r="CR88" i="1"/>
  <c r="CR98" i="1" s="1"/>
  <c r="CQ88" i="1"/>
  <c r="CQ98" i="1" s="1"/>
  <c r="CP88" i="1"/>
  <c r="CP98" i="1" s="1"/>
  <c r="CO88" i="1"/>
  <c r="CO98" i="1" s="1"/>
  <c r="CN88" i="1"/>
  <c r="CN98" i="1" s="1"/>
  <c r="CM88" i="1"/>
  <c r="CM98" i="1" s="1"/>
  <c r="CL88" i="1"/>
  <c r="CL98" i="1" s="1"/>
  <c r="CK88" i="1"/>
  <c r="CK98" i="1" s="1"/>
  <c r="CJ88" i="1"/>
  <c r="CJ98" i="1" s="1"/>
  <c r="CI88" i="1"/>
  <c r="CI98" i="1" s="1"/>
  <c r="CH88" i="1"/>
  <c r="CH98" i="1" s="1"/>
  <c r="CG88" i="1"/>
  <c r="CG98" i="1" s="1"/>
  <c r="CF88" i="1"/>
  <c r="CF98" i="1" s="1"/>
  <c r="CE88" i="1"/>
  <c r="CE98" i="1" s="1"/>
  <c r="CD88" i="1"/>
  <c r="CD98" i="1" s="1"/>
  <c r="CC88" i="1"/>
  <c r="CC98" i="1" s="1"/>
  <c r="CB88" i="1"/>
  <c r="CB98" i="1" s="1"/>
  <c r="CA88" i="1"/>
  <c r="CA98" i="1" s="1"/>
  <c r="BZ88" i="1"/>
  <c r="BZ98" i="1" s="1"/>
  <c r="BY88" i="1"/>
  <c r="BY98" i="1" s="1"/>
  <c r="BX88" i="1"/>
  <c r="BX98" i="1" s="1"/>
  <c r="BW88" i="1"/>
  <c r="BW98" i="1" s="1"/>
  <c r="BV88" i="1"/>
  <c r="BV98" i="1" s="1"/>
  <c r="BU88" i="1"/>
  <c r="BU98" i="1" s="1"/>
  <c r="BT88" i="1"/>
  <c r="BT98" i="1" s="1"/>
  <c r="BS88" i="1"/>
  <c r="BS98" i="1" s="1"/>
  <c r="BR88" i="1"/>
  <c r="BR98" i="1" s="1"/>
  <c r="BQ88" i="1"/>
  <c r="BQ98" i="1" s="1"/>
  <c r="BP88" i="1"/>
  <c r="BP98" i="1" s="1"/>
  <c r="BO88" i="1"/>
  <c r="BO98" i="1" s="1"/>
  <c r="BN88" i="1"/>
  <c r="BN98" i="1" s="1"/>
  <c r="BM88" i="1"/>
  <c r="BM98" i="1" s="1"/>
  <c r="BL88" i="1"/>
  <c r="BL98" i="1" s="1"/>
  <c r="BK88" i="1"/>
  <c r="BK98" i="1" s="1"/>
  <c r="BJ88" i="1"/>
  <c r="BJ98" i="1" s="1"/>
  <c r="BI88" i="1"/>
  <c r="BI98" i="1" s="1"/>
  <c r="BH88" i="1"/>
  <c r="BH98" i="1" s="1"/>
  <c r="BG88" i="1"/>
  <c r="BG98" i="1" s="1"/>
  <c r="BF88" i="1"/>
  <c r="BF98" i="1" s="1"/>
  <c r="BE88" i="1"/>
  <c r="BE98" i="1" s="1"/>
  <c r="BD88" i="1"/>
  <c r="BD98" i="1" s="1"/>
  <c r="BC88" i="1"/>
  <c r="BC98" i="1" s="1"/>
  <c r="BB88" i="1"/>
  <c r="BB98" i="1" s="1"/>
  <c r="BA88" i="1"/>
  <c r="BA98" i="1" s="1"/>
  <c r="AZ88" i="1"/>
  <c r="AZ98" i="1" s="1"/>
  <c r="AY88" i="1"/>
  <c r="AY98" i="1" s="1"/>
  <c r="AX88" i="1"/>
  <c r="AX98" i="1" s="1"/>
  <c r="AW88" i="1"/>
  <c r="AW98" i="1" s="1"/>
  <c r="AV88" i="1"/>
  <c r="AV98" i="1" s="1"/>
  <c r="AU88" i="1"/>
  <c r="AU98" i="1" s="1"/>
  <c r="AT88" i="1"/>
  <c r="AT98" i="1" s="1"/>
  <c r="AS88" i="1"/>
  <c r="AS98" i="1" s="1"/>
  <c r="AR88" i="1"/>
  <c r="AR98" i="1" s="1"/>
  <c r="AQ88" i="1"/>
  <c r="AQ98" i="1" s="1"/>
  <c r="AP88" i="1"/>
  <c r="AP98" i="1" s="1"/>
  <c r="AO88" i="1"/>
  <c r="AO98" i="1" s="1"/>
  <c r="AN88" i="1"/>
  <c r="AN98" i="1" s="1"/>
  <c r="AM88" i="1"/>
  <c r="AM98" i="1" s="1"/>
  <c r="AL88" i="1"/>
  <c r="AL98" i="1" s="1"/>
  <c r="AK88" i="1"/>
  <c r="AK98" i="1" s="1"/>
  <c r="AJ88" i="1"/>
  <c r="AJ98" i="1" s="1"/>
  <c r="AI88" i="1"/>
  <c r="AI98" i="1" s="1"/>
  <c r="AH88" i="1"/>
  <c r="AH98" i="1" s="1"/>
  <c r="AG88" i="1"/>
  <c r="AG98" i="1" s="1"/>
  <c r="AF88" i="1"/>
  <c r="AF98" i="1" s="1"/>
  <c r="AE88" i="1"/>
  <c r="AE98" i="1" s="1"/>
  <c r="AD88" i="1"/>
  <c r="AD98" i="1" s="1"/>
  <c r="AC88" i="1"/>
  <c r="AC98" i="1" s="1"/>
  <c r="AB88" i="1"/>
  <c r="AB98" i="1" s="1"/>
  <c r="AA88" i="1"/>
  <c r="AA98" i="1" s="1"/>
  <c r="Z88" i="1"/>
  <c r="Z98" i="1" s="1"/>
  <c r="Y88" i="1"/>
  <c r="Y98" i="1" s="1"/>
  <c r="X88" i="1"/>
  <c r="X98" i="1" s="1"/>
  <c r="W88" i="1"/>
  <c r="W98" i="1" s="1"/>
  <c r="V88" i="1"/>
  <c r="V98" i="1" s="1"/>
  <c r="U88" i="1"/>
  <c r="U98" i="1" s="1"/>
  <c r="T88" i="1"/>
  <c r="T98" i="1" s="1"/>
  <c r="S88" i="1"/>
  <c r="S98" i="1" s="1"/>
  <c r="R88" i="1"/>
  <c r="R98" i="1" s="1"/>
  <c r="Q88" i="1"/>
  <c r="P88" i="1"/>
  <c r="P98" i="1" s="1"/>
  <c r="O88" i="1"/>
  <c r="O98" i="1" s="1"/>
  <c r="N88" i="1"/>
  <c r="N98" i="1" s="1"/>
  <c r="M88" i="1"/>
  <c r="M98" i="1" s="1"/>
  <c r="L88" i="1"/>
  <c r="L98" i="1" s="1"/>
  <c r="K88" i="1"/>
  <c r="K98" i="1" s="1"/>
  <c r="J88" i="1"/>
  <c r="J98" i="1" s="1"/>
  <c r="I88" i="1"/>
  <c r="I98" i="1" s="1"/>
  <c r="H88" i="1"/>
  <c r="H98" i="1" s="1"/>
  <c r="G88" i="1"/>
  <c r="G98" i="1" s="1"/>
  <c r="F88" i="1"/>
  <c r="E88" i="1"/>
  <c r="D88" i="1"/>
  <c r="D98" i="1" s="1"/>
  <c r="C88" i="1"/>
  <c r="C98" i="1" s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Z87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Z86" i="1" s="1"/>
  <c r="FZ85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FZ82" i="1" s="1"/>
  <c r="FX81" i="1"/>
  <c r="FW81" i="1"/>
  <c r="FV81" i="1"/>
  <c r="FU81" i="1"/>
  <c r="FT81" i="1"/>
  <c r="FS81" i="1"/>
  <c r="FR81" i="1"/>
  <c r="FQ81" i="1"/>
  <c r="FP81" i="1"/>
  <c r="FO81" i="1"/>
  <c r="FN81" i="1"/>
  <c r="FM81" i="1"/>
  <c r="FL81" i="1"/>
  <c r="FK81" i="1"/>
  <c r="FJ81" i="1"/>
  <c r="FI81" i="1"/>
  <c r="FH81" i="1"/>
  <c r="FG81" i="1"/>
  <c r="FF81" i="1"/>
  <c r="FE81" i="1"/>
  <c r="FD81" i="1"/>
  <c r="FC81" i="1"/>
  <c r="FB81" i="1"/>
  <c r="FA81" i="1"/>
  <c r="EZ81" i="1"/>
  <c r="EY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FZ81" i="1" s="1"/>
  <c r="FX80" i="1"/>
  <c r="FW80" i="1"/>
  <c r="FV80" i="1"/>
  <c r="FU80" i="1"/>
  <c r="FT80" i="1"/>
  <c r="FS80" i="1"/>
  <c r="FR80" i="1"/>
  <c r="FQ80" i="1"/>
  <c r="FP80" i="1"/>
  <c r="FO80" i="1"/>
  <c r="FN80" i="1"/>
  <c r="FM80" i="1"/>
  <c r="FL80" i="1"/>
  <c r="FK80" i="1"/>
  <c r="FJ80" i="1"/>
  <c r="FI80" i="1"/>
  <c r="FH80" i="1"/>
  <c r="FG80" i="1"/>
  <c r="FF80" i="1"/>
  <c r="FE80" i="1"/>
  <c r="FD80" i="1"/>
  <c r="FC80" i="1"/>
  <c r="FB80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FZ80" i="1" s="1"/>
  <c r="FX79" i="1"/>
  <c r="FW79" i="1"/>
  <c r="FV79" i="1"/>
  <c r="FU79" i="1"/>
  <c r="FT79" i="1"/>
  <c r="FS79" i="1"/>
  <c r="FR79" i="1"/>
  <c r="FQ79" i="1"/>
  <c r="FP79" i="1"/>
  <c r="FO79" i="1"/>
  <c r="FN79" i="1"/>
  <c r="FM79" i="1"/>
  <c r="FL79" i="1"/>
  <c r="FK79" i="1"/>
  <c r="FJ79" i="1"/>
  <c r="FI79" i="1"/>
  <c r="FH79" i="1"/>
  <c r="FG79" i="1"/>
  <c r="FF79" i="1"/>
  <c r="FE79" i="1"/>
  <c r="FD79" i="1"/>
  <c r="FC79" i="1"/>
  <c r="FB79" i="1"/>
  <c r="FA79" i="1"/>
  <c r="EZ79" i="1"/>
  <c r="EY79" i="1"/>
  <c r="EX79" i="1"/>
  <c r="EW79" i="1"/>
  <c r="EV79" i="1"/>
  <c r="EU79" i="1"/>
  <c r="ET79" i="1"/>
  <c r="ES79" i="1"/>
  <c r="ER79" i="1"/>
  <c r="EQ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FZ79" i="1" s="1"/>
  <c r="FZ74" i="1"/>
  <c r="CG74" i="1"/>
  <c r="FV73" i="1"/>
  <c r="FV306" i="1" s="1"/>
  <c r="FV307" i="1" s="1"/>
  <c r="FT73" i="1"/>
  <c r="FT306" i="1" s="1"/>
  <c r="FT307" i="1" s="1"/>
  <c r="FL73" i="1"/>
  <c r="FL306" i="1" s="1"/>
  <c r="FL307" i="1" s="1"/>
  <c r="FK73" i="1"/>
  <c r="FK306" i="1" s="1"/>
  <c r="FK307" i="1" s="1"/>
  <c r="EP73" i="1"/>
  <c r="EP306" i="1" s="1"/>
  <c r="EP307" i="1" s="1"/>
  <c r="EC73" i="1"/>
  <c r="EC306" i="1" s="1"/>
  <c r="EC307" i="1" s="1"/>
  <c r="DX73" i="1"/>
  <c r="DX306" i="1" s="1"/>
  <c r="DX307" i="1" s="1"/>
  <c r="DN73" i="1"/>
  <c r="DN306" i="1" s="1"/>
  <c r="DN307" i="1" s="1"/>
  <c r="CP73" i="1"/>
  <c r="CP306" i="1" s="1"/>
  <c r="CP307" i="1" s="1"/>
  <c r="CK73" i="1"/>
  <c r="CK306" i="1" s="1"/>
  <c r="CK307" i="1" s="1"/>
  <c r="BK73" i="1"/>
  <c r="BK306" i="1" s="1"/>
  <c r="BK307" i="1" s="1"/>
  <c r="BC73" i="1"/>
  <c r="BC306" i="1" s="1"/>
  <c r="BC307" i="1" s="1"/>
  <c r="BA73" i="1"/>
  <c r="BA306" i="1" s="1"/>
  <c r="BA307" i="1" s="1"/>
  <c r="AS73" i="1"/>
  <c r="AS306" i="1" s="1"/>
  <c r="AS307" i="1" s="1"/>
  <c r="AP73" i="1"/>
  <c r="AP306" i="1" s="1"/>
  <c r="AP307" i="1" s="1"/>
  <c r="N73" i="1"/>
  <c r="N306" i="1" s="1"/>
  <c r="N307" i="1" s="1"/>
  <c r="L73" i="1"/>
  <c r="L306" i="1" s="1"/>
  <c r="L307" i="1" s="1"/>
  <c r="FZ72" i="1"/>
  <c r="FZ71" i="1"/>
  <c r="FZ66" i="1"/>
  <c r="FZ61" i="1"/>
  <c r="FY56" i="1"/>
  <c r="FX56" i="1"/>
  <c r="FX253" i="1" s="1"/>
  <c r="FX254" i="1" s="1"/>
  <c r="FW56" i="1"/>
  <c r="FW253" i="1" s="1"/>
  <c r="FW254" i="1" s="1"/>
  <c r="FV56" i="1"/>
  <c r="FV253" i="1" s="1"/>
  <c r="FV254" i="1" s="1"/>
  <c r="FU56" i="1"/>
  <c r="FU253" i="1" s="1"/>
  <c r="FU254" i="1" s="1"/>
  <c r="FT56" i="1"/>
  <c r="FT253" i="1" s="1"/>
  <c r="FT254" i="1" s="1"/>
  <c r="FS56" i="1"/>
  <c r="FS253" i="1" s="1"/>
  <c r="FS254" i="1" s="1"/>
  <c r="FR56" i="1"/>
  <c r="FR253" i="1" s="1"/>
  <c r="FR254" i="1" s="1"/>
  <c r="FQ56" i="1"/>
  <c r="FQ253" i="1" s="1"/>
  <c r="FQ254" i="1" s="1"/>
  <c r="FP56" i="1"/>
  <c r="FP253" i="1" s="1"/>
  <c r="FP254" i="1" s="1"/>
  <c r="FO56" i="1"/>
  <c r="FO253" i="1" s="1"/>
  <c r="FO254" i="1" s="1"/>
  <c r="FN56" i="1"/>
  <c r="FN253" i="1" s="1"/>
  <c r="FN254" i="1" s="1"/>
  <c r="FM56" i="1"/>
  <c r="FM253" i="1" s="1"/>
  <c r="FM254" i="1" s="1"/>
  <c r="FL56" i="1"/>
  <c r="FL253" i="1" s="1"/>
  <c r="FL254" i="1" s="1"/>
  <c r="FK56" i="1"/>
  <c r="FK253" i="1" s="1"/>
  <c r="FK254" i="1" s="1"/>
  <c r="FJ56" i="1"/>
  <c r="FJ253" i="1" s="1"/>
  <c r="FJ254" i="1" s="1"/>
  <c r="FI56" i="1"/>
  <c r="FI253" i="1" s="1"/>
  <c r="FI254" i="1" s="1"/>
  <c r="FH56" i="1"/>
  <c r="FH253" i="1" s="1"/>
  <c r="FH254" i="1" s="1"/>
  <c r="FG56" i="1"/>
  <c r="FG253" i="1" s="1"/>
  <c r="FG254" i="1" s="1"/>
  <c r="FF56" i="1"/>
  <c r="FF253" i="1" s="1"/>
  <c r="FF254" i="1" s="1"/>
  <c r="FE56" i="1"/>
  <c r="FE253" i="1" s="1"/>
  <c r="FE254" i="1" s="1"/>
  <c r="FD56" i="1"/>
  <c r="FD253" i="1" s="1"/>
  <c r="FD254" i="1" s="1"/>
  <c r="FC56" i="1"/>
  <c r="FC253" i="1" s="1"/>
  <c r="FC254" i="1" s="1"/>
  <c r="FB56" i="1"/>
  <c r="FB253" i="1" s="1"/>
  <c r="FB254" i="1" s="1"/>
  <c r="FA56" i="1"/>
  <c r="FA253" i="1" s="1"/>
  <c r="FA254" i="1" s="1"/>
  <c r="EZ56" i="1"/>
  <c r="EZ253" i="1" s="1"/>
  <c r="EZ254" i="1" s="1"/>
  <c r="EY56" i="1"/>
  <c r="EY253" i="1" s="1"/>
  <c r="EY254" i="1" s="1"/>
  <c r="EX56" i="1"/>
  <c r="EX253" i="1" s="1"/>
  <c r="EX254" i="1" s="1"/>
  <c r="EW56" i="1"/>
  <c r="EW253" i="1" s="1"/>
  <c r="EW254" i="1" s="1"/>
  <c r="EV56" i="1"/>
  <c r="EV253" i="1" s="1"/>
  <c r="EV254" i="1" s="1"/>
  <c r="EU56" i="1"/>
  <c r="EU253" i="1" s="1"/>
  <c r="EU254" i="1" s="1"/>
  <c r="ET56" i="1"/>
  <c r="ET253" i="1" s="1"/>
  <c r="ET254" i="1" s="1"/>
  <c r="ES56" i="1"/>
  <c r="ES253" i="1" s="1"/>
  <c r="ES254" i="1" s="1"/>
  <c r="ER56" i="1"/>
  <c r="ER253" i="1" s="1"/>
  <c r="ER254" i="1" s="1"/>
  <c r="EQ56" i="1"/>
  <c r="EQ253" i="1" s="1"/>
  <c r="EQ254" i="1" s="1"/>
  <c r="EP56" i="1"/>
  <c r="EP253" i="1" s="1"/>
  <c r="EP254" i="1" s="1"/>
  <c r="EO56" i="1"/>
  <c r="EO253" i="1" s="1"/>
  <c r="EO254" i="1" s="1"/>
  <c r="EN56" i="1"/>
  <c r="EN253" i="1" s="1"/>
  <c r="EN254" i="1" s="1"/>
  <c r="EM56" i="1"/>
  <c r="EM253" i="1" s="1"/>
  <c r="EM254" i="1" s="1"/>
  <c r="EL56" i="1"/>
  <c r="EL253" i="1" s="1"/>
  <c r="EL254" i="1" s="1"/>
  <c r="EK56" i="1"/>
  <c r="EK253" i="1" s="1"/>
  <c r="EK254" i="1" s="1"/>
  <c r="EJ56" i="1"/>
  <c r="EJ253" i="1" s="1"/>
  <c r="EJ254" i="1" s="1"/>
  <c r="EI56" i="1"/>
  <c r="EI253" i="1" s="1"/>
  <c r="EI254" i="1" s="1"/>
  <c r="EH56" i="1"/>
  <c r="EH253" i="1" s="1"/>
  <c r="EH254" i="1" s="1"/>
  <c r="EG56" i="1"/>
  <c r="EG253" i="1" s="1"/>
  <c r="EG254" i="1" s="1"/>
  <c r="EF56" i="1"/>
  <c r="EF253" i="1" s="1"/>
  <c r="EF254" i="1" s="1"/>
  <c r="EE56" i="1"/>
  <c r="EE253" i="1" s="1"/>
  <c r="EE254" i="1" s="1"/>
  <c r="ED56" i="1"/>
  <c r="ED253" i="1" s="1"/>
  <c r="ED254" i="1" s="1"/>
  <c r="EC56" i="1"/>
  <c r="EC253" i="1" s="1"/>
  <c r="EC254" i="1" s="1"/>
  <c r="EB56" i="1"/>
  <c r="EB253" i="1" s="1"/>
  <c r="EB254" i="1" s="1"/>
  <c r="EA56" i="1"/>
  <c r="EA253" i="1" s="1"/>
  <c r="EA254" i="1" s="1"/>
  <c r="DZ56" i="1"/>
  <c r="DZ253" i="1" s="1"/>
  <c r="DZ254" i="1" s="1"/>
  <c r="DY56" i="1"/>
  <c r="DY253" i="1" s="1"/>
  <c r="DY254" i="1" s="1"/>
  <c r="DX56" i="1"/>
  <c r="DX253" i="1" s="1"/>
  <c r="DX254" i="1" s="1"/>
  <c r="DW56" i="1"/>
  <c r="DW253" i="1" s="1"/>
  <c r="DW254" i="1" s="1"/>
  <c r="DV56" i="1"/>
  <c r="DV253" i="1" s="1"/>
  <c r="DV254" i="1" s="1"/>
  <c r="DU56" i="1"/>
  <c r="DU253" i="1" s="1"/>
  <c r="DU254" i="1" s="1"/>
  <c r="DT56" i="1"/>
  <c r="DT253" i="1" s="1"/>
  <c r="DT254" i="1" s="1"/>
  <c r="DS56" i="1"/>
  <c r="DS253" i="1" s="1"/>
  <c r="DS254" i="1" s="1"/>
  <c r="DR56" i="1"/>
  <c r="DR253" i="1" s="1"/>
  <c r="DR254" i="1" s="1"/>
  <c r="DQ56" i="1"/>
  <c r="DQ253" i="1" s="1"/>
  <c r="DQ254" i="1" s="1"/>
  <c r="DP56" i="1"/>
  <c r="DP253" i="1" s="1"/>
  <c r="DP254" i="1" s="1"/>
  <c r="DO56" i="1"/>
  <c r="DO253" i="1" s="1"/>
  <c r="DO254" i="1" s="1"/>
  <c r="DN56" i="1"/>
  <c r="DN253" i="1" s="1"/>
  <c r="DN254" i="1" s="1"/>
  <c r="DM56" i="1"/>
  <c r="DM253" i="1" s="1"/>
  <c r="DM254" i="1" s="1"/>
  <c r="DL56" i="1"/>
  <c r="DL253" i="1" s="1"/>
  <c r="DL254" i="1" s="1"/>
  <c r="DK56" i="1"/>
  <c r="DK253" i="1" s="1"/>
  <c r="DK254" i="1" s="1"/>
  <c r="DJ56" i="1"/>
  <c r="DJ253" i="1" s="1"/>
  <c r="DJ254" i="1" s="1"/>
  <c r="DI56" i="1"/>
  <c r="DI253" i="1" s="1"/>
  <c r="DI254" i="1" s="1"/>
  <c r="DH56" i="1"/>
  <c r="DH253" i="1" s="1"/>
  <c r="DH254" i="1" s="1"/>
  <c r="DG56" i="1"/>
  <c r="DG253" i="1" s="1"/>
  <c r="DG254" i="1" s="1"/>
  <c r="DF56" i="1"/>
  <c r="DF253" i="1" s="1"/>
  <c r="DF254" i="1" s="1"/>
  <c r="DE56" i="1"/>
  <c r="DE253" i="1" s="1"/>
  <c r="DE254" i="1" s="1"/>
  <c r="DD56" i="1"/>
  <c r="DD253" i="1" s="1"/>
  <c r="DD254" i="1" s="1"/>
  <c r="DC56" i="1"/>
  <c r="DC253" i="1" s="1"/>
  <c r="DC254" i="1" s="1"/>
  <c r="DB56" i="1"/>
  <c r="DB253" i="1" s="1"/>
  <c r="DB254" i="1" s="1"/>
  <c r="DA56" i="1"/>
  <c r="DA253" i="1" s="1"/>
  <c r="DA254" i="1" s="1"/>
  <c r="CZ56" i="1"/>
  <c r="CZ253" i="1" s="1"/>
  <c r="CZ254" i="1" s="1"/>
  <c r="CY56" i="1"/>
  <c r="CY253" i="1" s="1"/>
  <c r="CY254" i="1" s="1"/>
  <c r="CX56" i="1"/>
  <c r="CX253" i="1" s="1"/>
  <c r="CX254" i="1" s="1"/>
  <c r="CW56" i="1"/>
  <c r="CW253" i="1" s="1"/>
  <c r="CW254" i="1" s="1"/>
  <c r="CV56" i="1"/>
  <c r="CV253" i="1" s="1"/>
  <c r="CV254" i="1" s="1"/>
  <c r="CU56" i="1"/>
  <c r="CU253" i="1" s="1"/>
  <c r="CU254" i="1" s="1"/>
  <c r="CT56" i="1"/>
  <c r="CT253" i="1" s="1"/>
  <c r="CT254" i="1" s="1"/>
  <c r="CS56" i="1"/>
  <c r="CS253" i="1" s="1"/>
  <c r="CS254" i="1" s="1"/>
  <c r="CR56" i="1"/>
  <c r="CR253" i="1" s="1"/>
  <c r="CR254" i="1" s="1"/>
  <c r="CQ56" i="1"/>
  <c r="CQ253" i="1" s="1"/>
  <c r="CQ254" i="1" s="1"/>
  <c r="CP56" i="1"/>
  <c r="CP253" i="1" s="1"/>
  <c r="CP254" i="1" s="1"/>
  <c r="CO56" i="1"/>
  <c r="CO253" i="1" s="1"/>
  <c r="CO254" i="1" s="1"/>
  <c r="CN56" i="1"/>
  <c r="CN253" i="1" s="1"/>
  <c r="CN254" i="1" s="1"/>
  <c r="CM56" i="1"/>
  <c r="CM253" i="1" s="1"/>
  <c r="CM254" i="1" s="1"/>
  <c r="CL56" i="1"/>
  <c r="CL253" i="1" s="1"/>
  <c r="CL254" i="1" s="1"/>
  <c r="CK56" i="1"/>
  <c r="CK253" i="1" s="1"/>
  <c r="CK254" i="1" s="1"/>
  <c r="CJ56" i="1"/>
  <c r="CJ253" i="1" s="1"/>
  <c r="CJ254" i="1" s="1"/>
  <c r="CI56" i="1"/>
  <c r="CI253" i="1" s="1"/>
  <c r="CI254" i="1" s="1"/>
  <c r="CH56" i="1"/>
  <c r="CH253" i="1" s="1"/>
  <c r="CH254" i="1" s="1"/>
  <c r="CG56" i="1"/>
  <c r="CG253" i="1" s="1"/>
  <c r="CG254" i="1" s="1"/>
  <c r="CF56" i="1"/>
  <c r="CF253" i="1" s="1"/>
  <c r="CF254" i="1" s="1"/>
  <c r="CE56" i="1"/>
  <c r="CE253" i="1" s="1"/>
  <c r="CE254" i="1" s="1"/>
  <c r="CD56" i="1"/>
  <c r="CD253" i="1" s="1"/>
  <c r="CD254" i="1" s="1"/>
  <c r="CC56" i="1"/>
  <c r="CC253" i="1" s="1"/>
  <c r="CC254" i="1" s="1"/>
  <c r="CB56" i="1"/>
  <c r="CB253" i="1" s="1"/>
  <c r="CB254" i="1" s="1"/>
  <c r="CA56" i="1"/>
  <c r="CA253" i="1" s="1"/>
  <c r="CA254" i="1" s="1"/>
  <c r="BZ56" i="1"/>
  <c r="BZ253" i="1" s="1"/>
  <c r="BZ254" i="1" s="1"/>
  <c r="BY56" i="1"/>
  <c r="BY253" i="1" s="1"/>
  <c r="BY254" i="1" s="1"/>
  <c r="BX56" i="1"/>
  <c r="BX253" i="1" s="1"/>
  <c r="BX254" i="1" s="1"/>
  <c r="BW56" i="1"/>
  <c r="BW253" i="1" s="1"/>
  <c r="BW254" i="1" s="1"/>
  <c r="BV56" i="1"/>
  <c r="BV253" i="1" s="1"/>
  <c r="BV254" i="1" s="1"/>
  <c r="BU56" i="1"/>
  <c r="BU253" i="1" s="1"/>
  <c r="BU254" i="1" s="1"/>
  <c r="BT56" i="1"/>
  <c r="BT253" i="1" s="1"/>
  <c r="BT254" i="1" s="1"/>
  <c r="BS56" i="1"/>
  <c r="BS253" i="1" s="1"/>
  <c r="BS254" i="1" s="1"/>
  <c r="BR56" i="1"/>
  <c r="BR253" i="1" s="1"/>
  <c r="BR254" i="1" s="1"/>
  <c r="BQ56" i="1"/>
  <c r="BQ253" i="1" s="1"/>
  <c r="BQ254" i="1" s="1"/>
  <c r="BP56" i="1"/>
  <c r="BP253" i="1" s="1"/>
  <c r="BP254" i="1" s="1"/>
  <c r="BO56" i="1"/>
  <c r="BO253" i="1" s="1"/>
  <c r="BO254" i="1" s="1"/>
  <c r="BN56" i="1"/>
  <c r="BN253" i="1" s="1"/>
  <c r="BN254" i="1" s="1"/>
  <c r="BM56" i="1"/>
  <c r="BM253" i="1" s="1"/>
  <c r="BM254" i="1" s="1"/>
  <c r="BL56" i="1"/>
  <c r="BL253" i="1" s="1"/>
  <c r="BL254" i="1" s="1"/>
  <c r="BK56" i="1"/>
  <c r="BK253" i="1" s="1"/>
  <c r="BK254" i="1" s="1"/>
  <c r="BJ56" i="1"/>
  <c r="BJ253" i="1" s="1"/>
  <c r="BJ254" i="1" s="1"/>
  <c r="BI56" i="1"/>
  <c r="BI253" i="1" s="1"/>
  <c r="BI254" i="1" s="1"/>
  <c r="BH56" i="1"/>
  <c r="BH253" i="1" s="1"/>
  <c r="BH254" i="1" s="1"/>
  <c r="BG56" i="1"/>
  <c r="BG253" i="1" s="1"/>
  <c r="BG254" i="1" s="1"/>
  <c r="BF56" i="1"/>
  <c r="BF253" i="1" s="1"/>
  <c r="BF254" i="1" s="1"/>
  <c r="BE56" i="1"/>
  <c r="BE253" i="1" s="1"/>
  <c r="BE254" i="1" s="1"/>
  <c r="BD56" i="1"/>
  <c r="BD253" i="1" s="1"/>
  <c r="BD254" i="1" s="1"/>
  <c r="BC56" i="1"/>
  <c r="BC253" i="1" s="1"/>
  <c r="BC254" i="1" s="1"/>
  <c r="BB56" i="1"/>
  <c r="BB253" i="1" s="1"/>
  <c r="BB254" i="1" s="1"/>
  <c r="BA56" i="1"/>
  <c r="BA253" i="1" s="1"/>
  <c r="BA254" i="1" s="1"/>
  <c r="AZ56" i="1"/>
  <c r="AZ253" i="1" s="1"/>
  <c r="AZ254" i="1" s="1"/>
  <c r="AY56" i="1"/>
  <c r="AY253" i="1" s="1"/>
  <c r="AY254" i="1" s="1"/>
  <c r="AX56" i="1"/>
  <c r="AX253" i="1" s="1"/>
  <c r="AX254" i="1" s="1"/>
  <c r="AW56" i="1"/>
  <c r="AW253" i="1" s="1"/>
  <c r="AW254" i="1" s="1"/>
  <c r="AV56" i="1"/>
  <c r="AV253" i="1" s="1"/>
  <c r="AV254" i="1" s="1"/>
  <c r="AU56" i="1"/>
  <c r="AU253" i="1" s="1"/>
  <c r="AU254" i="1" s="1"/>
  <c r="AT56" i="1"/>
  <c r="AT253" i="1" s="1"/>
  <c r="AT254" i="1" s="1"/>
  <c r="AS56" i="1"/>
  <c r="AS253" i="1" s="1"/>
  <c r="AS254" i="1" s="1"/>
  <c r="AR56" i="1"/>
  <c r="AR253" i="1" s="1"/>
  <c r="AR254" i="1" s="1"/>
  <c r="AQ56" i="1"/>
  <c r="AQ253" i="1" s="1"/>
  <c r="AQ254" i="1" s="1"/>
  <c r="AP56" i="1"/>
  <c r="AP253" i="1" s="1"/>
  <c r="AP254" i="1" s="1"/>
  <c r="AO56" i="1"/>
  <c r="AO253" i="1" s="1"/>
  <c r="AO254" i="1" s="1"/>
  <c r="AN56" i="1"/>
  <c r="AN253" i="1" s="1"/>
  <c r="AN254" i="1" s="1"/>
  <c r="AM56" i="1"/>
  <c r="AM253" i="1" s="1"/>
  <c r="AM254" i="1" s="1"/>
  <c r="AL56" i="1"/>
  <c r="AL253" i="1" s="1"/>
  <c r="AL254" i="1" s="1"/>
  <c r="AK56" i="1"/>
  <c r="AK253" i="1" s="1"/>
  <c r="AK254" i="1" s="1"/>
  <c r="AJ56" i="1"/>
  <c r="AJ253" i="1" s="1"/>
  <c r="AJ254" i="1" s="1"/>
  <c r="AI56" i="1"/>
  <c r="AI253" i="1" s="1"/>
  <c r="AI254" i="1" s="1"/>
  <c r="AH56" i="1"/>
  <c r="AH253" i="1" s="1"/>
  <c r="AH254" i="1" s="1"/>
  <c r="AG56" i="1"/>
  <c r="AG253" i="1" s="1"/>
  <c r="AG254" i="1" s="1"/>
  <c r="AF56" i="1"/>
  <c r="AF253" i="1" s="1"/>
  <c r="AF254" i="1" s="1"/>
  <c r="AE56" i="1"/>
  <c r="AE253" i="1" s="1"/>
  <c r="AE254" i="1" s="1"/>
  <c r="AD56" i="1"/>
  <c r="AD253" i="1" s="1"/>
  <c r="AD254" i="1" s="1"/>
  <c r="AC56" i="1"/>
  <c r="AC253" i="1" s="1"/>
  <c r="AC254" i="1" s="1"/>
  <c r="AB56" i="1"/>
  <c r="AB253" i="1" s="1"/>
  <c r="AB254" i="1" s="1"/>
  <c r="AA56" i="1"/>
  <c r="AA253" i="1" s="1"/>
  <c r="AA254" i="1" s="1"/>
  <c r="Z56" i="1"/>
  <c r="Z253" i="1" s="1"/>
  <c r="Z254" i="1" s="1"/>
  <c r="Y56" i="1"/>
  <c r="Y253" i="1" s="1"/>
  <c r="Y254" i="1" s="1"/>
  <c r="X56" i="1"/>
  <c r="X253" i="1" s="1"/>
  <c r="X254" i="1" s="1"/>
  <c r="W56" i="1"/>
  <c r="W253" i="1" s="1"/>
  <c r="W254" i="1" s="1"/>
  <c r="V56" i="1"/>
  <c r="V253" i="1" s="1"/>
  <c r="V254" i="1" s="1"/>
  <c r="U56" i="1"/>
  <c r="U253" i="1" s="1"/>
  <c r="U254" i="1" s="1"/>
  <c r="T56" i="1"/>
  <c r="T253" i="1" s="1"/>
  <c r="T254" i="1" s="1"/>
  <c r="S56" i="1"/>
  <c r="S253" i="1" s="1"/>
  <c r="S254" i="1" s="1"/>
  <c r="R56" i="1"/>
  <c r="R253" i="1" s="1"/>
  <c r="R254" i="1" s="1"/>
  <c r="Q56" i="1"/>
  <c r="Q253" i="1" s="1"/>
  <c r="Q254" i="1" s="1"/>
  <c r="P56" i="1"/>
  <c r="P253" i="1" s="1"/>
  <c r="P254" i="1" s="1"/>
  <c r="O56" i="1"/>
  <c r="O253" i="1" s="1"/>
  <c r="O254" i="1" s="1"/>
  <c r="N56" i="1"/>
  <c r="N253" i="1" s="1"/>
  <c r="N254" i="1" s="1"/>
  <c r="M56" i="1"/>
  <c r="M253" i="1" s="1"/>
  <c r="M254" i="1" s="1"/>
  <c r="L56" i="1"/>
  <c r="L253" i="1" s="1"/>
  <c r="L254" i="1" s="1"/>
  <c r="K56" i="1"/>
  <c r="K253" i="1" s="1"/>
  <c r="K254" i="1" s="1"/>
  <c r="J56" i="1"/>
  <c r="J253" i="1" s="1"/>
  <c r="J254" i="1" s="1"/>
  <c r="I56" i="1"/>
  <c r="I253" i="1" s="1"/>
  <c r="I254" i="1" s="1"/>
  <c r="H56" i="1"/>
  <c r="H253" i="1" s="1"/>
  <c r="H254" i="1" s="1"/>
  <c r="G56" i="1"/>
  <c r="G253" i="1" s="1"/>
  <c r="G254" i="1" s="1"/>
  <c r="F56" i="1"/>
  <c r="F253" i="1" s="1"/>
  <c r="F254" i="1" s="1"/>
  <c r="E56" i="1"/>
  <c r="E253" i="1" s="1"/>
  <c r="E254" i="1" s="1"/>
  <c r="D56" i="1"/>
  <c r="D253" i="1" s="1"/>
  <c r="D254" i="1" s="1"/>
  <c r="C56" i="1"/>
  <c r="C253" i="1" s="1"/>
  <c r="C254" i="1" s="1"/>
  <c r="FZ55" i="1"/>
  <c r="FZ54" i="1"/>
  <c r="FZ53" i="1"/>
  <c r="FZ52" i="1"/>
  <c r="FZ51" i="1"/>
  <c r="FZ50" i="1"/>
  <c r="FZ49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FZ45" i="1"/>
  <c r="FZ46" i="1" s="1"/>
  <c r="FZ42" i="1"/>
  <c r="FZ40" i="1"/>
  <c r="FZ39" i="1"/>
  <c r="FZ28" i="1"/>
  <c r="FY28" i="1"/>
  <c r="FZ27" i="1"/>
  <c r="FZ26" i="1"/>
  <c r="FY26" i="1"/>
  <c r="FZ25" i="1"/>
  <c r="FY25" i="1"/>
  <c r="Q24" i="1"/>
  <c r="Q89" i="1" s="1"/>
  <c r="F24" i="1"/>
  <c r="F89" i="1" s="1"/>
  <c r="E24" i="1"/>
  <c r="E89" i="1" s="1"/>
  <c r="CN23" i="1"/>
  <c r="CN129" i="1" s="1"/>
  <c r="BC23" i="1"/>
  <c r="BC129" i="1" s="1"/>
  <c r="AS23" i="1"/>
  <c r="AS129" i="1" s="1"/>
  <c r="AR23" i="1"/>
  <c r="AR129" i="1" s="1"/>
  <c r="Q23" i="1"/>
  <c r="Q129" i="1" s="1"/>
  <c r="I23" i="1"/>
  <c r="I129" i="1" s="1"/>
  <c r="F23" i="1"/>
  <c r="F129" i="1" s="1"/>
  <c r="D23" i="1"/>
  <c r="D129" i="1" s="1"/>
  <c r="FZ22" i="1"/>
  <c r="FZ21" i="1"/>
  <c r="FZ20" i="1"/>
  <c r="FZ19" i="1"/>
  <c r="FZ18" i="1"/>
  <c r="FZ17" i="1"/>
  <c r="FZ16" i="1"/>
  <c r="FZ15" i="1"/>
  <c r="FZ14" i="1"/>
  <c r="FZ13" i="1"/>
  <c r="FZ12" i="1"/>
  <c r="FZ11" i="1"/>
  <c r="FZ10" i="1"/>
  <c r="FZ8" i="1"/>
  <c r="FZ7" i="1"/>
  <c r="FX6" i="1"/>
  <c r="FX9" i="1" s="1"/>
  <c r="FX78" i="1" s="1"/>
  <c r="FX83" i="1" s="1"/>
  <c r="FX91" i="1" s="1"/>
  <c r="FW6" i="1"/>
  <c r="FW9" i="1" s="1"/>
  <c r="FW78" i="1" s="1"/>
  <c r="FW83" i="1" s="1"/>
  <c r="FW91" i="1" s="1"/>
  <c r="FV6" i="1"/>
  <c r="FV9" i="1" s="1"/>
  <c r="FV78" i="1" s="1"/>
  <c r="FV83" i="1" s="1"/>
  <c r="FV91" i="1" s="1"/>
  <c r="FU6" i="1"/>
  <c r="FU9" i="1" s="1"/>
  <c r="FU78" i="1" s="1"/>
  <c r="FU83" i="1" s="1"/>
  <c r="FU91" i="1" s="1"/>
  <c r="FT6" i="1"/>
  <c r="FT9" i="1" s="1"/>
  <c r="FT78" i="1" s="1"/>
  <c r="FT83" i="1" s="1"/>
  <c r="FT91" i="1" s="1"/>
  <c r="FS6" i="1"/>
  <c r="FS9" i="1" s="1"/>
  <c r="FS78" i="1" s="1"/>
  <c r="FS83" i="1" s="1"/>
  <c r="FS91" i="1" s="1"/>
  <c r="FR6" i="1"/>
  <c r="FR9" i="1" s="1"/>
  <c r="FR78" i="1" s="1"/>
  <c r="FR83" i="1" s="1"/>
  <c r="FR91" i="1" s="1"/>
  <c r="FQ6" i="1"/>
  <c r="FQ9" i="1" s="1"/>
  <c r="FQ78" i="1" s="1"/>
  <c r="FQ83" i="1" s="1"/>
  <c r="FQ91" i="1" s="1"/>
  <c r="FP6" i="1"/>
  <c r="FP9" i="1" s="1"/>
  <c r="FP78" i="1" s="1"/>
  <c r="FP83" i="1" s="1"/>
  <c r="FP91" i="1" s="1"/>
  <c r="FO6" i="1"/>
  <c r="FO9" i="1" s="1"/>
  <c r="FO78" i="1" s="1"/>
  <c r="FO83" i="1" s="1"/>
  <c r="FO91" i="1" s="1"/>
  <c r="FN6" i="1"/>
  <c r="FN9" i="1" s="1"/>
  <c r="FN78" i="1" s="1"/>
  <c r="FN83" i="1" s="1"/>
  <c r="FN91" i="1" s="1"/>
  <c r="FM6" i="1"/>
  <c r="FM9" i="1" s="1"/>
  <c r="FM78" i="1" s="1"/>
  <c r="FM83" i="1" s="1"/>
  <c r="FM91" i="1" s="1"/>
  <c r="FL6" i="1"/>
  <c r="FL9" i="1" s="1"/>
  <c r="FL78" i="1" s="1"/>
  <c r="FL83" i="1" s="1"/>
  <c r="FL91" i="1" s="1"/>
  <c r="FK6" i="1"/>
  <c r="FK9" i="1" s="1"/>
  <c r="FK78" i="1" s="1"/>
  <c r="FK83" i="1" s="1"/>
  <c r="FK91" i="1" s="1"/>
  <c r="FJ6" i="1"/>
  <c r="FJ9" i="1" s="1"/>
  <c r="FJ78" i="1" s="1"/>
  <c r="FJ83" i="1" s="1"/>
  <c r="FJ91" i="1" s="1"/>
  <c r="FI6" i="1"/>
  <c r="FI9" i="1" s="1"/>
  <c r="FI78" i="1" s="1"/>
  <c r="FI83" i="1" s="1"/>
  <c r="FI91" i="1" s="1"/>
  <c r="FH6" i="1"/>
  <c r="FH9" i="1" s="1"/>
  <c r="FH78" i="1" s="1"/>
  <c r="FH83" i="1" s="1"/>
  <c r="FH91" i="1" s="1"/>
  <c r="FG6" i="1"/>
  <c r="FG9" i="1" s="1"/>
  <c r="FG78" i="1" s="1"/>
  <c r="FG83" i="1" s="1"/>
  <c r="FG91" i="1" s="1"/>
  <c r="FF6" i="1"/>
  <c r="FF9" i="1" s="1"/>
  <c r="FF78" i="1" s="1"/>
  <c r="FF83" i="1" s="1"/>
  <c r="FF91" i="1" s="1"/>
  <c r="FE6" i="1"/>
  <c r="FE9" i="1" s="1"/>
  <c r="FE78" i="1" s="1"/>
  <c r="FE83" i="1" s="1"/>
  <c r="FE91" i="1" s="1"/>
  <c r="FD6" i="1"/>
  <c r="FD9" i="1" s="1"/>
  <c r="FD78" i="1" s="1"/>
  <c r="FD83" i="1" s="1"/>
  <c r="FD91" i="1" s="1"/>
  <c r="FC6" i="1"/>
  <c r="FC9" i="1" s="1"/>
  <c r="FC78" i="1" s="1"/>
  <c r="FC83" i="1" s="1"/>
  <c r="FC91" i="1" s="1"/>
  <c r="FB6" i="1"/>
  <c r="FB9" i="1" s="1"/>
  <c r="FB78" i="1" s="1"/>
  <c r="FB83" i="1" s="1"/>
  <c r="FB91" i="1" s="1"/>
  <c r="FA6" i="1"/>
  <c r="FA9" i="1" s="1"/>
  <c r="FA78" i="1" s="1"/>
  <c r="FA83" i="1" s="1"/>
  <c r="FA91" i="1" s="1"/>
  <c r="EZ6" i="1"/>
  <c r="EZ9" i="1" s="1"/>
  <c r="EZ78" i="1" s="1"/>
  <c r="EZ83" i="1" s="1"/>
  <c r="EZ91" i="1" s="1"/>
  <c r="EY6" i="1"/>
  <c r="EY9" i="1" s="1"/>
  <c r="EY78" i="1" s="1"/>
  <c r="EY83" i="1" s="1"/>
  <c r="EY91" i="1" s="1"/>
  <c r="EX6" i="1"/>
  <c r="EX9" i="1" s="1"/>
  <c r="EX78" i="1" s="1"/>
  <c r="EX83" i="1" s="1"/>
  <c r="EX91" i="1" s="1"/>
  <c r="EW6" i="1"/>
  <c r="EW9" i="1" s="1"/>
  <c r="EW78" i="1" s="1"/>
  <c r="EW83" i="1" s="1"/>
  <c r="EW91" i="1" s="1"/>
  <c r="EV6" i="1"/>
  <c r="EV9" i="1" s="1"/>
  <c r="EV78" i="1" s="1"/>
  <c r="EV83" i="1" s="1"/>
  <c r="EV91" i="1" s="1"/>
  <c r="EU6" i="1"/>
  <c r="EU9" i="1" s="1"/>
  <c r="EU78" i="1" s="1"/>
  <c r="EU83" i="1" s="1"/>
  <c r="EU91" i="1" s="1"/>
  <c r="ET6" i="1"/>
  <c r="ET9" i="1" s="1"/>
  <c r="ET78" i="1" s="1"/>
  <c r="ET83" i="1" s="1"/>
  <c r="ET91" i="1" s="1"/>
  <c r="ES6" i="1"/>
  <c r="ES9" i="1" s="1"/>
  <c r="ES78" i="1" s="1"/>
  <c r="ES83" i="1" s="1"/>
  <c r="ES91" i="1" s="1"/>
  <c r="ER6" i="1"/>
  <c r="ER9" i="1" s="1"/>
  <c r="ER78" i="1" s="1"/>
  <c r="ER83" i="1" s="1"/>
  <c r="ER91" i="1" s="1"/>
  <c r="EQ6" i="1"/>
  <c r="EQ9" i="1" s="1"/>
  <c r="EQ78" i="1" s="1"/>
  <c r="EQ83" i="1" s="1"/>
  <c r="EQ91" i="1" s="1"/>
  <c r="EP6" i="1"/>
  <c r="EP9" i="1" s="1"/>
  <c r="EP78" i="1" s="1"/>
  <c r="EP83" i="1" s="1"/>
  <c r="EP91" i="1" s="1"/>
  <c r="EO6" i="1"/>
  <c r="EO9" i="1" s="1"/>
  <c r="EO78" i="1" s="1"/>
  <c r="EO83" i="1" s="1"/>
  <c r="EO91" i="1" s="1"/>
  <c r="EN6" i="1"/>
  <c r="EN9" i="1" s="1"/>
  <c r="EN78" i="1" s="1"/>
  <c r="EN83" i="1" s="1"/>
  <c r="EN91" i="1" s="1"/>
  <c r="EM6" i="1"/>
  <c r="EM9" i="1" s="1"/>
  <c r="EM78" i="1" s="1"/>
  <c r="EM83" i="1" s="1"/>
  <c r="EM91" i="1" s="1"/>
  <c r="EL6" i="1"/>
  <c r="EL9" i="1" s="1"/>
  <c r="EL78" i="1" s="1"/>
  <c r="EL83" i="1" s="1"/>
  <c r="EL91" i="1" s="1"/>
  <c r="EK6" i="1"/>
  <c r="EK9" i="1" s="1"/>
  <c r="EK78" i="1" s="1"/>
  <c r="EK83" i="1" s="1"/>
  <c r="EK91" i="1" s="1"/>
  <c r="EJ6" i="1"/>
  <c r="EJ9" i="1" s="1"/>
  <c r="EJ78" i="1" s="1"/>
  <c r="EJ83" i="1" s="1"/>
  <c r="EJ91" i="1" s="1"/>
  <c r="EI6" i="1"/>
  <c r="EI9" i="1" s="1"/>
  <c r="EI78" i="1" s="1"/>
  <c r="EI83" i="1" s="1"/>
  <c r="EI91" i="1" s="1"/>
  <c r="EH6" i="1"/>
  <c r="EH9" i="1" s="1"/>
  <c r="EH78" i="1" s="1"/>
  <c r="EH83" i="1" s="1"/>
  <c r="EH91" i="1" s="1"/>
  <c r="EG6" i="1"/>
  <c r="EG9" i="1" s="1"/>
  <c r="EG78" i="1" s="1"/>
  <c r="EG83" i="1" s="1"/>
  <c r="EG91" i="1" s="1"/>
  <c r="EF6" i="1"/>
  <c r="EF9" i="1" s="1"/>
  <c r="EF78" i="1" s="1"/>
  <c r="EF83" i="1" s="1"/>
  <c r="EF91" i="1" s="1"/>
  <c r="EE6" i="1"/>
  <c r="EE9" i="1" s="1"/>
  <c r="EE78" i="1" s="1"/>
  <c r="EE83" i="1" s="1"/>
  <c r="EE91" i="1" s="1"/>
  <c r="ED6" i="1"/>
  <c r="ED9" i="1" s="1"/>
  <c r="ED78" i="1" s="1"/>
  <c r="ED83" i="1" s="1"/>
  <c r="ED91" i="1" s="1"/>
  <c r="EC6" i="1"/>
  <c r="EC9" i="1" s="1"/>
  <c r="EC78" i="1" s="1"/>
  <c r="EC83" i="1" s="1"/>
  <c r="EC91" i="1" s="1"/>
  <c r="EB6" i="1"/>
  <c r="EB9" i="1" s="1"/>
  <c r="EB78" i="1" s="1"/>
  <c r="EB83" i="1" s="1"/>
  <c r="EB91" i="1" s="1"/>
  <c r="EA6" i="1"/>
  <c r="EA9" i="1" s="1"/>
  <c r="EA78" i="1" s="1"/>
  <c r="EA83" i="1" s="1"/>
  <c r="EA91" i="1" s="1"/>
  <c r="DZ6" i="1"/>
  <c r="DZ9" i="1" s="1"/>
  <c r="DZ78" i="1" s="1"/>
  <c r="DZ83" i="1" s="1"/>
  <c r="DZ91" i="1" s="1"/>
  <c r="DY6" i="1"/>
  <c r="DY9" i="1" s="1"/>
  <c r="DY78" i="1" s="1"/>
  <c r="DY83" i="1" s="1"/>
  <c r="DY91" i="1" s="1"/>
  <c r="DX6" i="1"/>
  <c r="DX9" i="1" s="1"/>
  <c r="DX78" i="1" s="1"/>
  <c r="DX83" i="1" s="1"/>
  <c r="DX91" i="1" s="1"/>
  <c r="DW6" i="1"/>
  <c r="DW9" i="1" s="1"/>
  <c r="DW78" i="1" s="1"/>
  <c r="DW83" i="1" s="1"/>
  <c r="DW91" i="1" s="1"/>
  <c r="DV6" i="1"/>
  <c r="DV9" i="1" s="1"/>
  <c r="DV78" i="1" s="1"/>
  <c r="DV83" i="1" s="1"/>
  <c r="DV91" i="1" s="1"/>
  <c r="DU6" i="1"/>
  <c r="DU9" i="1" s="1"/>
  <c r="DU78" i="1" s="1"/>
  <c r="DU83" i="1" s="1"/>
  <c r="DU91" i="1" s="1"/>
  <c r="DT6" i="1"/>
  <c r="DT9" i="1" s="1"/>
  <c r="DT78" i="1" s="1"/>
  <c r="DT83" i="1" s="1"/>
  <c r="DT91" i="1" s="1"/>
  <c r="DS6" i="1"/>
  <c r="DS9" i="1" s="1"/>
  <c r="DS78" i="1" s="1"/>
  <c r="DS83" i="1" s="1"/>
  <c r="DS91" i="1" s="1"/>
  <c r="DR6" i="1"/>
  <c r="DR9" i="1" s="1"/>
  <c r="DR78" i="1" s="1"/>
  <c r="DR83" i="1" s="1"/>
  <c r="DR91" i="1" s="1"/>
  <c r="DQ6" i="1"/>
  <c r="DQ9" i="1" s="1"/>
  <c r="DQ78" i="1" s="1"/>
  <c r="DQ83" i="1" s="1"/>
  <c r="DQ91" i="1" s="1"/>
  <c r="DP6" i="1"/>
  <c r="DP9" i="1" s="1"/>
  <c r="DP78" i="1" s="1"/>
  <c r="DP83" i="1" s="1"/>
  <c r="DP91" i="1" s="1"/>
  <c r="DO6" i="1"/>
  <c r="DO9" i="1" s="1"/>
  <c r="DO78" i="1" s="1"/>
  <c r="DO83" i="1" s="1"/>
  <c r="DO91" i="1" s="1"/>
  <c r="DN6" i="1"/>
  <c r="DN9" i="1" s="1"/>
  <c r="DN78" i="1" s="1"/>
  <c r="DN83" i="1" s="1"/>
  <c r="DN91" i="1" s="1"/>
  <c r="DM6" i="1"/>
  <c r="DM9" i="1" s="1"/>
  <c r="DM78" i="1" s="1"/>
  <c r="DM83" i="1" s="1"/>
  <c r="DM91" i="1" s="1"/>
  <c r="DL6" i="1"/>
  <c r="DL9" i="1" s="1"/>
  <c r="DL78" i="1" s="1"/>
  <c r="DL83" i="1" s="1"/>
  <c r="DL91" i="1" s="1"/>
  <c r="DK6" i="1"/>
  <c r="DK9" i="1" s="1"/>
  <c r="DK78" i="1" s="1"/>
  <c r="DK83" i="1" s="1"/>
  <c r="DK91" i="1" s="1"/>
  <c r="DJ6" i="1"/>
  <c r="DJ9" i="1" s="1"/>
  <c r="DJ78" i="1" s="1"/>
  <c r="DJ83" i="1" s="1"/>
  <c r="DJ91" i="1" s="1"/>
  <c r="DI6" i="1"/>
  <c r="DI9" i="1" s="1"/>
  <c r="DI78" i="1" s="1"/>
  <c r="DI83" i="1" s="1"/>
  <c r="DI91" i="1" s="1"/>
  <c r="DH6" i="1"/>
  <c r="DH9" i="1" s="1"/>
  <c r="DH78" i="1" s="1"/>
  <c r="DH83" i="1" s="1"/>
  <c r="DH91" i="1" s="1"/>
  <c r="DG6" i="1"/>
  <c r="DG9" i="1" s="1"/>
  <c r="DG78" i="1" s="1"/>
  <c r="DG83" i="1" s="1"/>
  <c r="DG91" i="1" s="1"/>
  <c r="DF6" i="1"/>
  <c r="DF9" i="1" s="1"/>
  <c r="DF78" i="1" s="1"/>
  <c r="DF83" i="1" s="1"/>
  <c r="DF91" i="1" s="1"/>
  <c r="DE6" i="1"/>
  <c r="DE9" i="1" s="1"/>
  <c r="DE78" i="1" s="1"/>
  <c r="DE83" i="1" s="1"/>
  <c r="DE91" i="1" s="1"/>
  <c r="DD6" i="1"/>
  <c r="DD9" i="1" s="1"/>
  <c r="DD78" i="1" s="1"/>
  <c r="DD83" i="1" s="1"/>
  <c r="DD91" i="1" s="1"/>
  <c r="DC6" i="1"/>
  <c r="DC9" i="1" s="1"/>
  <c r="DC78" i="1" s="1"/>
  <c r="DC83" i="1" s="1"/>
  <c r="DC91" i="1" s="1"/>
  <c r="DB6" i="1"/>
  <c r="DB9" i="1" s="1"/>
  <c r="DB78" i="1" s="1"/>
  <c r="DB83" i="1" s="1"/>
  <c r="DB91" i="1" s="1"/>
  <c r="DA6" i="1"/>
  <c r="DA9" i="1" s="1"/>
  <c r="DA78" i="1" s="1"/>
  <c r="DA83" i="1" s="1"/>
  <c r="DA91" i="1" s="1"/>
  <c r="CZ6" i="1"/>
  <c r="CZ9" i="1" s="1"/>
  <c r="CZ78" i="1" s="1"/>
  <c r="CZ83" i="1" s="1"/>
  <c r="CZ91" i="1" s="1"/>
  <c r="CY6" i="1"/>
  <c r="CY9" i="1" s="1"/>
  <c r="CY78" i="1" s="1"/>
  <c r="CY83" i="1" s="1"/>
  <c r="CY91" i="1" s="1"/>
  <c r="CX6" i="1"/>
  <c r="CX9" i="1" s="1"/>
  <c r="CX78" i="1" s="1"/>
  <c r="CX83" i="1" s="1"/>
  <c r="CX91" i="1" s="1"/>
  <c r="CW6" i="1"/>
  <c r="CW9" i="1" s="1"/>
  <c r="CW78" i="1" s="1"/>
  <c r="CW83" i="1" s="1"/>
  <c r="CW91" i="1" s="1"/>
  <c r="CV6" i="1"/>
  <c r="CV9" i="1" s="1"/>
  <c r="CV78" i="1" s="1"/>
  <c r="CV83" i="1" s="1"/>
  <c r="CV91" i="1" s="1"/>
  <c r="CU6" i="1"/>
  <c r="CU9" i="1" s="1"/>
  <c r="CU78" i="1" s="1"/>
  <c r="CU83" i="1" s="1"/>
  <c r="CU91" i="1" s="1"/>
  <c r="CT6" i="1"/>
  <c r="CT9" i="1" s="1"/>
  <c r="CT78" i="1" s="1"/>
  <c r="CT83" i="1" s="1"/>
  <c r="CT91" i="1" s="1"/>
  <c r="CS6" i="1"/>
  <c r="CS9" i="1" s="1"/>
  <c r="CS78" i="1" s="1"/>
  <c r="CS83" i="1" s="1"/>
  <c r="CS91" i="1" s="1"/>
  <c r="CR6" i="1"/>
  <c r="CR9" i="1" s="1"/>
  <c r="CR78" i="1" s="1"/>
  <c r="CR83" i="1" s="1"/>
  <c r="CR91" i="1" s="1"/>
  <c r="CQ6" i="1"/>
  <c r="CQ9" i="1" s="1"/>
  <c r="CQ78" i="1" s="1"/>
  <c r="CQ83" i="1" s="1"/>
  <c r="CQ91" i="1" s="1"/>
  <c r="CP6" i="1"/>
  <c r="CP9" i="1" s="1"/>
  <c r="CP78" i="1" s="1"/>
  <c r="CP83" i="1" s="1"/>
  <c r="CP91" i="1" s="1"/>
  <c r="CO6" i="1"/>
  <c r="CO9" i="1" s="1"/>
  <c r="CO78" i="1" s="1"/>
  <c r="CO83" i="1" s="1"/>
  <c r="CO91" i="1" s="1"/>
  <c r="CN6" i="1"/>
  <c r="CN9" i="1" s="1"/>
  <c r="CN78" i="1" s="1"/>
  <c r="CN83" i="1" s="1"/>
  <c r="CN91" i="1" s="1"/>
  <c r="CM6" i="1"/>
  <c r="CM9" i="1" s="1"/>
  <c r="CM78" i="1" s="1"/>
  <c r="CM83" i="1" s="1"/>
  <c r="CM91" i="1" s="1"/>
  <c r="CL6" i="1"/>
  <c r="CL9" i="1" s="1"/>
  <c r="CL78" i="1" s="1"/>
  <c r="CL83" i="1" s="1"/>
  <c r="CL91" i="1" s="1"/>
  <c r="CK6" i="1"/>
  <c r="CK9" i="1" s="1"/>
  <c r="CK78" i="1" s="1"/>
  <c r="CK83" i="1" s="1"/>
  <c r="CK91" i="1" s="1"/>
  <c r="CJ6" i="1"/>
  <c r="CJ9" i="1" s="1"/>
  <c r="CJ78" i="1" s="1"/>
  <c r="CJ83" i="1" s="1"/>
  <c r="CJ91" i="1" s="1"/>
  <c r="CI6" i="1"/>
  <c r="CI9" i="1" s="1"/>
  <c r="CI78" i="1" s="1"/>
  <c r="CI83" i="1" s="1"/>
  <c r="CI91" i="1" s="1"/>
  <c r="CH6" i="1"/>
  <c r="CH9" i="1" s="1"/>
  <c r="CH78" i="1" s="1"/>
  <c r="CH83" i="1" s="1"/>
  <c r="CH91" i="1" s="1"/>
  <c r="CG6" i="1"/>
  <c r="CG9" i="1" s="1"/>
  <c r="CG78" i="1" s="1"/>
  <c r="CG83" i="1" s="1"/>
  <c r="CG91" i="1" s="1"/>
  <c r="CF6" i="1"/>
  <c r="CF9" i="1" s="1"/>
  <c r="CF78" i="1" s="1"/>
  <c r="CF83" i="1" s="1"/>
  <c r="CF91" i="1" s="1"/>
  <c r="CE6" i="1"/>
  <c r="CE9" i="1" s="1"/>
  <c r="CE78" i="1" s="1"/>
  <c r="CE83" i="1" s="1"/>
  <c r="CE91" i="1" s="1"/>
  <c r="CD6" i="1"/>
  <c r="CD9" i="1" s="1"/>
  <c r="CD78" i="1" s="1"/>
  <c r="CD83" i="1" s="1"/>
  <c r="CD91" i="1" s="1"/>
  <c r="CC6" i="1"/>
  <c r="CC9" i="1" s="1"/>
  <c r="CC78" i="1" s="1"/>
  <c r="CC83" i="1" s="1"/>
  <c r="CC91" i="1" s="1"/>
  <c r="CB6" i="1"/>
  <c r="CB9" i="1" s="1"/>
  <c r="CB78" i="1" s="1"/>
  <c r="CB83" i="1" s="1"/>
  <c r="CB91" i="1" s="1"/>
  <c r="CA6" i="1"/>
  <c r="CA9" i="1" s="1"/>
  <c r="CA78" i="1" s="1"/>
  <c r="CA83" i="1" s="1"/>
  <c r="CA91" i="1" s="1"/>
  <c r="BZ6" i="1"/>
  <c r="BZ9" i="1" s="1"/>
  <c r="BZ78" i="1" s="1"/>
  <c r="BZ83" i="1" s="1"/>
  <c r="BZ91" i="1" s="1"/>
  <c r="BY6" i="1"/>
  <c r="BY9" i="1" s="1"/>
  <c r="BY78" i="1" s="1"/>
  <c r="BY83" i="1" s="1"/>
  <c r="BY91" i="1" s="1"/>
  <c r="BX6" i="1"/>
  <c r="BX9" i="1" s="1"/>
  <c r="BX78" i="1" s="1"/>
  <c r="BX83" i="1" s="1"/>
  <c r="BX91" i="1" s="1"/>
  <c r="BW6" i="1"/>
  <c r="BW9" i="1" s="1"/>
  <c r="BW78" i="1" s="1"/>
  <c r="BW83" i="1" s="1"/>
  <c r="BW91" i="1" s="1"/>
  <c r="BV6" i="1"/>
  <c r="BV9" i="1" s="1"/>
  <c r="BV78" i="1" s="1"/>
  <c r="BV83" i="1" s="1"/>
  <c r="BV91" i="1" s="1"/>
  <c r="BU6" i="1"/>
  <c r="BU9" i="1" s="1"/>
  <c r="BU78" i="1" s="1"/>
  <c r="BU83" i="1" s="1"/>
  <c r="BU91" i="1" s="1"/>
  <c r="BT6" i="1"/>
  <c r="BT9" i="1" s="1"/>
  <c r="BT78" i="1" s="1"/>
  <c r="BT83" i="1" s="1"/>
  <c r="BT91" i="1" s="1"/>
  <c r="BS6" i="1"/>
  <c r="BS9" i="1" s="1"/>
  <c r="BS78" i="1" s="1"/>
  <c r="BS83" i="1" s="1"/>
  <c r="BS91" i="1" s="1"/>
  <c r="BR6" i="1"/>
  <c r="BR9" i="1" s="1"/>
  <c r="BR78" i="1" s="1"/>
  <c r="BR83" i="1" s="1"/>
  <c r="BR91" i="1" s="1"/>
  <c r="BQ6" i="1"/>
  <c r="BQ9" i="1" s="1"/>
  <c r="BQ78" i="1" s="1"/>
  <c r="BQ83" i="1" s="1"/>
  <c r="BQ91" i="1" s="1"/>
  <c r="BP6" i="1"/>
  <c r="BP9" i="1" s="1"/>
  <c r="BP78" i="1" s="1"/>
  <c r="BP83" i="1" s="1"/>
  <c r="BP91" i="1" s="1"/>
  <c r="BO6" i="1"/>
  <c r="BO9" i="1" s="1"/>
  <c r="BO78" i="1" s="1"/>
  <c r="BO83" i="1" s="1"/>
  <c r="BO91" i="1" s="1"/>
  <c r="BN6" i="1"/>
  <c r="BN9" i="1" s="1"/>
  <c r="BN78" i="1" s="1"/>
  <c r="BN83" i="1" s="1"/>
  <c r="BN91" i="1" s="1"/>
  <c r="BM6" i="1"/>
  <c r="BM9" i="1" s="1"/>
  <c r="BM78" i="1" s="1"/>
  <c r="BM83" i="1" s="1"/>
  <c r="BM91" i="1" s="1"/>
  <c r="BL6" i="1"/>
  <c r="BL9" i="1" s="1"/>
  <c r="BL78" i="1" s="1"/>
  <c r="BL83" i="1" s="1"/>
  <c r="BL91" i="1" s="1"/>
  <c r="BK6" i="1"/>
  <c r="BK9" i="1" s="1"/>
  <c r="BK78" i="1" s="1"/>
  <c r="BK83" i="1" s="1"/>
  <c r="BK91" i="1" s="1"/>
  <c r="BJ6" i="1"/>
  <c r="BJ9" i="1" s="1"/>
  <c r="BJ78" i="1" s="1"/>
  <c r="BJ83" i="1" s="1"/>
  <c r="BJ91" i="1" s="1"/>
  <c r="BI6" i="1"/>
  <c r="BI9" i="1" s="1"/>
  <c r="BI78" i="1" s="1"/>
  <c r="BI83" i="1" s="1"/>
  <c r="BI91" i="1" s="1"/>
  <c r="BH6" i="1"/>
  <c r="BH9" i="1" s="1"/>
  <c r="BH78" i="1" s="1"/>
  <c r="BH83" i="1" s="1"/>
  <c r="BH91" i="1" s="1"/>
  <c r="BG6" i="1"/>
  <c r="BG9" i="1" s="1"/>
  <c r="BG78" i="1" s="1"/>
  <c r="BG83" i="1" s="1"/>
  <c r="BG91" i="1" s="1"/>
  <c r="BF6" i="1"/>
  <c r="BF9" i="1" s="1"/>
  <c r="BF78" i="1" s="1"/>
  <c r="BF83" i="1" s="1"/>
  <c r="BF91" i="1" s="1"/>
  <c r="BE6" i="1"/>
  <c r="BE9" i="1" s="1"/>
  <c r="BE78" i="1" s="1"/>
  <c r="BE83" i="1" s="1"/>
  <c r="BE91" i="1" s="1"/>
  <c r="BD6" i="1"/>
  <c r="BD9" i="1" s="1"/>
  <c r="BD78" i="1" s="1"/>
  <c r="BD83" i="1" s="1"/>
  <c r="BD91" i="1" s="1"/>
  <c r="BC6" i="1"/>
  <c r="BC9" i="1" s="1"/>
  <c r="BC78" i="1" s="1"/>
  <c r="BC83" i="1" s="1"/>
  <c r="BC91" i="1" s="1"/>
  <c r="BB6" i="1"/>
  <c r="BB9" i="1" s="1"/>
  <c r="BB78" i="1" s="1"/>
  <c r="BB83" i="1" s="1"/>
  <c r="BB91" i="1" s="1"/>
  <c r="BA6" i="1"/>
  <c r="BA9" i="1" s="1"/>
  <c r="BA78" i="1" s="1"/>
  <c r="BA83" i="1" s="1"/>
  <c r="BA91" i="1" s="1"/>
  <c r="AZ6" i="1"/>
  <c r="AZ9" i="1" s="1"/>
  <c r="AZ78" i="1" s="1"/>
  <c r="AZ83" i="1" s="1"/>
  <c r="AZ91" i="1" s="1"/>
  <c r="AY6" i="1"/>
  <c r="AY9" i="1" s="1"/>
  <c r="AY78" i="1" s="1"/>
  <c r="AY83" i="1" s="1"/>
  <c r="AY91" i="1" s="1"/>
  <c r="AX6" i="1"/>
  <c r="AX9" i="1" s="1"/>
  <c r="AX78" i="1" s="1"/>
  <c r="AX83" i="1" s="1"/>
  <c r="AX91" i="1" s="1"/>
  <c r="AW6" i="1"/>
  <c r="AW9" i="1" s="1"/>
  <c r="AW78" i="1" s="1"/>
  <c r="AW83" i="1" s="1"/>
  <c r="AW91" i="1" s="1"/>
  <c r="AV6" i="1"/>
  <c r="AV9" i="1" s="1"/>
  <c r="AV78" i="1" s="1"/>
  <c r="AV83" i="1" s="1"/>
  <c r="AV91" i="1" s="1"/>
  <c r="AU6" i="1"/>
  <c r="AU9" i="1" s="1"/>
  <c r="AU78" i="1" s="1"/>
  <c r="AU83" i="1" s="1"/>
  <c r="AU91" i="1" s="1"/>
  <c r="AT6" i="1"/>
  <c r="AT9" i="1" s="1"/>
  <c r="AT78" i="1" s="1"/>
  <c r="AT83" i="1" s="1"/>
  <c r="AT91" i="1" s="1"/>
  <c r="AS6" i="1"/>
  <c r="AS9" i="1" s="1"/>
  <c r="AS78" i="1" s="1"/>
  <c r="AS83" i="1" s="1"/>
  <c r="AS91" i="1" s="1"/>
  <c r="AR6" i="1"/>
  <c r="AR9" i="1" s="1"/>
  <c r="AR78" i="1" s="1"/>
  <c r="AR83" i="1" s="1"/>
  <c r="AR91" i="1" s="1"/>
  <c r="AQ6" i="1"/>
  <c r="AQ9" i="1" s="1"/>
  <c r="AQ78" i="1" s="1"/>
  <c r="AQ83" i="1" s="1"/>
  <c r="AQ91" i="1" s="1"/>
  <c r="AP6" i="1"/>
  <c r="AP9" i="1" s="1"/>
  <c r="AP78" i="1" s="1"/>
  <c r="AP83" i="1" s="1"/>
  <c r="AP91" i="1" s="1"/>
  <c r="AO6" i="1"/>
  <c r="AO9" i="1" s="1"/>
  <c r="AO78" i="1" s="1"/>
  <c r="AO83" i="1" s="1"/>
  <c r="AO91" i="1" s="1"/>
  <c r="AN6" i="1"/>
  <c r="AN9" i="1" s="1"/>
  <c r="AN78" i="1" s="1"/>
  <c r="AN83" i="1" s="1"/>
  <c r="AN91" i="1" s="1"/>
  <c r="AM6" i="1"/>
  <c r="AM9" i="1" s="1"/>
  <c r="AM78" i="1" s="1"/>
  <c r="AM83" i="1" s="1"/>
  <c r="AM91" i="1" s="1"/>
  <c r="AL6" i="1"/>
  <c r="AL9" i="1" s="1"/>
  <c r="AL78" i="1" s="1"/>
  <c r="AL83" i="1" s="1"/>
  <c r="AL91" i="1" s="1"/>
  <c r="AK6" i="1"/>
  <c r="AK9" i="1" s="1"/>
  <c r="AK78" i="1" s="1"/>
  <c r="AK83" i="1" s="1"/>
  <c r="AK91" i="1" s="1"/>
  <c r="AJ6" i="1"/>
  <c r="AJ9" i="1" s="1"/>
  <c r="AJ78" i="1" s="1"/>
  <c r="AJ83" i="1" s="1"/>
  <c r="AJ91" i="1" s="1"/>
  <c r="AI6" i="1"/>
  <c r="AI9" i="1" s="1"/>
  <c r="AI78" i="1" s="1"/>
  <c r="AI83" i="1" s="1"/>
  <c r="AI91" i="1" s="1"/>
  <c r="AH6" i="1"/>
  <c r="AH9" i="1" s="1"/>
  <c r="AH78" i="1" s="1"/>
  <c r="AH83" i="1" s="1"/>
  <c r="AH91" i="1" s="1"/>
  <c r="AG6" i="1"/>
  <c r="AG9" i="1" s="1"/>
  <c r="AG78" i="1" s="1"/>
  <c r="AG83" i="1" s="1"/>
  <c r="AG91" i="1" s="1"/>
  <c r="AF6" i="1"/>
  <c r="AF9" i="1" s="1"/>
  <c r="AF78" i="1" s="1"/>
  <c r="AF83" i="1" s="1"/>
  <c r="AF91" i="1" s="1"/>
  <c r="AE6" i="1"/>
  <c r="AE9" i="1" s="1"/>
  <c r="AE78" i="1" s="1"/>
  <c r="AE83" i="1" s="1"/>
  <c r="AE91" i="1" s="1"/>
  <c r="AD6" i="1"/>
  <c r="AD9" i="1" s="1"/>
  <c r="AD78" i="1" s="1"/>
  <c r="AD83" i="1" s="1"/>
  <c r="AD91" i="1" s="1"/>
  <c r="AC6" i="1"/>
  <c r="AC9" i="1" s="1"/>
  <c r="AC78" i="1" s="1"/>
  <c r="AC83" i="1" s="1"/>
  <c r="AC91" i="1" s="1"/>
  <c r="AB6" i="1"/>
  <c r="AB9" i="1" s="1"/>
  <c r="AB78" i="1" s="1"/>
  <c r="AB83" i="1" s="1"/>
  <c r="AB91" i="1" s="1"/>
  <c r="AA6" i="1"/>
  <c r="AA9" i="1" s="1"/>
  <c r="AA78" i="1" s="1"/>
  <c r="AA83" i="1" s="1"/>
  <c r="AA91" i="1" s="1"/>
  <c r="Z6" i="1"/>
  <c r="Z9" i="1" s="1"/>
  <c r="Z78" i="1" s="1"/>
  <c r="Z83" i="1" s="1"/>
  <c r="Z91" i="1" s="1"/>
  <c r="Y6" i="1"/>
  <c r="Y9" i="1" s="1"/>
  <c r="Y78" i="1" s="1"/>
  <c r="Y83" i="1" s="1"/>
  <c r="Y91" i="1" s="1"/>
  <c r="X6" i="1"/>
  <c r="X9" i="1" s="1"/>
  <c r="X78" i="1" s="1"/>
  <c r="X83" i="1" s="1"/>
  <c r="W6" i="1"/>
  <c r="W9" i="1" s="1"/>
  <c r="W78" i="1" s="1"/>
  <c r="W83" i="1" s="1"/>
  <c r="W91" i="1" s="1"/>
  <c r="V6" i="1"/>
  <c r="V9" i="1" s="1"/>
  <c r="V78" i="1" s="1"/>
  <c r="V83" i="1" s="1"/>
  <c r="V91" i="1" s="1"/>
  <c r="U6" i="1"/>
  <c r="U9" i="1" s="1"/>
  <c r="U78" i="1" s="1"/>
  <c r="U83" i="1" s="1"/>
  <c r="U91" i="1" s="1"/>
  <c r="T6" i="1"/>
  <c r="T9" i="1" s="1"/>
  <c r="T78" i="1" s="1"/>
  <c r="T83" i="1" s="1"/>
  <c r="T91" i="1" s="1"/>
  <c r="S6" i="1"/>
  <c r="S9" i="1" s="1"/>
  <c r="S78" i="1" s="1"/>
  <c r="S83" i="1" s="1"/>
  <c r="S91" i="1" s="1"/>
  <c r="R6" i="1"/>
  <c r="R9" i="1" s="1"/>
  <c r="R78" i="1" s="1"/>
  <c r="R83" i="1" s="1"/>
  <c r="R91" i="1" s="1"/>
  <c r="Q6" i="1"/>
  <c r="Q9" i="1" s="1"/>
  <c r="Q78" i="1" s="1"/>
  <c r="Q83" i="1" s="1"/>
  <c r="Q91" i="1" s="1"/>
  <c r="P6" i="1"/>
  <c r="P9" i="1" s="1"/>
  <c r="P78" i="1" s="1"/>
  <c r="P83" i="1" s="1"/>
  <c r="P91" i="1" s="1"/>
  <c r="O6" i="1"/>
  <c r="O9" i="1" s="1"/>
  <c r="O78" i="1" s="1"/>
  <c r="O83" i="1" s="1"/>
  <c r="O91" i="1" s="1"/>
  <c r="N6" i="1"/>
  <c r="N9" i="1" s="1"/>
  <c r="N78" i="1" s="1"/>
  <c r="N83" i="1" s="1"/>
  <c r="N91" i="1" s="1"/>
  <c r="M6" i="1"/>
  <c r="M9" i="1" s="1"/>
  <c r="M78" i="1" s="1"/>
  <c r="M83" i="1" s="1"/>
  <c r="M91" i="1" s="1"/>
  <c r="L6" i="1"/>
  <c r="L9" i="1" s="1"/>
  <c r="L78" i="1" s="1"/>
  <c r="L83" i="1" s="1"/>
  <c r="L91" i="1" s="1"/>
  <c r="K6" i="1"/>
  <c r="K9" i="1" s="1"/>
  <c r="K78" i="1" s="1"/>
  <c r="K83" i="1" s="1"/>
  <c r="K91" i="1" s="1"/>
  <c r="J6" i="1"/>
  <c r="J9" i="1" s="1"/>
  <c r="J78" i="1" s="1"/>
  <c r="J83" i="1" s="1"/>
  <c r="J91" i="1" s="1"/>
  <c r="I6" i="1"/>
  <c r="I9" i="1" s="1"/>
  <c r="I78" i="1" s="1"/>
  <c r="I83" i="1" s="1"/>
  <c r="I91" i="1" s="1"/>
  <c r="H6" i="1"/>
  <c r="H9" i="1" s="1"/>
  <c r="H78" i="1" s="1"/>
  <c r="H83" i="1" s="1"/>
  <c r="H91" i="1" s="1"/>
  <c r="G6" i="1"/>
  <c r="G9" i="1" s="1"/>
  <c r="G78" i="1" s="1"/>
  <c r="G83" i="1" s="1"/>
  <c r="G91" i="1" s="1"/>
  <c r="F6" i="1"/>
  <c r="F9" i="1" s="1"/>
  <c r="F78" i="1" s="1"/>
  <c r="F83" i="1" s="1"/>
  <c r="F91" i="1" s="1"/>
  <c r="E6" i="1"/>
  <c r="E9" i="1" s="1"/>
  <c r="E78" i="1" s="1"/>
  <c r="E83" i="1" s="1"/>
  <c r="E91" i="1" s="1"/>
  <c r="D6" i="1"/>
  <c r="D9" i="1" s="1"/>
  <c r="D78" i="1" s="1"/>
  <c r="D83" i="1" s="1"/>
  <c r="D91" i="1" s="1"/>
  <c r="C6" i="1"/>
  <c r="C9" i="1" s="1"/>
  <c r="FZ5" i="1"/>
  <c r="FZ4" i="1"/>
  <c r="FZ3" i="1"/>
  <c r="N193" i="1" l="1"/>
  <c r="N119" i="1"/>
  <c r="N96" i="1"/>
  <c r="G193" i="1"/>
  <c r="G119" i="1"/>
  <c r="G96" i="1"/>
  <c r="S193" i="1"/>
  <c r="S119" i="1"/>
  <c r="S96" i="1"/>
  <c r="AE193" i="1"/>
  <c r="AE96" i="1"/>
  <c r="AE119" i="1"/>
  <c r="D193" i="1"/>
  <c r="D96" i="1"/>
  <c r="D119" i="1"/>
  <c r="H193" i="1"/>
  <c r="H119" i="1"/>
  <c r="H96" i="1"/>
  <c r="L193" i="1"/>
  <c r="L119" i="1"/>
  <c r="L96" i="1"/>
  <c r="P193" i="1"/>
  <c r="P96" i="1"/>
  <c r="P119" i="1"/>
  <c r="T193" i="1"/>
  <c r="T96" i="1"/>
  <c r="T119" i="1"/>
  <c r="AB193" i="1"/>
  <c r="AB119" i="1"/>
  <c r="AB96" i="1"/>
  <c r="AF193" i="1"/>
  <c r="AF119" i="1"/>
  <c r="AF96" i="1"/>
  <c r="AJ193" i="1"/>
  <c r="AJ119" i="1"/>
  <c r="AJ96" i="1"/>
  <c r="AN193" i="1"/>
  <c r="AN119" i="1"/>
  <c r="AN96" i="1"/>
  <c r="AR193" i="1"/>
  <c r="AR119" i="1"/>
  <c r="AR96" i="1"/>
  <c r="AV193" i="1"/>
  <c r="AV119" i="1"/>
  <c r="AV96" i="1"/>
  <c r="AZ193" i="1"/>
  <c r="AZ119" i="1"/>
  <c r="AZ96" i="1"/>
  <c r="BD193" i="1"/>
  <c r="BD119" i="1"/>
  <c r="BD96" i="1"/>
  <c r="BH193" i="1"/>
  <c r="BH119" i="1"/>
  <c r="BH96" i="1"/>
  <c r="BL193" i="1"/>
  <c r="BL119" i="1"/>
  <c r="BL96" i="1"/>
  <c r="BP193" i="1"/>
  <c r="BP119" i="1"/>
  <c r="BP96" i="1"/>
  <c r="BT193" i="1"/>
  <c r="BT119" i="1"/>
  <c r="BT96" i="1"/>
  <c r="BX193" i="1"/>
  <c r="BX119" i="1"/>
  <c r="BX96" i="1"/>
  <c r="CB193" i="1"/>
  <c r="CB119" i="1"/>
  <c r="CB96" i="1"/>
  <c r="CF193" i="1"/>
  <c r="CF119" i="1"/>
  <c r="CF96" i="1"/>
  <c r="CJ193" i="1"/>
  <c r="CJ119" i="1"/>
  <c r="CJ96" i="1"/>
  <c r="CN193" i="1"/>
  <c r="CN119" i="1"/>
  <c r="CN96" i="1"/>
  <c r="CR193" i="1"/>
  <c r="CR119" i="1"/>
  <c r="CR96" i="1"/>
  <c r="CV193" i="1"/>
  <c r="CV119" i="1"/>
  <c r="CV96" i="1"/>
  <c r="CZ193" i="1"/>
  <c r="CZ119" i="1"/>
  <c r="CZ96" i="1"/>
  <c r="DD193" i="1"/>
  <c r="DD119" i="1"/>
  <c r="DD96" i="1"/>
  <c r="DH193" i="1"/>
  <c r="DH119" i="1"/>
  <c r="DH96" i="1"/>
  <c r="DL193" i="1"/>
  <c r="DL119" i="1"/>
  <c r="DL96" i="1"/>
  <c r="DP193" i="1"/>
  <c r="DP119" i="1"/>
  <c r="DP96" i="1"/>
  <c r="DT193" i="1"/>
  <c r="DT119" i="1"/>
  <c r="DT96" i="1"/>
  <c r="DX193" i="1"/>
  <c r="DX119" i="1"/>
  <c r="DX96" i="1"/>
  <c r="EB193" i="1"/>
  <c r="EB119" i="1"/>
  <c r="EB96" i="1"/>
  <c r="EF193" i="1"/>
  <c r="EF119" i="1"/>
  <c r="EF96" i="1"/>
  <c r="EJ193" i="1"/>
  <c r="EJ119" i="1"/>
  <c r="EJ96" i="1"/>
  <c r="EN193" i="1"/>
  <c r="EN119" i="1"/>
  <c r="EN96" i="1"/>
  <c r="ER193" i="1"/>
  <c r="ER119" i="1"/>
  <c r="ER96" i="1"/>
  <c r="EV193" i="1"/>
  <c r="EV119" i="1"/>
  <c r="EV96" i="1"/>
  <c r="EZ193" i="1"/>
  <c r="EZ119" i="1"/>
  <c r="EZ96" i="1"/>
  <c r="FD193" i="1"/>
  <c r="FD119" i="1"/>
  <c r="FD96" i="1"/>
  <c r="FH193" i="1"/>
  <c r="FH119" i="1"/>
  <c r="FH96" i="1"/>
  <c r="FL193" i="1"/>
  <c r="FL119" i="1"/>
  <c r="FL96" i="1"/>
  <c r="FP193" i="1"/>
  <c r="FP119" i="1"/>
  <c r="FP96" i="1"/>
  <c r="FT193" i="1"/>
  <c r="FT119" i="1"/>
  <c r="FT96" i="1"/>
  <c r="FX193" i="1"/>
  <c r="FX119" i="1"/>
  <c r="FX96" i="1"/>
  <c r="FY91" i="1"/>
  <c r="FY312" i="1" s="1"/>
  <c r="J193" i="1"/>
  <c r="J119" i="1"/>
  <c r="J96" i="1"/>
  <c r="Z193" i="1"/>
  <c r="Z119" i="1"/>
  <c r="Z96" i="1"/>
  <c r="C78" i="1"/>
  <c r="FZ9" i="1"/>
  <c r="O193" i="1"/>
  <c r="O96" i="1"/>
  <c r="O119" i="1"/>
  <c r="AA193" i="1"/>
  <c r="AA119" i="1"/>
  <c r="AA96" i="1"/>
  <c r="AM193" i="1"/>
  <c r="AM96" i="1"/>
  <c r="AM119" i="1"/>
  <c r="E193" i="1"/>
  <c r="E119" i="1"/>
  <c r="E96" i="1"/>
  <c r="I193" i="1"/>
  <c r="I119" i="1"/>
  <c r="I96" i="1"/>
  <c r="M193" i="1"/>
  <c r="M119" i="1"/>
  <c r="M96" i="1"/>
  <c r="Q193" i="1"/>
  <c r="Q119" i="1"/>
  <c r="Q96" i="1"/>
  <c r="U193" i="1"/>
  <c r="U119" i="1"/>
  <c r="U96" i="1"/>
  <c r="Y193" i="1"/>
  <c r="Y119" i="1"/>
  <c r="Y96" i="1"/>
  <c r="AC193" i="1"/>
  <c r="AC119" i="1"/>
  <c r="AC96" i="1"/>
  <c r="AG193" i="1"/>
  <c r="AG119" i="1"/>
  <c r="AG96" i="1"/>
  <c r="AK193" i="1"/>
  <c r="AK119" i="1"/>
  <c r="AK96" i="1"/>
  <c r="AO193" i="1"/>
  <c r="AO119" i="1"/>
  <c r="AO96" i="1"/>
  <c r="AS193" i="1"/>
  <c r="AS119" i="1"/>
  <c r="AS96" i="1"/>
  <c r="AW193" i="1"/>
  <c r="AW119" i="1"/>
  <c r="AW96" i="1"/>
  <c r="BA193" i="1"/>
  <c r="BA119" i="1"/>
  <c r="BA96" i="1"/>
  <c r="BE193" i="1"/>
  <c r="BE119" i="1"/>
  <c r="BE96" i="1"/>
  <c r="BI193" i="1"/>
  <c r="BI119" i="1"/>
  <c r="BI96" i="1"/>
  <c r="BM193" i="1"/>
  <c r="BM119" i="1"/>
  <c r="BM96" i="1"/>
  <c r="BQ193" i="1"/>
  <c r="BQ119" i="1"/>
  <c r="BQ96" i="1"/>
  <c r="BU193" i="1"/>
  <c r="BU119" i="1"/>
  <c r="BU96" i="1"/>
  <c r="BY193" i="1"/>
  <c r="BY119" i="1"/>
  <c r="BY96" i="1"/>
  <c r="CC193" i="1"/>
  <c r="CC119" i="1"/>
  <c r="CC96" i="1"/>
  <c r="CG193" i="1"/>
  <c r="CG119" i="1"/>
  <c r="CG96" i="1"/>
  <c r="CK193" i="1"/>
  <c r="CK119" i="1"/>
  <c r="CK96" i="1"/>
  <c r="CO193" i="1"/>
  <c r="CO119" i="1"/>
  <c r="CO96" i="1"/>
  <c r="CS193" i="1"/>
  <c r="CS119" i="1"/>
  <c r="CS96" i="1"/>
  <c r="CW193" i="1"/>
  <c r="CW119" i="1"/>
  <c r="CW96" i="1"/>
  <c r="DA193" i="1"/>
  <c r="DA119" i="1"/>
  <c r="DA96" i="1"/>
  <c r="DE193" i="1"/>
  <c r="DE119" i="1"/>
  <c r="DE96" i="1"/>
  <c r="DI193" i="1"/>
  <c r="DI119" i="1"/>
  <c r="DI96" i="1"/>
  <c r="DM193" i="1"/>
  <c r="DM119" i="1"/>
  <c r="DM96" i="1"/>
  <c r="DQ193" i="1"/>
  <c r="DQ119" i="1"/>
  <c r="DQ96" i="1"/>
  <c r="DU193" i="1"/>
  <c r="DU119" i="1"/>
  <c r="DU96" i="1"/>
  <c r="DY193" i="1"/>
  <c r="DY119" i="1"/>
  <c r="DY96" i="1"/>
  <c r="EC193" i="1"/>
  <c r="EC119" i="1"/>
  <c r="EC96" i="1"/>
  <c r="EG193" i="1"/>
  <c r="EG119" i="1"/>
  <c r="EG96" i="1"/>
  <c r="EK193" i="1"/>
  <c r="EK119" i="1"/>
  <c r="EK96" i="1"/>
  <c r="EO193" i="1"/>
  <c r="EO119" i="1"/>
  <c r="EO96" i="1"/>
  <c r="ES193" i="1"/>
  <c r="ES119" i="1"/>
  <c r="ES96" i="1"/>
  <c r="EW193" i="1"/>
  <c r="EW119" i="1"/>
  <c r="EW96" i="1"/>
  <c r="FA193" i="1"/>
  <c r="FA119" i="1"/>
  <c r="FA96" i="1"/>
  <c r="FE193" i="1"/>
  <c r="FE119" i="1"/>
  <c r="FE96" i="1"/>
  <c r="FI193" i="1"/>
  <c r="FI119" i="1"/>
  <c r="FI96" i="1"/>
  <c r="FM193" i="1"/>
  <c r="FM119" i="1"/>
  <c r="FM96" i="1"/>
  <c r="FQ193" i="1"/>
  <c r="FQ119" i="1"/>
  <c r="FQ96" i="1"/>
  <c r="FU193" i="1"/>
  <c r="FU119" i="1"/>
  <c r="FU96" i="1"/>
  <c r="F193" i="1"/>
  <c r="F119" i="1"/>
  <c r="F96" i="1"/>
  <c r="V193" i="1"/>
  <c r="V119" i="1"/>
  <c r="V96" i="1"/>
  <c r="AD193" i="1"/>
  <c r="AD119" i="1"/>
  <c r="AD96" i="1"/>
  <c r="AH193" i="1"/>
  <c r="AH119" i="1"/>
  <c r="AH96" i="1"/>
  <c r="AL193" i="1"/>
  <c r="AL119" i="1"/>
  <c r="AL96" i="1"/>
  <c r="AP193" i="1"/>
  <c r="AP119" i="1"/>
  <c r="AP96" i="1"/>
  <c r="AT193" i="1"/>
  <c r="AT119" i="1"/>
  <c r="AT96" i="1"/>
  <c r="AX193" i="1"/>
  <c r="AX119" i="1"/>
  <c r="AX96" i="1"/>
  <c r="BB193" i="1"/>
  <c r="BB119" i="1"/>
  <c r="BB96" i="1"/>
  <c r="BF193" i="1"/>
  <c r="BF119" i="1"/>
  <c r="BF96" i="1"/>
  <c r="BJ193" i="1"/>
  <c r="BJ119" i="1"/>
  <c r="BJ96" i="1"/>
  <c r="BN193" i="1"/>
  <c r="BN119" i="1"/>
  <c r="BN96" i="1"/>
  <c r="BR193" i="1"/>
  <c r="BR119" i="1"/>
  <c r="BR96" i="1"/>
  <c r="BV193" i="1"/>
  <c r="BV119" i="1"/>
  <c r="BV96" i="1"/>
  <c r="BZ193" i="1"/>
  <c r="BZ119" i="1"/>
  <c r="BZ96" i="1"/>
  <c r="CD193" i="1"/>
  <c r="CD119" i="1"/>
  <c r="CD96" i="1"/>
  <c r="CH193" i="1"/>
  <c r="CH119" i="1"/>
  <c r="CH96" i="1"/>
  <c r="CL193" i="1"/>
  <c r="CL119" i="1"/>
  <c r="CL96" i="1"/>
  <c r="CP193" i="1"/>
  <c r="CP119" i="1"/>
  <c r="CP96" i="1"/>
  <c r="CT193" i="1"/>
  <c r="CT119" i="1"/>
  <c r="CT96" i="1"/>
  <c r="CX193" i="1"/>
  <c r="CX119" i="1"/>
  <c r="CX96" i="1"/>
  <c r="DB193" i="1"/>
  <c r="DB119" i="1"/>
  <c r="DB96" i="1"/>
  <c r="DF193" i="1"/>
  <c r="DF119" i="1"/>
  <c r="DF96" i="1"/>
  <c r="DJ193" i="1"/>
  <c r="DJ119" i="1"/>
  <c r="DJ96" i="1"/>
  <c r="DN193" i="1"/>
  <c r="DN119" i="1"/>
  <c r="DN96" i="1"/>
  <c r="DR193" i="1"/>
  <c r="DR119" i="1"/>
  <c r="DR96" i="1"/>
  <c r="DV193" i="1"/>
  <c r="DV119" i="1"/>
  <c r="DV96" i="1"/>
  <c r="DZ193" i="1"/>
  <c r="DZ119" i="1"/>
  <c r="DZ96" i="1"/>
  <c r="ED193" i="1"/>
  <c r="ED119" i="1"/>
  <c r="ED96" i="1"/>
  <c r="EH193" i="1"/>
  <c r="EH119" i="1"/>
  <c r="EH96" i="1"/>
  <c r="EL193" i="1"/>
  <c r="EL119" i="1"/>
  <c r="EL96" i="1"/>
  <c r="EP193" i="1"/>
  <c r="EP119" i="1"/>
  <c r="EP96" i="1"/>
  <c r="ET193" i="1"/>
  <c r="ET119" i="1"/>
  <c r="ET96" i="1"/>
  <c r="EX193" i="1"/>
  <c r="EX119" i="1"/>
  <c r="EX96" i="1"/>
  <c r="FB193" i="1"/>
  <c r="FB119" i="1"/>
  <c r="FB96" i="1"/>
  <c r="FF193" i="1"/>
  <c r="FF119" i="1"/>
  <c r="FF96" i="1"/>
  <c r="FJ193" i="1"/>
  <c r="FJ119" i="1"/>
  <c r="FJ96" i="1"/>
  <c r="FN193" i="1"/>
  <c r="FN119" i="1"/>
  <c r="FN96" i="1"/>
  <c r="FR193" i="1"/>
  <c r="FR119" i="1"/>
  <c r="FR96" i="1"/>
  <c r="FV193" i="1"/>
  <c r="FV119" i="1"/>
  <c r="FV96" i="1"/>
  <c r="R193" i="1"/>
  <c r="R119" i="1"/>
  <c r="R96" i="1"/>
  <c r="K193" i="1"/>
  <c r="K119" i="1"/>
  <c r="K96" i="1"/>
  <c r="W193" i="1"/>
  <c r="W119" i="1"/>
  <c r="W96" i="1"/>
  <c r="AI193" i="1"/>
  <c r="AI119" i="1"/>
  <c r="AI96" i="1"/>
  <c r="AQ193" i="1"/>
  <c r="AQ119" i="1"/>
  <c r="AQ96" i="1"/>
  <c r="AU193" i="1"/>
  <c r="AU96" i="1"/>
  <c r="AU119" i="1"/>
  <c r="AY193" i="1"/>
  <c r="AY119" i="1"/>
  <c r="AY96" i="1"/>
  <c r="BC193" i="1"/>
  <c r="BC96" i="1"/>
  <c r="BC119" i="1"/>
  <c r="BG193" i="1"/>
  <c r="BG119" i="1"/>
  <c r="BG96" i="1"/>
  <c r="BK193" i="1"/>
  <c r="BK96" i="1"/>
  <c r="BK119" i="1"/>
  <c r="BO193" i="1"/>
  <c r="BO119" i="1"/>
  <c r="BO96" i="1"/>
  <c r="BS193" i="1"/>
  <c r="BS96" i="1"/>
  <c r="BS119" i="1"/>
  <c r="BW193" i="1"/>
  <c r="BW119" i="1"/>
  <c r="BW96" i="1"/>
  <c r="CA193" i="1"/>
  <c r="CA96" i="1"/>
  <c r="CA119" i="1"/>
  <c r="CE193" i="1"/>
  <c r="CE119" i="1"/>
  <c r="CE96" i="1"/>
  <c r="CI193" i="1"/>
  <c r="CI96" i="1"/>
  <c r="CI119" i="1"/>
  <c r="CM193" i="1"/>
  <c r="CM119" i="1"/>
  <c r="CM96" i="1"/>
  <c r="CQ193" i="1"/>
  <c r="CQ96" i="1"/>
  <c r="CQ119" i="1"/>
  <c r="CU193" i="1"/>
  <c r="CU119" i="1"/>
  <c r="CU96" i="1"/>
  <c r="CY193" i="1"/>
  <c r="CY96" i="1"/>
  <c r="CY119" i="1"/>
  <c r="DC193" i="1"/>
  <c r="DC119" i="1"/>
  <c r="DC96" i="1"/>
  <c r="DG193" i="1"/>
  <c r="DG96" i="1"/>
  <c r="DG119" i="1"/>
  <c r="DK193" i="1"/>
  <c r="DK119" i="1"/>
  <c r="DK96" i="1"/>
  <c r="DO193" i="1"/>
  <c r="DO96" i="1"/>
  <c r="DO119" i="1"/>
  <c r="DS193" i="1"/>
  <c r="DS119" i="1"/>
  <c r="DS96" i="1"/>
  <c r="DW193" i="1"/>
  <c r="DW96" i="1"/>
  <c r="DW119" i="1"/>
  <c r="EA193" i="1"/>
  <c r="EA119" i="1"/>
  <c r="EA96" i="1"/>
  <c r="EE193" i="1"/>
  <c r="EE96" i="1"/>
  <c r="EE119" i="1"/>
  <c r="EI193" i="1"/>
  <c r="EI119" i="1"/>
  <c r="EI96" i="1"/>
  <c r="EM193" i="1"/>
  <c r="EM96" i="1"/>
  <c r="EM119" i="1"/>
  <c r="EQ193" i="1"/>
  <c r="EQ119" i="1"/>
  <c r="EQ96" i="1"/>
  <c r="EU193" i="1"/>
  <c r="EU96" i="1"/>
  <c r="EU119" i="1"/>
  <c r="EY193" i="1"/>
  <c r="EY119" i="1"/>
  <c r="EY96" i="1"/>
  <c r="FC193" i="1"/>
  <c r="FC96" i="1"/>
  <c r="FC119" i="1"/>
  <c r="FG193" i="1"/>
  <c r="FG119" i="1"/>
  <c r="FG96" i="1"/>
  <c r="FK193" i="1"/>
  <c r="FK96" i="1"/>
  <c r="FK119" i="1"/>
  <c r="FO193" i="1"/>
  <c r="FO119" i="1"/>
  <c r="FO96" i="1"/>
  <c r="FS193" i="1"/>
  <c r="FS96" i="1"/>
  <c r="FS119" i="1"/>
  <c r="FW193" i="1"/>
  <c r="FW119" i="1"/>
  <c r="FW96" i="1"/>
  <c r="FZ6" i="1"/>
  <c r="FZ23" i="1"/>
  <c r="FY24" i="1"/>
  <c r="FZ24" i="1"/>
  <c r="FZ73" i="1"/>
  <c r="X186" i="1"/>
  <c r="X169" i="1"/>
  <c r="X145" i="1"/>
  <c r="X107" i="1"/>
  <c r="X104" i="1"/>
  <c r="X101" i="1"/>
  <c r="X103" i="1" s="1"/>
  <c r="X105" i="1" s="1"/>
  <c r="X115" i="1" s="1"/>
  <c r="X97" i="1"/>
  <c r="E98" i="1"/>
  <c r="FZ98" i="1" s="1"/>
  <c r="Q98" i="1"/>
  <c r="FY88" i="1"/>
  <c r="FZ56" i="1"/>
  <c r="F98" i="1"/>
  <c r="FZ88" i="1"/>
  <c r="FZ93" i="1"/>
  <c r="FY93" i="1"/>
  <c r="D195" i="1"/>
  <c r="H195" i="1"/>
  <c r="L195" i="1"/>
  <c r="P195" i="1"/>
  <c r="T195" i="1"/>
  <c r="X195" i="1"/>
  <c r="AB195" i="1"/>
  <c r="AF195" i="1"/>
  <c r="AJ195" i="1"/>
  <c r="AN195" i="1"/>
  <c r="AR195" i="1"/>
  <c r="AV195" i="1"/>
  <c r="AZ195" i="1"/>
  <c r="BD195" i="1"/>
  <c r="BH195" i="1"/>
  <c r="BL195" i="1"/>
  <c r="BP195" i="1"/>
  <c r="BT195" i="1"/>
  <c r="BX195" i="1"/>
  <c r="CB195" i="1"/>
  <c r="CF195" i="1"/>
  <c r="CJ195" i="1"/>
  <c r="CN195" i="1"/>
  <c r="CR195" i="1"/>
  <c r="CV195" i="1"/>
  <c r="CZ195" i="1"/>
  <c r="DD195" i="1"/>
  <c r="DH195" i="1"/>
  <c r="DL195" i="1"/>
  <c r="DP195" i="1"/>
  <c r="DT195" i="1"/>
  <c r="DX195" i="1"/>
  <c r="EB195" i="1"/>
  <c r="EF195" i="1"/>
  <c r="EJ195" i="1"/>
  <c r="EN195" i="1"/>
  <c r="ER195" i="1"/>
  <c r="EV195" i="1"/>
  <c r="EZ195" i="1"/>
  <c r="FD195" i="1"/>
  <c r="FH195" i="1"/>
  <c r="FL195" i="1"/>
  <c r="FP195" i="1"/>
  <c r="FT195" i="1"/>
  <c r="FX195" i="1"/>
  <c r="FZ95" i="1"/>
  <c r="D127" i="1"/>
  <c r="D130" i="1" s="1"/>
  <c r="D132" i="1" s="1"/>
  <c r="AB135" i="1"/>
  <c r="AB139" i="1" s="1"/>
  <c r="AB137" i="1"/>
  <c r="AB170" i="1"/>
  <c r="AN135" i="1"/>
  <c r="AN139" i="1" s="1"/>
  <c r="AN137" i="1"/>
  <c r="AN170" i="1"/>
  <c r="AR127" i="1"/>
  <c r="AR130" i="1" s="1"/>
  <c r="AR132" i="1" s="1"/>
  <c r="BD135" i="1"/>
  <c r="BD139" i="1" s="1"/>
  <c r="BD137" i="1"/>
  <c r="BD170" i="1"/>
  <c r="BH135" i="1"/>
  <c r="BH139" i="1" s="1"/>
  <c r="BH137" i="1"/>
  <c r="BH170" i="1"/>
  <c r="BT135" i="1"/>
  <c r="BT137" i="1"/>
  <c r="BT170" i="1"/>
  <c r="BX135" i="1"/>
  <c r="BX139" i="1" s="1"/>
  <c r="BX137" i="1"/>
  <c r="BX170" i="1"/>
  <c r="CJ135" i="1"/>
  <c r="CJ139" i="1" s="1"/>
  <c r="CJ137" i="1"/>
  <c r="CJ170" i="1"/>
  <c r="CN127" i="1"/>
  <c r="CN130" i="1" s="1"/>
  <c r="CN132" i="1" s="1"/>
  <c r="CZ135" i="1"/>
  <c r="CZ139" i="1" s="1"/>
  <c r="CZ137" i="1"/>
  <c r="CZ170" i="1"/>
  <c r="DD135" i="1"/>
  <c r="DD139" i="1" s="1"/>
  <c r="DD137" i="1"/>
  <c r="DD170" i="1"/>
  <c r="DP135" i="1"/>
  <c r="DP137" i="1"/>
  <c r="DP170" i="1"/>
  <c r="DT135" i="1"/>
  <c r="DT139" i="1" s="1"/>
  <c r="DT137" i="1"/>
  <c r="DT170" i="1"/>
  <c r="EF135" i="1"/>
  <c r="EF139" i="1" s="1"/>
  <c r="EF137" i="1"/>
  <c r="EF170" i="1"/>
  <c r="EJ135" i="1"/>
  <c r="EJ139" i="1" s="1"/>
  <c r="EJ137" i="1"/>
  <c r="EJ170" i="1"/>
  <c r="EN135" i="1"/>
  <c r="EN137" i="1"/>
  <c r="EN170" i="1"/>
  <c r="EV135" i="1"/>
  <c r="EV139" i="1" s="1"/>
  <c r="EV137" i="1"/>
  <c r="EV170" i="1"/>
  <c r="EZ135" i="1"/>
  <c r="EZ139" i="1" s="1"/>
  <c r="EZ137" i="1"/>
  <c r="EZ170" i="1"/>
  <c r="FD135" i="1"/>
  <c r="FD139" i="1" s="1"/>
  <c r="FD137" i="1"/>
  <c r="FD170" i="1"/>
  <c r="FL135" i="1"/>
  <c r="FL137" i="1"/>
  <c r="FL170" i="1"/>
  <c r="FP135" i="1"/>
  <c r="FP139" i="1" s="1"/>
  <c r="FP137" i="1"/>
  <c r="FP170" i="1"/>
  <c r="FT135" i="1"/>
  <c r="FT139" i="1" s="1"/>
  <c r="FT137" i="1"/>
  <c r="FT170" i="1"/>
  <c r="E130" i="1"/>
  <c r="E132" i="1" s="1"/>
  <c r="K130" i="1"/>
  <c r="K132" i="1" s="1"/>
  <c r="O130" i="1"/>
  <c r="O132" i="1" s="1"/>
  <c r="T130" i="1"/>
  <c r="T132" i="1" s="1"/>
  <c r="X130" i="1"/>
  <c r="X132" i="1" s="1"/>
  <c r="AF130" i="1"/>
  <c r="AF132" i="1" s="1"/>
  <c r="AJ130" i="1"/>
  <c r="AJ132" i="1" s="1"/>
  <c r="CR130" i="1"/>
  <c r="CR132" i="1" s="1"/>
  <c r="CV130" i="1"/>
  <c r="CV132" i="1" s="1"/>
  <c r="DH130" i="1"/>
  <c r="DH132" i="1" s="1"/>
  <c r="DL130" i="1"/>
  <c r="DL132" i="1" s="1"/>
  <c r="DX130" i="1"/>
  <c r="DX132" i="1" s="1"/>
  <c r="EB130" i="1"/>
  <c r="EB132" i="1" s="1"/>
  <c r="ER130" i="1"/>
  <c r="ER132" i="1" s="1"/>
  <c r="FH130" i="1"/>
  <c r="FH132" i="1" s="1"/>
  <c r="FX130" i="1"/>
  <c r="FX132" i="1" s="1"/>
  <c r="E195" i="1"/>
  <c r="I195" i="1"/>
  <c r="M195" i="1"/>
  <c r="Q195" i="1"/>
  <c r="U195" i="1"/>
  <c r="Y195" i="1"/>
  <c r="AC195" i="1"/>
  <c r="AG195" i="1"/>
  <c r="AK195" i="1"/>
  <c r="AO195" i="1"/>
  <c r="AS195" i="1"/>
  <c r="AW195" i="1"/>
  <c r="BA195" i="1"/>
  <c r="BE195" i="1"/>
  <c r="BI195" i="1"/>
  <c r="BM195" i="1"/>
  <c r="BQ195" i="1"/>
  <c r="BU195" i="1"/>
  <c r="BY195" i="1"/>
  <c r="CC195" i="1"/>
  <c r="CG195" i="1"/>
  <c r="CK195" i="1"/>
  <c r="CO195" i="1"/>
  <c r="CS195" i="1"/>
  <c r="CW195" i="1"/>
  <c r="DA195" i="1"/>
  <c r="DE195" i="1"/>
  <c r="DI195" i="1"/>
  <c r="DM195" i="1"/>
  <c r="DQ195" i="1"/>
  <c r="DU195" i="1"/>
  <c r="DY195" i="1"/>
  <c r="EC195" i="1"/>
  <c r="EG195" i="1"/>
  <c r="EK195" i="1"/>
  <c r="EO195" i="1"/>
  <c r="ES195" i="1"/>
  <c r="EW195" i="1"/>
  <c r="FA195" i="1"/>
  <c r="FE195" i="1"/>
  <c r="FI195" i="1"/>
  <c r="FM195" i="1"/>
  <c r="FQ195" i="1"/>
  <c r="FU195" i="1"/>
  <c r="I127" i="1"/>
  <c r="I130" i="1" s="1"/>
  <c r="I132" i="1" s="1"/>
  <c r="Q127" i="1"/>
  <c r="Q130" i="1" s="1"/>
  <c r="Q132" i="1" s="1"/>
  <c r="AS127" i="1"/>
  <c r="AS130" i="1" s="1"/>
  <c r="AS132" i="1" s="1"/>
  <c r="G130" i="1"/>
  <c r="G132" i="1" s="1"/>
  <c r="L130" i="1"/>
  <c r="L132" i="1" s="1"/>
  <c r="P130" i="1"/>
  <c r="P132" i="1" s="1"/>
  <c r="U130" i="1"/>
  <c r="U132" i="1" s="1"/>
  <c r="BL130" i="1"/>
  <c r="BL132" i="1" s="1"/>
  <c r="BP130" i="1"/>
  <c r="BP132" i="1" s="1"/>
  <c r="CB130" i="1"/>
  <c r="CB132" i="1" s="1"/>
  <c r="CF130" i="1"/>
  <c r="CF132" i="1" s="1"/>
  <c r="F195" i="1"/>
  <c r="J195" i="1"/>
  <c r="N195" i="1"/>
  <c r="R195" i="1"/>
  <c r="V195" i="1"/>
  <c r="Z195" i="1"/>
  <c r="AD195" i="1"/>
  <c r="AH195" i="1"/>
  <c r="AL195" i="1"/>
  <c r="AP195" i="1"/>
  <c r="AT195" i="1"/>
  <c r="AX195" i="1"/>
  <c r="BB195" i="1"/>
  <c r="BF195" i="1"/>
  <c r="BJ195" i="1"/>
  <c r="BN195" i="1"/>
  <c r="BR195" i="1"/>
  <c r="BV195" i="1"/>
  <c r="BZ195" i="1"/>
  <c r="CD195" i="1"/>
  <c r="CH195" i="1"/>
  <c r="CL195" i="1"/>
  <c r="CP195" i="1"/>
  <c r="CT195" i="1"/>
  <c r="CX195" i="1"/>
  <c r="DB195" i="1"/>
  <c r="DF195" i="1"/>
  <c r="DJ195" i="1"/>
  <c r="DN195" i="1"/>
  <c r="DR195" i="1"/>
  <c r="DV195" i="1"/>
  <c r="DZ195" i="1"/>
  <c r="ED195" i="1"/>
  <c r="EH195" i="1"/>
  <c r="EL195" i="1"/>
  <c r="EP195" i="1"/>
  <c r="ET195" i="1"/>
  <c r="EX195" i="1"/>
  <c r="FB195" i="1"/>
  <c r="FF195" i="1"/>
  <c r="FJ195" i="1"/>
  <c r="FN195" i="1"/>
  <c r="FR195" i="1"/>
  <c r="FV195" i="1"/>
  <c r="F127" i="1"/>
  <c r="F130" i="1" s="1"/>
  <c r="F132" i="1" s="1"/>
  <c r="H130" i="1"/>
  <c r="H132" i="1" s="1"/>
  <c r="M130" i="1"/>
  <c r="M132" i="1" s="1"/>
  <c r="R130" i="1"/>
  <c r="R132" i="1" s="1"/>
  <c r="V130" i="1"/>
  <c r="V132" i="1" s="1"/>
  <c r="Z130" i="1"/>
  <c r="Z132" i="1" s="1"/>
  <c r="AV130" i="1"/>
  <c r="AV132" i="1" s="1"/>
  <c r="AZ130" i="1"/>
  <c r="AZ132" i="1" s="1"/>
  <c r="C195" i="1"/>
  <c r="G195" i="1"/>
  <c r="K195" i="1"/>
  <c r="O195" i="1"/>
  <c r="S195" i="1"/>
  <c r="W195" i="1"/>
  <c r="AA195" i="1"/>
  <c r="AE195" i="1"/>
  <c r="AI195" i="1"/>
  <c r="AM195" i="1"/>
  <c r="AQ195" i="1"/>
  <c r="AU195" i="1"/>
  <c r="AY195" i="1"/>
  <c r="BC195" i="1"/>
  <c r="BG195" i="1"/>
  <c r="BK195" i="1"/>
  <c r="BO195" i="1"/>
  <c r="BS195" i="1"/>
  <c r="BW195" i="1"/>
  <c r="CA195" i="1"/>
  <c r="CE195" i="1"/>
  <c r="CI195" i="1"/>
  <c r="CM195" i="1"/>
  <c r="CQ195" i="1"/>
  <c r="CU195" i="1"/>
  <c r="CY195" i="1"/>
  <c r="DC195" i="1"/>
  <c r="DG195" i="1"/>
  <c r="DK195" i="1"/>
  <c r="DO195" i="1"/>
  <c r="DS195" i="1"/>
  <c r="DW195" i="1"/>
  <c r="EA195" i="1"/>
  <c r="EE195" i="1"/>
  <c r="EI195" i="1"/>
  <c r="EM195" i="1"/>
  <c r="EQ195" i="1"/>
  <c r="EU195" i="1"/>
  <c r="EY195" i="1"/>
  <c r="FC195" i="1"/>
  <c r="FG195" i="1"/>
  <c r="FK195" i="1"/>
  <c r="FO195" i="1"/>
  <c r="FS195" i="1"/>
  <c r="FW195" i="1"/>
  <c r="BC127" i="1"/>
  <c r="BC130" i="1" s="1"/>
  <c r="BC132" i="1" s="1"/>
  <c r="C130" i="1"/>
  <c r="J130" i="1"/>
  <c r="J132" i="1" s="1"/>
  <c r="N130" i="1"/>
  <c r="N132" i="1" s="1"/>
  <c r="S130" i="1"/>
  <c r="S132" i="1" s="1"/>
  <c r="W130" i="1"/>
  <c r="W132" i="1" s="1"/>
  <c r="AA130" i="1"/>
  <c r="AA132" i="1" s="1"/>
  <c r="AE130" i="1"/>
  <c r="AE132" i="1" s="1"/>
  <c r="AI130" i="1"/>
  <c r="AI132" i="1" s="1"/>
  <c r="AM130" i="1"/>
  <c r="AM132" i="1" s="1"/>
  <c r="AQ130" i="1"/>
  <c r="AQ132" i="1" s="1"/>
  <c r="AU130" i="1"/>
  <c r="AU132" i="1" s="1"/>
  <c r="AY130" i="1"/>
  <c r="AY132" i="1" s="1"/>
  <c r="BG130" i="1"/>
  <c r="BG132" i="1" s="1"/>
  <c r="BK130" i="1"/>
  <c r="BK132" i="1" s="1"/>
  <c r="BO130" i="1"/>
  <c r="BO132" i="1" s="1"/>
  <c r="BS130" i="1"/>
  <c r="BS132" i="1" s="1"/>
  <c r="BW130" i="1"/>
  <c r="BW132" i="1" s="1"/>
  <c r="CA130" i="1"/>
  <c r="CA132" i="1" s="1"/>
  <c r="CE130" i="1"/>
  <c r="CE132" i="1" s="1"/>
  <c r="CI130" i="1"/>
  <c r="CI132" i="1" s="1"/>
  <c r="CM130" i="1"/>
  <c r="CM132" i="1" s="1"/>
  <c r="CQ130" i="1"/>
  <c r="CQ132" i="1" s="1"/>
  <c r="CU130" i="1"/>
  <c r="CU132" i="1" s="1"/>
  <c r="CY130" i="1"/>
  <c r="CY132" i="1" s="1"/>
  <c r="DC130" i="1"/>
  <c r="DC132" i="1" s="1"/>
  <c r="DG130" i="1"/>
  <c r="DG132" i="1" s="1"/>
  <c r="DK130" i="1"/>
  <c r="DK132" i="1" s="1"/>
  <c r="DO130" i="1"/>
  <c r="DO132" i="1" s="1"/>
  <c r="DS130" i="1"/>
  <c r="DS132" i="1" s="1"/>
  <c r="DW130" i="1"/>
  <c r="DW132" i="1" s="1"/>
  <c r="EA130" i="1"/>
  <c r="EA132" i="1" s="1"/>
  <c r="EE130" i="1"/>
  <c r="EE132" i="1" s="1"/>
  <c r="EI130" i="1"/>
  <c r="EI132" i="1" s="1"/>
  <c r="EM130" i="1"/>
  <c r="EM132" i="1" s="1"/>
  <c r="EQ130" i="1"/>
  <c r="EQ132" i="1" s="1"/>
  <c r="EU130" i="1"/>
  <c r="EU132" i="1" s="1"/>
  <c r="EY130" i="1"/>
  <c r="EY132" i="1" s="1"/>
  <c r="FC130" i="1"/>
  <c r="FC132" i="1" s="1"/>
  <c r="FG130" i="1"/>
  <c r="FG132" i="1" s="1"/>
  <c r="FK130" i="1"/>
  <c r="FK132" i="1" s="1"/>
  <c r="FO130" i="1"/>
  <c r="FO132" i="1" s="1"/>
  <c r="FS130" i="1"/>
  <c r="FS132" i="1" s="1"/>
  <c r="FW130" i="1"/>
  <c r="FW132" i="1" s="1"/>
  <c r="Y130" i="1"/>
  <c r="Y132" i="1" s="1"/>
  <c r="AC130" i="1"/>
  <c r="AC132" i="1" s="1"/>
  <c r="AG130" i="1"/>
  <c r="AG132" i="1" s="1"/>
  <c r="AK130" i="1"/>
  <c r="AK132" i="1" s="1"/>
  <c r="AO130" i="1"/>
  <c r="AO132" i="1" s="1"/>
  <c r="AW130" i="1"/>
  <c r="AW132" i="1" s="1"/>
  <c r="BA130" i="1"/>
  <c r="BA132" i="1" s="1"/>
  <c r="BE130" i="1"/>
  <c r="BE132" i="1" s="1"/>
  <c r="BI130" i="1"/>
  <c r="BI132" i="1" s="1"/>
  <c r="BM130" i="1"/>
  <c r="BM132" i="1" s="1"/>
  <c r="BQ130" i="1"/>
  <c r="BQ132" i="1" s="1"/>
  <c r="BU130" i="1"/>
  <c r="BU132" i="1" s="1"/>
  <c r="BY130" i="1"/>
  <c r="BY132" i="1" s="1"/>
  <c r="CC130" i="1"/>
  <c r="CC132" i="1" s="1"/>
  <c r="CG130" i="1"/>
  <c r="CG132" i="1" s="1"/>
  <c r="CK130" i="1"/>
  <c r="CK132" i="1" s="1"/>
  <c r="CO130" i="1"/>
  <c r="CO132" i="1" s="1"/>
  <c r="CS130" i="1"/>
  <c r="CS132" i="1" s="1"/>
  <c r="CW130" i="1"/>
  <c r="CW132" i="1" s="1"/>
  <c r="DA130" i="1"/>
  <c r="DA132" i="1" s="1"/>
  <c r="DE130" i="1"/>
  <c r="DE132" i="1" s="1"/>
  <c r="DI130" i="1"/>
  <c r="DI132" i="1" s="1"/>
  <c r="DM130" i="1"/>
  <c r="DM132" i="1" s="1"/>
  <c r="DQ130" i="1"/>
  <c r="DQ132" i="1" s="1"/>
  <c r="DU130" i="1"/>
  <c r="DU132" i="1" s="1"/>
  <c r="DY130" i="1"/>
  <c r="DY132" i="1" s="1"/>
  <c r="EC130" i="1"/>
  <c r="EC132" i="1" s="1"/>
  <c r="EG130" i="1"/>
  <c r="EG132" i="1" s="1"/>
  <c r="EK130" i="1"/>
  <c r="EK132" i="1" s="1"/>
  <c r="EO130" i="1"/>
  <c r="EO132" i="1" s="1"/>
  <c r="ES130" i="1"/>
  <c r="ES132" i="1" s="1"/>
  <c r="EW130" i="1"/>
  <c r="EW132" i="1" s="1"/>
  <c r="FA130" i="1"/>
  <c r="FA132" i="1" s="1"/>
  <c r="FE130" i="1"/>
  <c r="FE132" i="1" s="1"/>
  <c r="FI130" i="1"/>
  <c r="FI132" i="1" s="1"/>
  <c r="FM130" i="1"/>
  <c r="FM132" i="1" s="1"/>
  <c r="FQ130" i="1"/>
  <c r="FQ132" i="1" s="1"/>
  <c r="FU130" i="1"/>
  <c r="FU132" i="1" s="1"/>
  <c r="AD130" i="1"/>
  <c r="AD132" i="1" s="1"/>
  <c r="AH130" i="1"/>
  <c r="AH132" i="1" s="1"/>
  <c r="AL130" i="1"/>
  <c r="AL132" i="1" s="1"/>
  <c r="AP130" i="1"/>
  <c r="AP132" i="1" s="1"/>
  <c r="AT130" i="1"/>
  <c r="AT132" i="1" s="1"/>
  <c r="AX130" i="1"/>
  <c r="AX132" i="1" s="1"/>
  <c r="BB130" i="1"/>
  <c r="BB132" i="1" s="1"/>
  <c r="BF130" i="1"/>
  <c r="BF132" i="1" s="1"/>
  <c r="BJ130" i="1"/>
  <c r="BJ132" i="1" s="1"/>
  <c r="BN130" i="1"/>
  <c r="BN132" i="1" s="1"/>
  <c r="BR130" i="1"/>
  <c r="BR132" i="1" s="1"/>
  <c r="BV130" i="1"/>
  <c r="BV132" i="1" s="1"/>
  <c r="BZ130" i="1"/>
  <c r="BZ132" i="1" s="1"/>
  <c r="CD130" i="1"/>
  <c r="CD132" i="1" s="1"/>
  <c r="CH130" i="1"/>
  <c r="CH132" i="1" s="1"/>
  <c r="CL130" i="1"/>
  <c r="CL132" i="1" s="1"/>
  <c r="CP130" i="1"/>
  <c r="CP132" i="1" s="1"/>
  <c r="CT130" i="1"/>
  <c r="CT132" i="1" s="1"/>
  <c r="CX130" i="1"/>
  <c r="CX132" i="1" s="1"/>
  <c r="DB130" i="1"/>
  <c r="DB132" i="1" s="1"/>
  <c r="DF130" i="1"/>
  <c r="DF132" i="1" s="1"/>
  <c r="DJ130" i="1"/>
  <c r="DJ132" i="1" s="1"/>
  <c r="DN130" i="1"/>
  <c r="DN132" i="1" s="1"/>
  <c r="DR130" i="1"/>
  <c r="DR132" i="1" s="1"/>
  <c r="DV130" i="1"/>
  <c r="DV132" i="1" s="1"/>
  <c r="DZ130" i="1"/>
  <c r="DZ132" i="1" s="1"/>
  <c r="ED130" i="1"/>
  <c r="ED132" i="1" s="1"/>
  <c r="EH130" i="1"/>
  <c r="EH132" i="1" s="1"/>
  <c r="EL130" i="1"/>
  <c r="EL132" i="1" s="1"/>
  <c r="EP130" i="1"/>
  <c r="EP132" i="1" s="1"/>
  <c r="ET130" i="1"/>
  <c r="ET132" i="1" s="1"/>
  <c r="EX130" i="1"/>
  <c r="EX132" i="1" s="1"/>
  <c r="FB130" i="1"/>
  <c r="FB132" i="1" s="1"/>
  <c r="FF130" i="1"/>
  <c r="FF132" i="1" s="1"/>
  <c r="FJ130" i="1"/>
  <c r="FJ132" i="1" s="1"/>
  <c r="FN130" i="1"/>
  <c r="FN132" i="1" s="1"/>
  <c r="FR130" i="1"/>
  <c r="FR132" i="1" s="1"/>
  <c r="FV130" i="1"/>
  <c r="FV132" i="1" s="1"/>
  <c r="AB141" i="1"/>
  <c r="AN141" i="1"/>
  <c r="BD141" i="1"/>
  <c r="BH141" i="1"/>
  <c r="BX141" i="1"/>
  <c r="CJ141" i="1"/>
  <c r="CZ141" i="1"/>
  <c r="DD141" i="1"/>
  <c r="DT141" i="1"/>
  <c r="EF141" i="1"/>
  <c r="EJ141" i="1"/>
  <c r="EV141" i="1"/>
  <c r="EZ141" i="1"/>
  <c r="FD141" i="1"/>
  <c r="FP141" i="1"/>
  <c r="FT141" i="1"/>
  <c r="X188" i="1"/>
  <c r="E164" i="1"/>
  <c r="I164" i="1"/>
  <c r="M164" i="1"/>
  <c r="Q164" i="1"/>
  <c r="U164" i="1"/>
  <c r="Y164" i="1"/>
  <c r="AC164" i="1"/>
  <c r="AG164" i="1"/>
  <c r="AK164" i="1"/>
  <c r="AO164" i="1"/>
  <c r="AS164" i="1"/>
  <c r="AW164" i="1"/>
  <c r="BA164" i="1"/>
  <c r="BE164" i="1"/>
  <c r="BI164" i="1"/>
  <c r="BM164" i="1"/>
  <c r="BQ164" i="1"/>
  <c r="BU164" i="1"/>
  <c r="BY164" i="1"/>
  <c r="CC164" i="1"/>
  <c r="CG164" i="1"/>
  <c r="CK164" i="1"/>
  <c r="CO164" i="1"/>
  <c r="CS164" i="1"/>
  <c r="CW164" i="1"/>
  <c r="DA164" i="1"/>
  <c r="DE164" i="1"/>
  <c r="DI164" i="1"/>
  <c r="DM164" i="1"/>
  <c r="DQ164" i="1"/>
  <c r="DU164" i="1"/>
  <c r="DY164" i="1"/>
  <c r="EC164" i="1"/>
  <c r="EG164" i="1"/>
  <c r="EK164" i="1"/>
  <c r="EO164" i="1"/>
  <c r="ES164" i="1"/>
  <c r="EW164" i="1"/>
  <c r="FA164" i="1"/>
  <c r="FE164" i="1"/>
  <c r="FI164" i="1"/>
  <c r="FM164" i="1"/>
  <c r="FQ164" i="1"/>
  <c r="FU164" i="1"/>
  <c r="FZ159" i="1"/>
  <c r="E161" i="1"/>
  <c r="E166" i="1" s="1"/>
  <c r="E202" i="1" s="1"/>
  <c r="I161" i="1"/>
  <c r="I166" i="1" s="1"/>
  <c r="I202" i="1" s="1"/>
  <c r="M161" i="1"/>
  <c r="M166" i="1" s="1"/>
  <c r="M202" i="1" s="1"/>
  <c r="Q161" i="1"/>
  <c r="U161" i="1"/>
  <c r="U166" i="1" s="1"/>
  <c r="U202" i="1" s="1"/>
  <c r="Y161" i="1"/>
  <c r="Y166" i="1" s="1"/>
  <c r="Y202" i="1" s="1"/>
  <c r="AC161" i="1"/>
  <c r="AC166" i="1" s="1"/>
  <c r="AC202" i="1" s="1"/>
  <c r="AG161" i="1"/>
  <c r="AK161" i="1"/>
  <c r="AK166" i="1" s="1"/>
  <c r="AK202" i="1" s="1"/>
  <c r="AO161" i="1"/>
  <c r="AO166" i="1" s="1"/>
  <c r="AO202" i="1" s="1"/>
  <c r="AS161" i="1"/>
  <c r="AS166" i="1" s="1"/>
  <c r="AS202" i="1" s="1"/>
  <c r="AW161" i="1"/>
  <c r="BA161" i="1"/>
  <c r="BA166" i="1" s="1"/>
  <c r="BA202" i="1" s="1"/>
  <c r="BE161" i="1"/>
  <c r="BE166" i="1" s="1"/>
  <c r="BE202" i="1" s="1"/>
  <c r="BI161" i="1"/>
  <c r="BI166" i="1" s="1"/>
  <c r="BI202" i="1" s="1"/>
  <c r="BM161" i="1"/>
  <c r="BQ161" i="1"/>
  <c r="BQ166" i="1" s="1"/>
  <c r="BQ202" i="1" s="1"/>
  <c r="BU161" i="1"/>
  <c r="BU166" i="1" s="1"/>
  <c r="BU202" i="1" s="1"/>
  <c r="BY161" i="1"/>
  <c r="BY166" i="1" s="1"/>
  <c r="BY202" i="1" s="1"/>
  <c r="CC161" i="1"/>
  <c r="CG161" i="1"/>
  <c r="CG166" i="1" s="1"/>
  <c r="CG202" i="1" s="1"/>
  <c r="CK161" i="1"/>
  <c r="CK166" i="1" s="1"/>
  <c r="CK202" i="1" s="1"/>
  <c r="CO161" i="1"/>
  <c r="CO166" i="1" s="1"/>
  <c r="CO202" i="1" s="1"/>
  <c r="CS161" i="1"/>
  <c r="CW161" i="1"/>
  <c r="CW166" i="1" s="1"/>
  <c r="CW202" i="1" s="1"/>
  <c r="DA161" i="1"/>
  <c r="DA166" i="1" s="1"/>
  <c r="DA202" i="1" s="1"/>
  <c r="DE161" i="1"/>
  <c r="DE166" i="1" s="1"/>
  <c r="DE202" i="1" s="1"/>
  <c r="DI161" i="1"/>
  <c r="DM161" i="1"/>
  <c r="DM166" i="1" s="1"/>
  <c r="DM202" i="1" s="1"/>
  <c r="DQ161" i="1"/>
  <c r="DQ166" i="1" s="1"/>
  <c r="DQ202" i="1" s="1"/>
  <c r="DU161" i="1"/>
  <c r="DU166" i="1" s="1"/>
  <c r="DU202" i="1" s="1"/>
  <c r="DY161" i="1"/>
  <c r="EC161" i="1"/>
  <c r="EC166" i="1" s="1"/>
  <c r="EC202" i="1" s="1"/>
  <c r="EG161" i="1"/>
  <c r="EG166" i="1" s="1"/>
  <c r="EG202" i="1" s="1"/>
  <c r="EK161" i="1"/>
  <c r="EK166" i="1" s="1"/>
  <c r="EK202" i="1" s="1"/>
  <c r="EO161" i="1"/>
  <c r="ES161" i="1"/>
  <c r="ES166" i="1" s="1"/>
  <c r="ES202" i="1" s="1"/>
  <c r="EW161" i="1"/>
  <c r="EW166" i="1" s="1"/>
  <c r="EW202" i="1" s="1"/>
  <c r="FA161" i="1"/>
  <c r="FA166" i="1" s="1"/>
  <c r="FA202" i="1" s="1"/>
  <c r="FE161" i="1"/>
  <c r="FI161" i="1"/>
  <c r="FI166" i="1" s="1"/>
  <c r="FI202" i="1" s="1"/>
  <c r="FM161" i="1"/>
  <c r="FM166" i="1" s="1"/>
  <c r="FM202" i="1" s="1"/>
  <c r="FQ161" i="1"/>
  <c r="FQ166" i="1" s="1"/>
  <c r="FQ202" i="1" s="1"/>
  <c r="FU161" i="1"/>
  <c r="C164" i="1"/>
  <c r="FZ164" i="1" s="1"/>
  <c r="FZ163" i="1"/>
  <c r="C278" i="1"/>
  <c r="D196" i="1"/>
  <c r="D204" i="1" s="1"/>
  <c r="H196" i="1"/>
  <c r="H204" i="1" s="1"/>
  <c r="L196" i="1"/>
  <c r="L204" i="1" s="1"/>
  <c r="P196" i="1"/>
  <c r="P204" i="1" s="1"/>
  <c r="T196" i="1"/>
  <c r="T204" i="1" s="1"/>
  <c r="X196" i="1"/>
  <c r="X204" i="1" s="1"/>
  <c r="AB196" i="1"/>
  <c r="AB204" i="1" s="1"/>
  <c r="AF196" i="1"/>
  <c r="AF204" i="1" s="1"/>
  <c r="AJ196" i="1"/>
  <c r="AJ204" i="1" s="1"/>
  <c r="AN196" i="1"/>
  <c r="AN204" i="1" s="1"/>
  <c r="AR196" i="1"/>
  <c r="AR204" i="1" s="1"/>
  <c r="AV196" i="1"/>
  <c r="AV204" i="1" s="1"/>
  <c r="AZ196" i="1"/>
  <c r="AZ204" i="1" s="1"/>
  <c r="BD196" i="1"/>
  <c r="BD204" i="1" s="1"/>
  <c r="BH196" i="1"/>
  <c r="BH204" i="1" s="1"/>
  <c r="BL196" i="1"/>
  <c r="BL204" i="1" s="1"/>
  <c r="BP196" i="1"/>
  <c r="BP204" i="1" s="1"/>
  <c r="BT196" i="1"/>
  <c r="BT204" i="1" s="1"/>
  <c r="BX196" i="1"/>
  <c r="BX204" i="1" s="1"/>
  <c r="CB196" i="1"/>
  <c r="CB204" i="1" s="1"/>
  <c r="CF196" i="1"/>
  <c r="CF204" i="1" s="1"/>
  <c r="CJ196" i="1"/>
  <c r="CJ204" i="1" s="1"/>
  <c r="CN196" i="1"/>
  <c r="CN204" i="1" s="1"/>
  <c r="CR196" i="1"/>
  <c r="CR204" i="1" s="1"/>
  <c r="CV196" i="1"/>
  <c r="CV204" i="1" s="1"/>
  <c r="CZ196" i="1"/>
  <c r="CZ204" i="1" s="1"/>
  <c r="DD196" i="1"/>
  <c r="DD204" i="1" s="1"/>
  <c r="DH196" i="1"/>
  <c r="DH204" i="1" s="1"/>
  <c r="DL196" i="1"/>
  <c r="DL204" i="1" s="1"/>
  <c r="DP196" i="1"/>
  <c r="DP204" i="1" s="1"/>
  <c r="DT196" i="1"/>
  <c r="DT204" i="1" s="1"/>
  <c r="DX196" i="1"/>
  <c r="DX204" i="1" s="1"/>
  <c r="EB196" i="1"/>
  <c r="EB204" i="1" s="1"/>
  <c r="EF196" i="1"/>
  <c r="EF204" i="1" s="1"/>
  <c r="EJ196" i="1"/>
  <c r="EJ204" i="1" s="1"/>
  <c r="EN196" i="1"/>
  <c r="EN204" i="1" s="1"/>
  <c r="ER196" i="1"/>
  <c r="ER204" i="1" s="1"/>
  <c r="EV196" i="1"/>
  <c r="EV204" i="1" s="1"/>
  <c r="EZ196" i="1"/>
  <c r="EZ204" i="1" s="1"/>
  <c r="FD196" i="1"/>
  <c r="FD204" i="1" s="1"/>
  <c r="FH196" i="1"/>
  <c r="FH204" i="1" s="1"/>
  <c r="FL196" i="1"/>
  <c r="FL204" i="1" s="1"/>
  <c r="FP196" i="1"/>
  <c r="FP204" i="1" s="1"/>
  <c r="FT196" i="1"/>
  <c r="FT204" i="1" s="1"/>
  <c r="FX196" i="1"/>
  <c r="FX204" i="1" s="1"/>
  <c r="E196" i="1"/>
  <c r="E204" i="1" s="1"/>
  <c r="I196" i="1"/>
  <c r="I204" i="1" s="1"/>
  <c r="Q196" i="1"/>
  <c r="Q204" i="1" s="1"/>
  <c r="U196" i="1"/>
  <c r="U204" i="1" s="1"/>
  <c r="Y196" i="1"/>
  <c r="Y204" i="1" s="1"/>
  <c r="AG196" i="1"/>
  <c r="AG204" i="1" s="1"/>
  <c r="AK196" i="1"/>
  <c r="AK204" i="1" s="1"/>
  <c r="AO196" i="1"/>
  <c r="AO204" i="1" s="1"/>
  <c r="AW196" i="1"/>
  <c r="AW204" i="1" s="1"/>
  <c r="BA196" i="1"/>
  <c r="BA204" i="1" s="1"/>
  <c r="BE196" i="1"/>
  <c r="BE204" i="1" s="1"/>
  <c r="BM196" i="1"/>
  <c r="BM204" i="1" s="1"/>
  <c r="BQ196" i="1"/>
  <c r="BQ204" i="1" s="1"/>
  <c r="BU196" i="1"/>
  <c r="BU204" i="1" s="1"/>
  <c r="CC196" i="1"/>
  <c r="CC204" i="1" s="1"/>
  <c r="CK196" i="1"/>
  <c r="CK204" i="1" s="1"/>
  <c r="CS196" i="1"/>
  <c r="CS204" i="1" s="1"/>
  <c r="DA196" i="1"/>
  <c r="DA204" i="1" s="1"/>
  <c r="DI196" i="1"/>
  <c r="DI204" i="1" s="1"/>
  <c r="DQ196" i="1"/>
  <c r="DQ204" i="1" s="1"/>
  <c r="DY196" i="1"/>
  <c r="DY204" i="1" s="1"/>
  <c r="EG196" i="1"/>
  <c r="EG204" i="1" s="1"/>
  <c r="EO196" i="1"/>
  <c r="EO204" i="1" s="1"/>
  <c r="EW196" i="1"/>
  <c r="EW204" i="1" s="1"/>
  <c r="FE196" i="1"/>
  <c r="FE204" i="1" s="1"/>
  <c r="FM196" i="1"/>
  <c r="FM204" i="1" s="1"/>
  <c r="FU196" i="1"/>
  <c r="FU204" i="1" s="1"/>
  <c r="X243" i="1"/>
  <c r="F196" i="1"/>
  <c r="F204" i="1" s="1"/>
  <c r="J196" i="1"/>
  <c r="J204" i="1" s="1"/>
  <c r="N196" i="1"/>
  <c r="N204" i="1" s="1"/>
  <c r="R196" i="1"/>
  <c r="R204" i="1" s="1"/>
  <c r="V196" i="1"/>
  <c r="V204" i="1" s="1"/>
  <c r="Z196" i="1"/>
  <c r="Z204" i="1" s="1"/>
  <c r="AD196" i="1"/>
  <c r="AD204" i="1" s="1"/>
  <c r="AH196" i="1"/>
  <c r="AH204" i="1" s="1"/>
  <c r="AL196" i="1"/>
  <c r="AL204" i="1" s="1"/>
  <c r="AP196" i="1"/>
  <c r="AP204" i="1" s="1"/>
  <c r="AT196" i="1"/>
  <c r="AT204" i="1" s="1"/>
  <c r="AX196" i="1"/>
  <c r="AX204" i="1" s="1"/>
  <c r="BB196" i="1"/>
  <c r="BB204" i="1" s="1"/>
  <c r="BF196" i="1"/>
  <c r="BF204" i="1" s="1"/>
  <c r="BJ196" i="1"/>
  <c r="BJ204" i="1" s="1"/>
  <c r="BN196" i="1"/>
  <c r="BN204" i="1" s="1"/>
  <c r="BR196" i="1"/>
  <c r="BR204" i="1" s="1"/>
  <c r="BV196" i="1"/>
  <c r="BV204" i="1" s="1"/>
  <c r="BZ196" i="1"/>
  <c r="BZ204" i="1" s="1"/>
  <c r="CD196" i="1"/>
  <c r="CD204" i="1" s="1"/>
  <c r="CH196" i="1"/>
  <c r="CH204" i="1" s="1"/>
  <c r="CL196" i="1"/>
  <c r="CL204" i="1" s="1"/>
  <c r="CP196" i="1"/>
  <c r="CP204" i="1" s="1"/>
  <c r="CT196" i="1"/>
  <c r="CT204" i="1" s="1"/>
  <c r="CX196" i="1"/>
  <c r="CX204" i="1" s="1"/>
  <c r="DB196" i="1"/>
  <c r="DB204" i="1" s="1"/>
  <c r="DF196" i="1"/>
  <c r="DF204" i="1" s="1"/>
  <c r="DJ196" i="1"/>
  <c r="DJ204" i="1" s="1"/>
  <c r="DN196" i="1"/>
  <c r="DN204" i="1" s="1"/>
  <c r="DR196" i="1"/>
  <c r="DR204" i="1" s="1"/>
  <c r="DV196" i="1"/>
  <c r="DV204" i="1" s="1"/>
  <c r="DZ196" i="1"/>
  <c r="DZ204" i="1" s="1"/>
  <c r="ED196" i="1"/>
  <c r="ED204" i="1" s="1"/>
  <c r="EH196" i="1"/>
  <c r="EH204" i="1" s="1"/>
  <c r="EL196" i="1"/>
  <c r="EL204" i="1" s="1"/>
  <c r="EP196" i="1"/>
  <c r="EP204" i="1" s="1"/>
  <c r="ET196" i="1"/>
  <c r="ET204" i="1" s="1"/>
  <c r="EX196" i="1"/>
  <c r="EX204" i="1" s="1"/>
  <c r="FB196" i="1"/>
  <c r="FB204" i="1" s="1"/>
  <c r="FF196" i="1"/>
  <c r="FF204" i="1" s="1"/>
  <c r="FJ196" i="1"/>
  <c r="FJ204" i="1" s="1"/>
  <c r="FN196" i="1"/>
  <c r="FN204" i="1" s="1"/>
  <c r="FR196" i="1"/>
  <c r="FR204" i="1" s="1"/>
  <c r="FV196" i="1"/>
  <c r="FV204" i="1" s="1"/>
  <c r="G196" i="1"/>
  <c r="G204" i="1" s="1"/>
  <c r="K196" i="1"/>
  <c r="K204" i="1" s="1"/>
  <c r="O196" i="1"/>
  <c r="O204" i="1" s="1"/>
  <c r="S196" i="1"/>
  <c r="S204" i="1" s="1"/>
  <c r="W196" i="1"/>
  <c r="W204" i="1" s="1"/>
  <c r="AA196" i="1"/>
  <c r="AA204" i="1" s="1"/>
  <c r="AE196" i="1"/>
  <c r="AE204" i="1" s="1"/>
  <c r="AI196" i="1"/>
  <c r="AI204" i="1" s="1"/>
  <c r="AM196" i="1"/>
  <c r="AM204" i="1" s="1"/>
  <c r="AQ196" i="1"/>
  <c r="AQ204" i="1" s="1"/>
  <c r="AU196" i="1"/>
  <c r="AU204" i="1" s="1"/>
  <c r="AY196" i="1"/>
  <c r="AY204" i="1" s="1"/>
  <c r="BC196" i="1"/>
  <c r="BC204" i="1" s="1"/>
  <c r="BG196" i="1"/>
  <c r="BG204" i="1" s="1"/>
  <c r="BK196" i="1"/>
  <c r="BK204" i="1" s="1"/>
  <c r="BO196" i="1"/>
  <c r="BO204" i="1" s="1"/>
  <c r="BS196" i="1"/>
  <c r="BS204" i="1" s="1"/>
  <c r="BW196" i="1"/>
  <c r="BW204" i="1" s="1"/>
  <c r="CA196" i="1"/>
  <c r="CA204" i="1" s="1"/>
  <c r="CE196" i="1"/>
  <c r="CE204" i="1" s="1"/>
  <c r="CI196" i="1"/>
  <c r="CI204" i="1" s="1"/>
  <c r="CM196" i="1"/>
  <c r="CM204" i="1" s="1"/>
  <c r="CQ196" i="1"/>
  <c r="CQ204" i="1" s="1"/>
  <c r="CU196" i="1"/>
  <c r="CU204" i="1" s="1"/>
  <c r="CY196" i="1"/>
  <c r="CY204" i="1" s="1"/>
  <c r="DC196" i="1"/>
  <c r="DC204" i="1" s="1"/>
  <c r="DG196" i="1"/>
  <c r="DG204" i="1" s="1"/>
  <c r="DK196" i="1"/>
  <c r="DK204" i="1" s="1"/>
  <c r="DO196" i="1"/>
  <c r="DO204" i="1" s="1"/>
  <c r="DS196" i="1"/>
  <c r="DS204" i="1" s="1"/>
  <c r="DW196" i="1"/>
  <c r="DW204" i="1" s="1"/>
  <c r="EA196" i="1"/>
  <c r="EA204" i="1" s="1"/>
  <c r="EE196" i="1"/>
  <c r="EE204" i="1" s="1"/>
  <c r="EI196" i="1"/>
  <c r="EI204" i="1" s="1"/>
  <c r="EM196" i="1"/>
  <c r="EM204" i="1" s="1"/>
  <c r="EQ196" i="1"/>
  <c r="EQ204" i="1" s="1"/>
  <c r="EU196" i="1"/>
  <c r="EU204" i="1" s="1"/>
  <c r="EY196" i="1"/>
  <c r="EY204" i="1" s="1"/>
  <c r="FC196" i="1"/>
  <c r="FC204" i="1" s="1"/>
  <c r="FG196" i="1"/>
  <c r="FG204" i="1" s="1"/>
  <c r="FK196" i="1"/>
  <c r="FK204" i="1" s="1"/>
  <c r="FO196" i="1"/>
  <c r="FO204" i="1" s="1"/>
  <c r="FS196" i="1"/>
  <c r="FS204" i="1" s="1"/>
  <c r="FW196" i="1"/>
  <c r="FW204" i="1" s="1"/>
  <c r="E301" i="1"/>
  <c r="E269" i="1"/>
  <c r="I301" i="1"/>
  <c r="I269" i="1"/>
  <c r="M301" i="1"/>
  <c r="M269" i="1"/>
  <c r="Q301" i="1"/>
  <c r="Q269" i="1"/>
  <c r="U301" i="1"/>
  <c r="U269" i="1"/>
  <c r="Y301" i="1"/>
  <c r="Y269" i="1"/>
  <c r="AC301" i="1"/>
  <c r="AC269" i="1"/>
  <c r="AG301" i="1"/>
  <c r="AG269" i="1"/>
  <c r="AK301" i="1"/>
  <c r="AK269" i="1"/>
  <c r="AO301" i="1"/>
  <c r="AO269" i="1"/>
  <c r="AS301" i="1"/>
  <c r="AS269" i="1"/>
  <c r="AW301" i="1"/>
  <c r="AW269" i="1"/>
  <c r="BA301" i="1"/>
  <c r="BA269" i="1"/>
  <c r="BE301" i="1"/>
  <c r="BE269" i="1"/>
  <c r="BI301" i="1"/>
  <c r="BI269" i="1"/>
  <c r="BM301" i="1"/>
  <c r="BM269" i="1"/>
  <c r="BQ301" i="1"/>
  <c r="BQ269" i="1"/>
  <c r="BU301" i="1"/>
  <c r="BU269" i="1"/>
  <c r="BY301" i="1"/>
  <c r="BY269" i="1"/>
  <c r="CC301" i="1"/>
  <c r="CC269" i="1"/>
  <c r="CG301" i="1"/>
  <c r="CG269" i="1"/>
  <c r="CK301" i="1"/>
  <c r="CK269" i="1"/>
  <c r="CO301" i="1"/>
  <c r="CO269" i="1"/>
  <c r="CS301" i="1"/>
  <c r="CS269" i="1"/>
  <c r="CW301" i="1"/>
  <c r="CW269" i="1"/>
  <c r="DA301" i="1"/>
  <c r="DA269" i="1"/>
  <c r="DE301" i="1"/>
  <c r="DE308" i="1" s="1"/>
  <c r="DE269" i="1"/>
  <c r="DI301" i="1"/>
  <c r="DI269" i="1"/>
  <c r="DM301" i="1"/>
  <c r="DM269" i="1"/>
  <c r="DQ301" i="1"/>
  <c r="DQ269" i="1"/>
  <c r="DU301" i="1"/>
  <c r="DU308" i="1" s="1"/>
  <c r="DU269" i="1"/>
  <c r="DY301" i="1"/>
  <c r="DY269" i="1"/>
  <c r="EC301" i="1"/>
  <c r="EC269" i="1"/>
  <c r="EG301" i="1"/>
  <c r="EG269" i="1"/>
  <c r="EK301" i="1"/>
  <c r="EK308" i="1" s="1"/>
  <c r="EK269" i="1"/>
  <c r="EO301" i="1"/>
  <c r="EO269" i="1"/>
  <c r="ES301" i="1"/>
  <c r="ES269" i="1"/>
  <c r="EW301" i="1"/>
  <c r="EW269" i="1"/>
  <c r="FA301" i="1"/>
  <c r="FA308" i="1" s="1"/>
  <c r="FA269" i="1"/>
  <c r="FE301" i="1"/>
  <c r="FE269" i="1"/>
  <c r="FI301" i="1"/>
  <c r="FI269" i="1"/>
  <c r="FM301" i="1"/>
  <c r="FM269" i="1"/>
  <c r="FQ301" i="1"/>
  <c r="FQ308" i="1" s="1"/>
  <c r="FQ269" i="1"/>
  <c r="FU301" i="1"/>
  <c r="FU269" i="1"/>
  <c r="C300" i="1"/>
  <c r="C308" i="1" s="1"/>
  <c r="C250" i="1"/>
  <c r="G300" i="1"/>
  <c r="G308" i="1" s="1"/>
  <c r="G250" i="1"/>
  <c r="K300" i="1"/>
  <c r="K308" i="1" s="1"/>
  <c r="K250" i="1"/>
  <c r="O300" i="1"/>
  <c r="O308" i="1" s="1"/>
  <c r="O250" i="1"/>
  <c r="S300" i="1"/>
  <c r="S308" i="1" s="1"/>
  <c r="S250" i="1"/>
  <c r="AA300" i="1"/>
  <c r="AA308" i="1" s="1"/>
  <c r="AA250" i="1"/>
  <c r="AE300" i="1"/>
  <c r="AE308" i="1" s="1"/>
  <c r="AE250" i="1"/>
  <c r="AI300" i="1"/>
  <c r="AI308" i="1" s="1"/>
  <c r="AI250" i="1"/>
  <c r="AM300" i="1"/>
  <c r="AM308" i="1" s="1"/>
  <c r="AM250" i="1"/>
  <c r="AQ300" i="1"/>
  <c r="AQ308" i="1" s="1"/>
  <c r="AQ250" i="1"/>
  <c r="AU300" i="1"/>
  <c r="AU308" i="1" s="1"/>
  <c r="AU250" i="1"/>
  <c r="AY300" i="1"/>
  <c r="AY308" i="1" s="1"/>
  <c r="AY250" i="1"/>
  <c r="BC300" i="1"/>
  <c r="BC308" i="1" s="1"/>
  <c r="BC250" i="1"/>
  <c r="BG300" i="1"/>
  <c r="BG308" i="1" s="1"/>
  <c r="BG250" i="1"/>
  <c r="BK300" i="1"/>
  <c r="BK308" i="1" s="1"/>
  <c r="BK250" i="1"/>
  <c r="BO300" i="1"/>
  <c r="BO308" i="1" s="1"/>
  <c r="BO250" i="1"/>
  <c r="BS300" i="1"/>
  <c r="BS308" i="1" s="1"/>
  <c r="BS250" i="1"/>
  <c r="BW300" i="1"/>
  <c r="BW308" i="1" s="1"/>
  <c r="BW250" i="1"/>
  <c r="CA300" i="1"/>
  <c r="CA308" i="1" s="1"/>
  <c r="CA250" i="1"/>
  <c r="CE300" i="1"/>
  <c r="CE308" i="1" s="1"/>
  <c r="CE250" i="1"/>
  <c r="CI300" i="1"/>
  <c r="CI308" i="1" s="1"/>
  <c r="CI250" i="1"/>
  <c r="CM300" i="1"/>
  <c r="CM308" i="1" s="1"/>
  <c r="CM250" i="1"/>
  <c r="CQ300" i="1"/>
  <c r="CQ308" i="1" s="1"/>
  <c r="CQ250" i="1"/>
  <c r="CU300" i="1"/>
  <c r="CU308" i="1" s="1"/>
  <c r="CU250" i="1"/>
  <c r="CY300" i="1"/>
  <c r="CY308" i="1" s="1"/>
  <c r="CY250" i="1"/>
  <c r="DC300" i="1"/>
  <c r="DC308" i="1" s="1"/>
  <c r="DC250" i="1"/>
  <c r="DG300" i="1"/>
  <c r="DG308" i="1" s="1"/>
  <c r="DG250" i="1"/>
  <c r="DK300" i="1"/>
  <c r="DK308" i="1" s="1"/>
  <c r="DK250" i="1"/>
  <c r="DO300" i="1"/>
  <c r="DO308" i="1" s="1"/>
  <c r="DO250" i="1"/>
  <c r="DS300" i="1"/>
  <c r="DS308" i="1" s="1"/>
  <c r="DS250" i="1"/>
  <c r="DW300" i="1"/>
  <c r="DW308" i="1" s="1"/>
  <c r="DW250" i="1"/>
  <c r="EA300" i="1"/>
  <c r="EA308" i="1" s="1"/>
  <c r="EA250" i="1"/>
  <c r="EE300" i="1"/>
  <c r="EE308" i="1" s="1"/>
  <c r="EE250" i="1"/>
  <c r="EI300" i="1"/>
  <c r="EI308" i="1" s="1"/>
  <c r="EI250" i="1"/>
  <c r="EM300" i="1"/>
  <c r="EM308" i="1" s="1"/>
  <c r="EM250" i="1"/>
  <c r="EQ300" i="1"/>
  <c r="EQ308" i="1" s="1"/>
  <c r="EQ250" i="1"/>
  <c r="EU300" i="1"/>
  <c r="EU308" i="1" s="1"/>
  <c r="EU250" i="1"/>
  <c r="EY300" i="1"/>
  <c r="EY308" i="1" s="1"/>
  <c r="EY250" i="1"/>
  <c r="FC300" i="1"/>
  <c r="FC308" i="1" s="1"/>
  <c r="FC250" i="1"/>
  <c r="FG300" i="1"/>
  <c r="FG308" i="1" s="1"/>
  <c r="FG250" i="1"/>
  <c r="FK300" i="1"/>
  <c r="FK308" i="1" s="1"/>
  <c r="FK250" i="1"/>
  <c r="FO300" i="1"/>
  <c r="FO308" i="1" s="1"/>
  <c r="FO250" i="1"/>
  <c r="FS300" i="1"/>
  <c r="FS308" i="1" s="1"/>
  <c r="FS250" i="1"/>
  <c r="FW300" i="1"/>
  <c r="FW308" i="1" s="1"/>
  <c r="FW250" i="1"/>
  <c r="G265" i="1"/>
  <c r="G278" i="1" s="1"/>
  <c r="G292" i="1" s="1"/>
  <c r="W265" i="1"/>
  <c r="W278" i="1" s="1"/>
  <c r="W292" i="1" s="1"/>
  <c r="AM265" i="1"/>
  <c r="AM278" i="1" s="1"/>
  <c r="AM292" i="1" s="1"/>
  <c r="BC265" i="1"/>
  <c r="BC278" i="1" s="1"/>
  <c r="BC292" i="1" s="1"/>
  <c r="BS265" i="1"/>
  <c r="BS278" i="1" s="1"/>
  <c r="BS292" i="1" s="1"/>
  <c r="CI265" i="1"/>
  <c r="CI278" i="1" s="1"/>
  <c r="CI292" i="1" s="1"/>
  <c r="CY265" i="1"/>
  <c r="CY278" i="1" s="1"/>
  <c r="CY292" i="1" s="1"/>
  <c r="DO265" i="1"/>
  <c r="DO278" i="1" s="1"/>
  <c r="DO292" i="1" s="1"/>
  <c r="EE265" i="1"/>
  <c r="EE278" i="1" s="1"/>
  <c r="EE292" i="1" s="1"/>
  <c r="EU265" i="1"/>
  <c r="EU278" i="1" s="1"/>
  <c r="EU292" i="1" s="1"/>
  <c r="FK265" i="1"/>
  <c r="FK278" i="1" s="1"/>
  <c r="FK292" i="1" s="1"/>
  <c r="FZ279" i="1"/>
  <c r="W300" i="1"/>
  <c r="W308" i="1" s="1"/>
  <c r="D308" i="1"/>
  <c r="T308" i="1"/>
  <c r="AJ308" i="1"/>
  <c r="AZ308" i="1"/>
  <c r="BP308" i="1"/>
  <c r="CF308" i="1"/>
  <c r="CV308" i="1"/>
  <c r="DL308" i="1"/>
  <c r="EB308" i="1"/>
  <c r="ER308" i="1"/>
  <c r="FH308" i="1"/>
  <c r="FL308" i="1"/>
  <c r="F250" i="1"/>
  <c r="J250" i="1"/>
  <c r="N250" i="1"/>
  <c r="R250" i="1"/>
  <c r="V250" i="1"/>
  <c r="Z250" i="1"/>
  <c r="AD250" i="1"/>
  <c r="AH250" i="1"/>
  <c r="AL250" i="1"/>
  <c r="AP250" i="1"/>
  <c r="AT250" i="1"/>
  <c r="AX250" i="1"/>
  <c r="BB250" i="1"/>
  <c r="BF250" i="1"/>
  <c r="BJ250" i="1"/>
  <c r="BN250" i="1"/>
  <c r="BR250" i="1"/>
  <c r="BV250" i="1"/>
  <c r="BZ250" i="1"/>
  <c r="CD250" i="1"/>
  <c r="CH250" i="1"/>
  <c r="CL250" i="1"/>
  <c r="CP250" i="1"/>
  <c r="CT250" i="1"/>
  <c r="CX250" i="1"/>
  <c r="DB250" i="1"/>
  <c r="DF250" i="1"/>
  <c r="DJ250" i="1"/>
  <c r="DN250" i="1"/>
  <c r="DR250" i="1"/>
  <c r="DV250" i="1"/>
  <c r="DZ250" i="1"/>
  <c r="ED250" i="1"/>
  <c r="EH250" i="1"/>
  <c r="EL250" i="1"/>
  <c r="EP250" i="1"/>
  <c r="ET250" i="1"/>
  <c r="EX250" i="1"/>
  <c r="FB250" i="1"/>
  <c r="FF250" i="1"/>
  <c r="FJ250" i="1"/>
  <c r="FN250" i="1"/>
  <c r="FR250" i="1"/>
  <c r="FV250" i="1"/>
  <c r="X256" i="1"/>
  <c r="BZ301" i="1"/>
  <c r="BZ269" i="1"/>
  <c r="CD301" i="1"/>
  <c r="CD308" i="1" s="1"/>
  <c r="CD269" i="1"/>
  <c r="CH301" i="1"/>
  <c r="CH269" i="1"/>
  <c r="CL301" i="1"/>
  <c r="CL269" i="1"/>
  <c r="CP301" i="1"/>
  <c r="CP269" i="1"/>
  <c r="CT301" i="1"/>
  <c r="CT308" i="1" s="1"/>
  <c r="CT269" i="1"/>
  <c r="CX301" i="1"/>
  <c r="CX269" i="1"/>
  <c r="DB301" i="1"/>
  <c r="DB269" i="1"/>
  <c r="DF301" i="1"/>
  <c r="DF269" i="1"/>
  <c r="DJ301" i="1"/>
  <c r="DJ308" i="1" s="1"/>
  <c r="DJ269" i="1"/>
  <c r="DN301" i="1"/>
  <c r="DN269" i="1"/>
  <c r="DR301" i="1"/>
  <c r="DR269" i="1"/>
  <c r="DV301" i="1"/>
  <c r="DV269" i="1"/>
  <c r="DZ301" i="1"/>
  <c r="DZ308" i="1" s="1"/>
  <c r="DZ269" i="1"/>
  <c r="ED301" i="1"/>
  <c r="ED269" i="1"/>
  <c r="EH301" i="1"/>
  <c r="EH269" i="1"/>
  <c r="EL301" i="1"/>
  <c r="EL269" i="1"/>
  <c r="EP301" i="1"/>
  <c r="EP308" i="1" s="1"/>
  <c r="EP269" i="1"/>
  <c r="ET301" i="1"/>
  <c r="ET269" i="1"/>
  <c r="EX301" i="1"/>
  <c r="EX269" i="1"/>
  <c r="FB301" i="1"/>
  <c r="FB269" i="1"/>
  <c r="FF301" i="1"/>
  <c r="FF308" i="1" s="1"/>
  <c r="FF269" i="1"/>
  <c r="FJ301" i="1"/>
  <c r="FJ269" i="1"/>
  <c r="FN301" i="1"/>
  <c r="FN269" i="1"/>
  <c r="FR301" i="1"/>
  <c r="FR269" i="1"/>
  <c r="FV301" i="1"/>
  <c r="FV308" i="1" s="1"/>
  <c r="FV269" i="1"/>
  <c r="D265" i="1"/>
  <c r="D278" i="1" s="1"/>
  <c r="D292" i="1" s="1"/>
  <c r="H265" i="1"/>
  <c r="H278" i="1" s="1"/>
  <c r="H292" i="1" s="1"/>
  <c r="L265" i="1"/>
  <c r="L278" i="1" s="1"/>
  <c r="L292" i="1" s="1"/>
  <c r="P265" i="1"/>
  <c r="P278" i="1" s="1"/>
  <c r="P292" i="1" s="1"/>
  <c r="T265" i="1"/>
  <c r="T278" i="1" s="1"/>
  <c r="T292" i="1" s="1"/>
  <c r="X265" i="1"/>
  <c r="X278" i="1" s="1"/>
  <c r="X292" i="1" s="1"/>
  <c r="AB265" i="1"/>
  <c r="AB278" i="1" s="1"/>
  <c r="AB292" i="1" s="1"/>
  <c r="AF265" i="1"/>
  <c r="AF278" i="1" s="1"/>
  <c r="AF292" i="1" s="1"/>
  <c r="AJ265" i="1"/>
  <c r="AJ278" i="1" s="1"/>
  <c r="AJ292" i="1" s="1"/>
  <c r="AN265" i="1"/>
  <c r="AN278" i="1" s="1"/>
  <c r="AN292" i="1" s="1"/>
  <c r="AR265" i="1"/>
  <c r="AR278" i="1" s="1"/>
  <c r="AR292" i="1" s="1"/>
  <c r="AV265" i="1"/>
  <c r="AV278" i="1" s="1"/>
  <c r="AV292" i="1" s="1"/>
  <c r="AZ265" i="1"/>
  <c r="AZ278" i="1" s="1"/>
  <c r="AZ292" i="1" s="1"/>
  <c r="BD265" i="1"/>
  <c r="BD278" i="1" s="1"/>
  <c r="BD292" i="1" s="1"/>
  <c r="BH265" i="1"/>
  <c r="BH278" i="1" s="1"/>
  <c r="BH292" i="1" s="1"/>
  <c r="BL265" i="1"/>
  <c r="BL278" i="1" s="1"/>
  <c r="BL292" i="1" s="1"/>
  <c r="BP265" i="1"/>
  <c r="BP278" i="1" s="1"/>
  <c r="BP292" i="1" s="1"/>
  <c r="BT265" i="1"/>
  <c r="BT278" i="1" s="1"/>
  <c r="BT292" i="1" s="1"/>
  <c r="BX265" i="1"/>
  <c r="BX278" i="1" s="1"/>
  <c r="BX292" i="1" s="1"/>
  <c r="CB265" i="1"/>
  <c r="CB278" i="1" s="1"/>
  <c r="CB292" i="1" s="1"/>
  <c r="CF265" i="1"/>
  <c r="CF278" i="1" s="1"/>
  <c r="CF292" i="1" s="1"/>
  <c r="CJ265" i="1"/>
  <c r="CJ278" i="1" s="1"/>
  <c r="CJ292" i="1" s="1"/>
  <c r="CN265" i="1"/>
  <c r="CN278" i="1" s="1"/>
  <c r="CN292" i="1" s="1"/>
  <c r="CR265" i="1"/>
  <c r="CR278" i="1" s="1"/>
  <c r="CR292" i="1" s="1"/>
  <c r="CV265" i="1"/>
  <c r="CV278" i="1" s="1"/>
  <c r="CV292" i="1" s="1"/>
  <c r="CZ265" i="1"/>
  <c r="CZ278" i="1" s="1"/>
  <c r="CZ292" i="1" s="1"/>
  <c r="DD265" i="1"/>
  <c r="DD278" i="1" s="1"/>
  <c r="DD292" i="1" s="1"/>
  <c r="DH265" i="1"/>
  <c r="DH278" i="1" s="1"/>
  <c r="DH292" i="1" s="1"/>
  <c r="DL265" i="1"/>
  <c r="DL278" i="1" s="1"/>
  <c r="DL292" i="1" s="1"/>
  <c r="DP265" i="1"/>
  <c r="DP278" i="1" s="1"/>
  <c r="DP292" i="1" s="1"/>
  <c r="DT265" i="1"/>
  <c r="DT278" i="1" s="1"/>
  <c r="DT292" i="1" s="1"/>
  <c r="DX265" i="1"/>
  <c r="DX278" i="1" s="1"/>
  <c r="DX292" i="1" s="1"/>
  <c r="EB265" i="1"/>
  <c r="EB278" i="1" s="1"/>
  <c r="EB292" i="1" s="1"/>
  <c r="EF265" i="1"/>
  <c r="EF278" i="1" s="1"/>
  <c r="EF292" i="1" s="1"/>
  <c r="EJ265" i="1"/>
  <c r="EJ278" i="1" s="1"/>
  <c r="EJ292" i="1" s="1"/>
  <c r="EN265" i="1"/>
  <c r="EN278" i="1" s="1"/>
  <c r="EN292" i="1" s="1"/>
  <c r="ER265" i="1"/>
  <c r="ER278" i="1" s="1"/>
  <c r="ER292" i="1" s="1"/>
  <c r="EV265" i="1"/>
  <c r="EV278" i="1" s="1"/>
  <c r="EV292" i="1" s="1"/>
  <c r="EZ265" i="1"/>
  <c r="EZ278" i="1" s="1"/>
  <c r="EZ292" i="1" s="1"/>
  <c r="FD265" i="1"/>
  <c r="FD278" i="1" s="1"/>
  <c r="FD292" i="1" s="1"/>
  <c r="FH265" i="1"/>
  <c r="FH278" i="1" s="1"/>
  <c r="FH292" i="1" s="1"/>
  <c r="FL265" i="1"/>
  <c r="FL278" i="1" s="1"/>
  <c r="FL292" i="1" s="1"/>
  <c r="FP265" i="1"/>
  <c r="FP278" i="1" s="1"/>
  <c r="FP292" i="1" s="1"/>
  <c r="FT265" i="1"/>
  <c r="FT278" i="1" s="1"/>
  <c r="FT292" i="1" s="1"/>
  <c r="FX265" i="1"/>
  <c r="FX278" i="1" s="1"/>
  <c r="FX292" i="1" s="1"/>
  <c r="FZ266" i="1"/>
  <c r="F269" i="1"/>
  <c r="N269" i="1"/>
  <c r="V269" i="1"/>
  <c r="AD269" i="1"/>
  <c r="AL269" i="1"/>
  <c r="AT269" i="1"/>
  <c r="BB269" i="1"/>
  <c r="BJ269" i="1"/>
  <c r="BR269" i="1"/>
  <c r="CA269" i="1"/>
  <c r="CQ269" i="1"/>
  <c r="DG269" i="1"/>
  <c r="DW269" i="1"/>
  <c r="EM269" i="1"/>
  <c r="FC269" i="1"/>
  <c r="FS269" i="1"/>
  <c r="CS300" i="1"/>
  <c r="CS308" i="1" s="1"/>
  <c r="E308" i="1"/>
  <c r="I308" i="1"/>
  <c r="M308" i="1"/>
  <c r="Q308" i="1"/>
  <c r="U308" i="1"/>
  <c r="Y308" i="1"/>
  <c r="AC308" i="1"/>
  <c r="AG308" i="1"/>
  <c r="AK308" i="1"/>
  <c r="AO308" i="1"/>
  <c r="AS308" i="1"/>
  <c r="AW308" i="1"/>
  <c r="BA308" i="1"/>
  <c r="BE308" i="1"/>
  <c r="BI308" i="1"/>
  <c r="BM308" i="1"/>
  <c r="BQ308" i="1"/>
  <c r="BU308" i="1"/>
  <c r="BY308" i="1"/>
  <c r="CC308" i="1"/>
  <c r="CG308" i="1"/>
  <c r="CK308" i="1"/>
  <c r="CO308" i="1"/>
  <c r="CW308" i="1"/>
  <c r="DA308" i="1"/>
  <c r="DI308" i="1"/>
  <c r="DM308" i="1"/>
  <c r="DQ308" i="1"/>
  <c r="DY308" i="1"/>
  <c r="EC308" i="1"/>
  <c r="EG308" i="1"/>
  <c r="EO308" i="1"/>
  <c r="ES308" i="1"/>
  <c r="EW308" i="1"/>
  <c r="FE308" i="1"/>
  <c r="FI308" i="1"/>
  <c r="FM308" i="1"/>
  <c r="FU308" i="1"/>
  <c r="E265" i="1"/>
  <c r="E278" i="1" s="1"/>
  <c r="E292" i="1" s="1"/>
  <c r="I265" i="1"/>
  <c r="I278" i="1" s="1"/>
  <c r="I292" i="1" s="1"/>
  <c r="M265" i="1"/>
  <c r="M278" i="1" s="1"/>
  <c r="M292" i="1" s="1"/>
  <c r="Q265" i="1"/>
  <c r="Q278" i="1" s="1"/>
  <c r="Q292" i="1" s="1"/>
  <c r="U265" i="1"/>
  <c r="U278" i="1" s="1"/>
  <c r="U292" i="1" s="1"/>
  <c r="Y265" i="1"/>
  <c r="Y278" i="1" s="1"/>
  <c r="Y292" i="1" s="1"/>
  <c r="AC265" i="1"/>
  <c r="AC278" i="1" s="1"/>
  <c r="AC292" i="1" s="1"/>
  <c r="AG265" i="1"/>
  <c r="AG278" i="1" s="1"/>
  <c r="AG292" i="1" s="1"/>
  <c r="AK265" i="1"/>
  <c r="AK278" i="1" s="1"/>
  <c r="AK292" i="1" s="1"/>
  <c r="AO265" i="1"/>
  <c r="AO278" i="1" s="1"/>
  <c r="AO292" i="1" s="1"/>
  <c r="AS265" i="1"/>
  <c r="AS278" i="1" s="1"/>
  <c r="AS292" i="1" s="1"/>
  <c r="AW265" i="1"/>
  <c r="AW278" i="1" s="1"/>
  <c r="AW292" i="1" s="1"/>
  <c r="BA265" i="1"/>
  <c r="BA278" i="1" s="1"/>
  <c r="BA292" i="1" s="1"/>
  <c r="BE265" i="1"/>
  <c r="BE278" i="1" s="1"/>
  <c r="BE292" i="1" s="1"/>
  <c r="BI265" i="1"/>
  <c r="BI278" i="1" s="1"/>
  <c r="BI292" i="1" s="1"/>
  <c r="BM265" i="1"/>
  <c r="BM278" i="1" s="1"/>
  <c r="BM292" i="1" s="1"/>
  <c r="BQ265" i="1"/>
  <c r="BQ278" i="1" s="1"/>
  <c r="BQ292" i="1" s="1"/>
  <c r="BU265" i="1"/>
  <c r="BU278" i="1" s="1"/>
  <c r="BU292" i="1" s="1"/>
  <c r="BY265" i="1"/>
  <c r="BY278" i="1" s="1"/>
  <c r="BY292" i="1" s="1"/>
  <c r="CC265" i="1"/>
  <c r="CC278" i="1" s="1"/>
  <c r="CC292" i="1" s="1"/>
  <c r="CG265" i="1"/>
  <c r="CG278" i="1" s="1"/>
  <c r="CG292" i="1" s="1"/>
  <c r="CK265" i="1"/>
  <c r="CK278" i="1" s="1"/>
  <c r="CK292" i="1" s="1"/>
  <c r="CO265" i="1"/>
  <c r="CO278" i="1" s="1"/>
  <c r="CO292" i="1" s="1"/>
  <c r="CW265" i="1"/>
  <c r="CW278" i="1" s="1"/>
  <c r="CW292" i="1" s="1"/>
  <c r="DA265" i="1"/>
  <c r="DA278" i="1" s="1"/>
  <c r="DA292" i="1" s="1"/>
  <c r="DE265" i="1"/>
  <c r="DE278" i="1" s="1"/>
  <c r="DE292" i="1" s="1"/>
  <c r="DI265" i="1"/>
  <c r="DI278" i="1" s="1"/>
  <c r="DI292" i="1" s="1"/>
  <c r="DM265" i="1"/>
  <c r="DM278" i="1" s="1"/>
  <c r="DM292" i="1" s="1"/>
  <c r="DQ265" i="1"/>
  <c r="DQ278" i="1" s="1"/>
  <c r="DQ292" i="1" s="1"/>
  <c r="DU265" i="1"/>
  <c r="DU278" i="1" s="1"/>
  <c r="DU292" i="1" s="1"/>
  <c r="DY265" i="1"/>
  <c r="DY278" i="1" s="1"/>
  <c r="DY292" i="1" s="1"/>
  <c r="EC265" i="1"/>
  <c r="EC278" i="1" s="1"/>
  <c r="EC292" i="1" s="1"/>
  <c r="EG265" i="1"/>
  <c r="EG278" i="1" s="1"/>
  <c r="EG292" i="1" s="1"/>
  <c r="EK265" i="1"/>
  <c r="EK278" i="1" s="1"/>
  <c r="EK292" i="1" s="1"/>
  <c r="EO265" i="1"/>
  <c r="EO278" i="1" s="1"/>
  <c r="EO292" i="1" s="1"/>
  <c r="ES265" i="1"/>
  <c r="ES278" i="1" s="1"/>
  <c r="ES292" i="1" s="1"/>
  <c r="EW265" i="1"/>
  <c r="EW278" i="1" s="1"/>
  <c r="EW292" i="1" s="1"/>
  <c r="FA265" i="1"/>
  <c r="FA278" i="1" s="1"/>
  <c r="FA292" i="1" s="1"/>
  <c r="FE265" i="1"/>
  <c r="FE278" i="1" s="1"/>
  <c r="FE292" i="1" s="1"/>
  <c r="FI265" i="1"/>
  <c r="FI278" i="1" s="1"/>
  <c r="FI292" i="1" s="1"/>
  <c r="FM265" i="1"/>
  <c r="FM278" i="1" s="1"/>
  <c r="FM292" i="1" s="1"/>
  <c r="FQ265" i="1"/>
  <c r="FQ278" i="1" s="1"/>
  <c r="FQ292" i="1" s="1"/>
  <c r="FU265" i="1"/>
  <c r="FU278" i="1" s="1"/>
  <c r="FU292" i="1" s="1"/>
  <c r="G269" i="1"/>
  <c r="O269" i="1"/>
  <c r="W269" i="1"/>
  <c r="AE269" i="1"/>
  <c r="AM269" i="1"/>
  <c r="AU269" i="1"/>
  <c r="BC269" i="1"/>
  <c r="BK269" i="1"/>
  <c r="BS269" i="1"/>
  <c r="CE269" i="1"/>
  <c r="CU269" i="1"/>
  <c r="DK269" i="1"/>
  <c r="EA269" i="1"/>
  <c r="EQ269" i="1"/>
  <c r="FG269" i="1"/>
  <c r="FW269" i="1"/>
  <c r="FH301" i="1"/>
  <c r="N308" i="1"/>
  <c r="AP308" i="1"/>
  <c r="BZ308" i="1"/>
  <c r="CH308" i="1"/>
  <c r="CL308" i="1"/>
  <c r="CP308" i="1"/>
  <c r="CX308" i="1"/>
  <c r="DB308" i="1"/>
  <c r="DF308" i="1"/>
  <c r="DN308" i="1"/>
  <c r="DR308" i="1"/>
  <c r="DV308" i="1"/>
  <c r="ED308" i="1"/>
  <c r="EH308" i="1"/>
  <c r="EL308" i="1"/>
  <c r="ET308" i="1"/>
  <c r="EX308" i="1"/>
  <c r="FB308" i="1"/>
  <c r="FJ308" i="1"/>
  <c r="FN308" i="1"/>
  <c r="FR308" i="1"/>
  <c r="D250" i="1"/>
  <c r="H250" i="1"/>
  <c r="L250" i="1"/>
  <c r="P250" i="1"/>
  <c r="T250" i="1"/>
  <c r="X250" i="1"/>
  <c r="AB250" i="1"/>
  <c r="AF250" i="1"/>
  <c r="AJ250" i="1"/>
  <c r="AN250" i="1"/>
  <c r="AR250" i="1"/>
  <c r="AV250" i="1"/>
  <c r="AZ250" i="1"/>
  <c r="BD250" i="1"/>
  <c r="BH250" i="1"/>
  <c r="BL250" i="1"/>
  <c r="BP250" i="1"/>
  <c r="BT250" i="1"/>
  <c r="BX250" i="1"/>
  <c r="CB250" i="1"/>
  <c r="CF250" i="1"/>
  <c r="CJ250" i="1"/>
  <c r="CN250" i="1"/>
  <c r="CR250" i="1"/>
  <c r="CV250" i="1"/>
  <c r="CZ250" i="1"/>
  <c r="DD250" i="1"/>
  <c r="DH250" i="1"/>
  <c r="DL250" i="1"/>
  <c r="DP250" i="1"/>
  <c r="DT250" i="1"/>
  <c r="DX250" i="1"/>
  <c r="EB250" i="1"/>
  <c r="EF250" i="1"/>
  <c r="EJ250" i="1"/>
  <c r="EN250" i="1"/>
  <c r="ER250" i="1"/>
  <c r="EV250" i="1"/>
  <c r="EZ250" i="1"/>
  <c r="FD250" i="1"/>
  <c r="FH250" i="1"/>
  <c r="FL250" i="1"/>
  <c r="FP250" i="1"/>
  <c r="FT250" i="1"/>
  <c r="FX250" i="1"/>
  <c r="D301" i="1"/>
  <c r="D269" i="1"/>
  <c r="FZ269" i="1" s="1"/>
  <c r="H301" i="1"/>
  <c r="H308" i="1" s="1"/>
  <c r="H269" i="1"/>
  <c r="L301" i="1"/>
  <c r="L308" i="1" s="1"/>
  <c r="L269" i="1"/>
  <c r="P301" i="1"/>
  <c r="P308" i="1" s="1"/>
  <c r="P269" i="1"/>
  <c r="T301" i="1"/>
  <c r="T269" i="1"/>
  <c r="X301" i="1"/>
  <c r="X308" i="1" s="1"/>
  <c r="X269" i="1"/>
  <c r="AB301" i="1"/>
  <c r="AB308" i="1" s="1"/>
  <c r="AB269" i="1"/>
  <c r="AF301" i="1"/>
  <c r="AF308" i="1" s="1"/>
  <c r="AF269" i="1"/>
  <c r="AJ301" i="1"/>
  <c r="AJ269" i="1"/>
  <c r="AN301" i="1"/>
  <c r="AN308" i="1" s="1"/>
  <c r="AN269" i="1"/>
  <c r="AR301" i="1"/>
  <c r="AR308" i="1" s="1"/>
  <c r="AR269" i="1"/>
  <c r="AV301" i="1"/>
  <c r="AV308" i="1" s="1"/>
  <c r="AV269" i="1"/>
  <c r="AZ301" i="1"/>
  <c r="AZ269" i="1"/>
  <c r="BD301" i="1"/>
  <c r="BD308" i="1" s="1"/>
  <c r="BD269" i="1"/>
  <c r="BH301" i="1"/>
  <c r="BH308" i="1" s="1"/>
  <c r="BH269" i="1"/>
  <c r="BL301" i="1"/>
  <c r="BL308" i="1" s="1"/>
  <c r="BL269" i="1"/>
  <c r="BP301" i="1"/>
  <c r="BP269" i="1"/>
  <c r="BT301" i="1"/>
  <c r="BT308" i="1" s="1"/>
  <c r="BT269" i="1"/>
  <c r="BX301" i="1"/>
  <c r="BX308" i="1" s="1"/>
  <c r="BX269" i="1"/>
  <c r="CB301" i="1"/>
  <c r="CB308" i="1" s="1"/>
  <c r="CB269" i="1"/>
  <c r="CF301" i="1"/>
  <c r="CF269" i="1"/>
  <c r="CJ301" i="1"/>
  <c r="CJ308" i="1" s="1"/>
  <c r="CJ269" i="1"/>
  <c r="CN301" i="1"/>
  <c r="CN308" i="1" s="1"/>
  <c r="CN269" i="1"/>
  <c r="CR301" i="1"/>
  <c r="CR308" i="1" s="1"/>
  <c r="CR269" i="1"/>
  <c r="CV301" i="1"/>
  <c r="CV269" i="1"/>
  <c r="CZ301" i="1"/>
  <c r="CZ308" i="1" s="1"/>
  <c r="CZ269" i="1"/>
  <c r="DD301" i="1"/>
  <c r="DD308" i="1" s="1"/>
  <c r="DD269" i="1"/>
  <c r="DH301" i="1"/>
  <c r="DH308" i="1" s="1"/>
  <c r="DH269" i="1"/>
  <c r="DL301" i="1"/>
  <c r="DL269" i="1"/>
  <c r="DP301" i="1"/>
  <c r="DP308" i="1" s="1"/>
  <c r="DP269" i="1"/>
  <c r="DT301" i="1"/>
  <c r="DT308" i="1" s="1"/>
  <c r="DT269" i="1"/>
  <c r="DX301" i="1"/>
  <c r="DX308" i="1" s="1"/>
  <c r="DX269" i="1"/>
  <c r="EB301" i="1"/>
  <c r="EB269" i="1"/>
  <c r="EF301" i="1"/>
  <c r="EF308" i="1" s="1"/>
  <c r="EF269" i="1"/>
  <c r="EJ301" i="1"/>
  <c r="EJ308" i="1" s="1"/>
  <c r="EJ269" i="1"/>
  <c r="EN301" i="1"/>
  <c r="EN308" i="1" s="1"/>
  <c r="EN269" i="1"/>
  <c r="ER301" i="1"/>
  <c r="ER269" i="1"/>
  <c r="EV301" i="1"/>
  <c r="EV308" i="1" s="1"/>
  <c r="EV269" i="1"/>
  <c r="EZ301" i="1"/>
  <c r="EZ308" i="1" s="1"/>
  <c r="EZ269" i="1"/>
  <c r="FD301" i="1"/>
  <c r="FD308" i="1" s="1"/>
  <c r="FD269" i="1"/>
  <c r="FL301" i="1"/>
  <c r="FL269" i="1"/>
  <c r="FP301" i="1"/>
  <c r="FP308" i="1" s="1"/>
  <c r="FP269" i="1"/>
  <c r="FT301" i="1"/>
  <c r="FT308" i="1" s="1"/>
  <c r="FT269" i="1"/>
  <c r="FX301" i="1"/>
  <c r="FX308" i="1" s="1"/>
  <c r="FX269" i="1"/>
  <c r="F265" i="1"/>
  <c r="F278" i="1" s="1"/>
  <c r="F292" i="1" s="1"/>
  <c r="J265" i="1"/>
  <c r="J278" i="1" s="1"/>
  <c r="J292" i="1" s="1"/>
  <c r="N265" i="1"/>
  <c r="N278" i="1" s="1"/>
  <c r="N292" i="1" s="1"/>
  <c r="R265" i="1"/>
  <c r="R278" i="1" s="1"/>
  <c r="R292" i="1" s="1"/>
  <c r="V265" i="1"/>
  <c r="V278" i="1" s="1"/>
  <c r="V292" i="1" s="1"/>
  <c r="Z265" i="1"/>
  <c r="Z278" i="1" s="1"/>
  <c r="Z292" i="1" s="1"/>
  <c r="AD265" i="1"/>
  <c r="AD278" i="1" s="1"/>
  <c r="AD292" i="1" s="1"/>
  <c r="AH265" i="1"/>
  <c r="AH278" i="1" s="1"/>
  <c r="AH292" i="1" s="1"/>
  <c r="AL265" i="1"/>
  <c r="AL278" i="1" s="1"/>
  <c r="AL292" i="1" s="1"/>
  <c r="AP265" i="1"/>
  <c r="AP278" i="1" s="1"/>
  <c r="AP292" i="1" s="1"/>
  <c r="AT265" i="1"/>
  <c r="AT278" i="1" s="1"/>
  <c r="AT292" i="1" s="1"/>
  <c r="AX265" i="1"/>
  <c r="AX278" i="1" s="1"/>
  <c r="AX292" i="1" s="1"/>
  <c r="BB265" i="1"/>
  <c r="BB278" i="1" s="1"/>
  <c r="BB292" i="1" s="1"/>
  <c r="BF265" i="1"/>
  <c r="BF278" i="1" s="1"/>
  <c r="BF292" i="1" s="1"/>
  <c r="BJ265" i="1"/>
  <c r="BJ278" i="1" s="1"/>
  <c r="BJ292" i="1" s="1"/>
  <c r="BN265" i="1"/>
  <c r="BN278" i="1" s="1"/>
  <c r="BN292" i="1" s="1"/>
  <c r="BR265" i="1"/>
  <c r="BR278" i="1" s="1"/>
  <c r="BR292" i="1" s="1"/>
  <c r="BV265" i="1"/>
  <c r="BV278" i="1" s="1"/>
  <c r="BV292" i="1" s="1"/>
  <c r="BZ265" i="1"/>
  <c r="BZ278" i="1" s="1"/>
  <c r="BZ292" i="1" s="1"/>
  <c r="CD265" i="1"/>
  <c r="CD278" i="1" s="1"/>
  <c r="CD292" i="1" s="1"/>
  <c r="CH265" i="1"/>
  <c r="CH278" i="1" s="1"/>
  <c r="CH292" i="1" s="1"/>
  <c r="CL265" i="1"/>
  <c r="CL278" i="1" s="1"/>
  <c r="CL292" i="1" s="1"/>
  <c r="CP265" i="1"/>
  <c r="CP278" i="1" s="1"/>
  <c r="CP292" i="1" s="1"/>
  <c r="CT265" i="1"/>
  <c r="CT278" i="1" s="1"/>
  <c r="CT292" i="1" s="1"/>
  <c r="CX265" i="1"/>
  <c r="CX278" i="1" s="1"/>
  <c r="CX292" i="1" s="1"/>
  <c r="DB265" i="1"/>
  <c r="DB278" i="1" s="1"/>
  <c r="DB292" i="1" s="1"/>
  <c r="DF265" i="1"/>
  <c r="DF278" i="1" s="1"/>
  <c r="DF292" i="1" s="1"/>
  <c r="DJ265" i="1"/>
  <c r="DJ278" i="1" s="1"/>
  <c r="DJ292" i="1" s="1"/>
  <c r="DN265" i="1"/>
  <c r="DN278" i="1" s="1"/>
  <c r="DN292" i="1" s="1"/>
  <c r="DR265" i="1"/>
  <c r="DR278" i="1" s="1"/>
  <c r="DR292" i="1" s="1"/>
  <c r="DV265" i="1"/>
  <c r="DV278" i="1" s="1"/>
  <c r="DV292" i="1" s="1"/>
  <c r="DZ265" i="1"/>
  <c r="DZ278" i="1" s="1"/>
  <c r="DZ292" i="1" s="1"/>
  <c r="ED265" i="1"/>
  <c r="ED278" i="1" s="1"/>
  <c r="ED292" i="1" s="1"/>
  <c r="EH265" i="1"/>
  <c r="EH278" i="1" s="1"/>
  <c r="EH292" i="1" s="1"/>
  <c r="EL265" i="1"/>
  <c r="EL278" i="1" s="1"/>
  <c r="EL292" i="1" s="1"/>
  <c r="EP265" i="1"/>
  <c r="EP278" i="1" s="1"/>
  <c r="EP292" i="1" s="1"/>
  <c r="ET265" i="1"/>
  <c r="ET278" i="1" s="1"/>
  <c r="ET292" i="1" s="1"/>
  <c r="EX265" i="1"/>
  <c r="EX278" i="1" s="1"/>
  <c r="EX292" i="1" s="1"/>
  <c r="FB265" i="1"/>
  <c r="FB278" i="1" s="1"/>
  <c r="FB292" i="1" s="1"/>
  <c r="FF265" i="1"/>
  <c r="FF278" i="1" s="1"/>
  <c r="FF292" i="1" s="1"/>
  <c r="FJ265" i="1"/>
  <c r="FJ278" i="1" s="1"/>
  <c r="FJ292" i="1" s="1"/>
  <c r="FN265" i="1"/>
  <c r="FN278" i="1" s="1"/>
  <c r="FN292" i="1" s="1"/>
  <c r="FR265" i="1"/>
  <c r="FR278" i="1" s="1"/>
  <c r="FR292" i="1" s="1"/>
  <c r="FV265" i="1"/>
  <c r="FV278" i="1" s="1"/>
  <c r="FV292" i="1" s="1"/>
  <c r="J269" i="1"/>
  <c r="R269" i="1"/>
  <c r="Z269" i="1"/>
  <c r="AH269" i="1"/>
  <c r="AP269" i="1"/>
  <c r="AX269" i="1"/>
  <c r="BF269" i="1"/>
  <c r="BN269" i="1"/>
  <c r="BV269" i="1"/>
  <c r="CI269" i="1"/>
  <c r="CY269" i="1"/>
  <c r="DO269" i="1"/>
  <c r="EE269" i="1"/>
  <c r="EU269" i="1"/>
  <c r="FK269" i="1"/>
  <c r="BC170" i="1" l="1"/>
  <c r="BC135" i="1"/>
  <c r="BC139" i="1" s="1"/>
  <c r="BC141" i="1" s="1"/>
  <c r="BC137" i="1"/>
  <c r="I137" i="1"/>
  <c r="I170" i="1"/>
  <c r="I135" i="1"/>
  <c r="I139" i="1" s="1"/>
  <c r="I141" i="1" s="1"/>
  <c r="AR135" i="1"/>
  <c r="AR139" i="1" s="1"/>
  <c r="AR141" i="1" s="1"/>
  <c r="AR137" i="1"/>
  <c r="AR170" i="1"/>
  <c r="F170" i="1"/>
  <c r="F135" i="1"/>
  <c r="F139" i="1" s="1"/>
  <c r="F141" i="1" s="1"/>
  <c r="F137" i="1"/>
  <c r="CN135" i="1"/>
  <c r="CN139" i="1" s="1"/>
  <c r="CN141" i="1" s="1"/>
  <c r="CN137" i="1"/>
  <c r="CN170" i="1"/>
  <c r="AS137" i="1"/>
  <c r="AS170" i="1"/>
  <c r="AS135" i="1"/>
  <c r="AS139" i="1" s="1"/>
  <c r="AS141" i="1" s="1"/>
  <c r="Q137" i="1"/>
  <c r="Q170" i="1"/>
  <c r="Q135" i="1"/>
  <c r="Q139" i="1" s="1"/>
  <c r="Q141" i="1" s="1"/>
  <c r="D135" i="1"/>
  <c r="D139" i="1" s="1"/>
  <c r="D141" i="1" s="1"/>
  <c r="D137" i="1"/>
  <c r="D170" i="1"/>
  <c r="FZ265" i="1"/>
  <c r="FU166" i="1"/>
  <c r="FU202" i="1" s="1"/>
  <c r="FE166" i="1"/>
  <c r="FE202" i="1" s="1"/>
  <c r="EO166" i="1"/>
  <c r="EO202" i="1" s="1"/>
  <c r="DY166" i="1"/>
  <c r="DY202" i="1" s="1"/>
  <c r="DI166" i="1"/>
  <c r="DI202" i="1" s="1"/>
  <c r="CS166" i="1"/>
  <c r="CS202" i="1" s="1"/>
  <c r="CC166" i="1"/>
  <c r="CC202" i="1" s="1"/>
  <c r="BM166" i="1"/>
  <c r="BM202" i="1" s="1"/>
  <c r="AW166" i="1"/>
  <c r="AW202" i="1" s="1"/>
  <c r="AG166" i="1"/>
  <c r="AG202" i="1" s="1"/>
  <c r="Q166" i="1"/>
  <c r="Q202" i="1" s="1"/>
  <c r="FJ170" i="1"/>
  <c r="FJ135" i="1"/>
  <c r="FJ139" i="1" s="1"/>
  <c r="FJ141" i="1" s="1"/>
  <c r="FJ137" i="1"/>
  <c r="ET170" i="1"/>
  <c r="ET135" i="1"/>
  <c r="ET139" i="1" s="1"/>
  <c r="ET141" i="1" s="1"/>
  <c r="ET137" i="1"/>
  <c r="ED170" i="1"/>
  <c r="ED135" i="1"/>
  <c r="ED137" i="1"/>
  <c r="DN170" i="1"/>
  <c r="DN135" i="1"/>
  <c r="DN137" i="1"/>
  <c r="CX170" i="1"/>
  <c r="CX135" i="1"/>
  <c r="CX139" i="1" s="1"/>
  <c r="CX141" i="1" s="1"/>
  <c r="CX137" i="1"/>
  <c r="CH170" i="1"/>
  <c r="CH135" i="1"/>
  <c r="CH139" i="1" s="1"/>
  <c r="CH141" i="1" s="1"/>
  <c r="CH137" i="1"/>
  <c r="BR170" i="1"/>
  <c r="BR135" i="1"/>
  <c r="BR137" i="1"/>
  <c r="BB170" i="1"/>
  <c r="BB135" i="1"/>
  <c r="BB137" i="1"/>
  <c r="AL170" i="1"/>
  <c r="AL135" i="1"/>
  <c r="AL139" i="1" s="1"/>
  <c r="AL141" i="1" s="1"/>
  <c r="AL137" i="1"/>
  <c r="FM137" i="1"/>
  <c r="FM170" i="1"/>
  <c r="FM135" i="1"/>
  <c r="FM139" i="1" s="1"/>
  <c r="FM141" i="1" s="1"/>
  <c r="EW137" i="1"/>
  <c r="EW170" i="1"/>
  <c r="EW135" i="1"/>
  <c r="EW139" i="1" s="1"/>
  <c r="EW141" i="1" s="1"/>
  <c r="EG137" i="1"/>
  <c r="EG170" i="1"/>
  <c r="EG135" i="1"/>
  <c r="DQ137" i="1"/>
  <c r="DQ170" i="1"/>
  <c r="DQ135" i="1"/>
  <c r="DA137" i="1"/>
  <c r="DA170" i="1"/>
  <c r="DA135" i="1"/>
  <c r="DA139" i="1" s="1"/>
  <c r="DA141" i="1" s="1"/>
  <c r="CK137" i="1"/>
  <c r="CK170" i="1"/>
  <c r="CK135" i="1"/>
  <c r="CK139" i="1" s="1"/>
  <c r="CK141" i="1" s="1"/>
  <c r="BU137" i="1"/>
  <c r="BU170" i="1"/>
  <c r="BU135" i="1"/>
  <c r="BE137" i="1"/>
  <c r="BE170" i="1"/>
  <c r="BE135" i="1"/>
  <c r="AK137" i="1"/>
  <c r="AK170" i="1"/>
  <c r="AK135" i="1"/>
  <c r="AK139" i="1" s="1"/>
  <c r="AK141" i="1" s="1"/>
  <c r="FW170" i="1"/>
  <c r="FW135" i="1"/>
  <c r="FW137" i="1"/>
  <c r="FG170" i="1"/>
  <c r="FG135" i="1"/>
  <c r="FG137" i="1"/>
  <c r="EQ170" i="1"/>
  <c r="EQ135" i="1"/>
  <c r="EQ139" i="1" s="1"/>
  <c r="EQ141" i="1" s="1"/>
  <c r="EQ137" i="1"/>
  <c r="EA170" i="1"/>
  <c r="EA135" i="1"/>
  <c r="EA139" i="1" s="1"/>
  <c r="EA141" i="1" s="1"/>
  <c r="EA137" i="1"/>
  <c r="DK170" i="1"/>
  <c r="DK135" i="1"/>
  <c r="DK137" i="1"/>
  <c r="CU170" i="1"/>
  <c r="CU135" i="1"/>
  <c r="CU137" i="1"/>
  <c r="CE170" i="1"/>
  <c r="CE135" i="1"/>
  <c r="CE139" i="1" s="1"/>
  <c r="CE141" i="1" s="1"/>
  <c r="CE137" i="1"/>
  <c r="BO170" i="1"/>
  <c r="BO135" i="1"/>
  <c r="BO139" i="1" s="1"/>
  <c r="BO141" i="1" s="1"/>
  <c r="BO137" i="1"/>
  <c r="AU170" i="1"/>
  <c r="AU135" i="1"/>
  <c r="AU137" i="1"/>
  <c r="AE170" i="1"/>
  <c r="AE135" i="1"/>
  <c r="AE137" i="1"/>
  <c r="N170" i="1"/>
  <c r="N135" i="1"/>
  <c r="N139" i="1" s="1"/>
  <c r="N141" i="1" s="1"/>
  <c r="N137" i="1"/>
  <c r="V170" i="1"/>
  <c r="V135" i="1"/>
  <c r="V139" i="1" s="1"/>
  <c r="V141" i="1" s="1"/>
  <c r="V137" i="1"/>
  <c r="BL135" i="1"/>
  <c r="BL137" i="1"/>
  <c r="BL170" i="1"/>
  <c r="G170" i="1"/>
  <c r="G135" i="1"/>
  <c r="G137" i="1"/>
  <c r="FX135" i="1"/>
  <c r="FX139" i="1" s="1"/>
  <c r="FX141" i="1" s="1"/>
  <c r="FX137" i="1"/>
  <c r="FX170" i="1"/>
  <c r="DX135" i="1"/>
  <c r="DX137" i="1"/>
  <c r="DX170" i="1"/>
  <c r="CR135" i="1"/>
  <c r="CR137" i="1"/>
  <c r="CR170" i="1"/>
  <c r="T135" i="1"/>
  <c r="T139" i="1" s="1"/>
  <c r="T141" i="1" s="1"/>
  <c r="T137" i="1"/>
  <c r="T170" i="1"/>
  <c r="FL139" i="1"/>
  <c r="FL141" i="1" s="1"/>
  <c r="EN139" i="1"/>
  <c r="EN141" i="1" s="1"/>
  <c r="DP139" i="1"/>
  <c r="DP141" i="1" s="1"/>
  <c r="BT139" i="1"/>
  <c r="BT141" i="1" s="1"/>
  <c r="K186" i="1"/>
  <c r="K169" i="1"/>
  <c r="K145" i="1"/>
  <c r="K107" i="1"/>
  <c r="K104" i="1"/>
  <c r="K101" i="1"/>
  <c r="K103" i="1" s="1"/>
  <c r="K105" i="1" s="1"/>
  <c r="K115" i="1" s="1"/>
  <c r="K97" i="1"/>
  <c r="FN186" i="1"/>
  <c r="FN143" i="1"/>
  <c r="FN169" i="1"/>
  <c r="FN145" i="1"/>
  <c r="FN147" i="1" s="1"/>
  <c r="FN97" i="1"/>
  <c r="FN107" i="1"/>
  <c r="FN104" i="1"/>
  <c r="FN101" i="1"/>
  <c r="FN103" i="1" s="1"/>
  <c r="EX186" i="1"/>
  <c r="EX151" i="1"/>
  <c r="EX147" i="1"/>
  <c r="EX153" i="1"/>
  <c r="EX169" i="1"/>
  <c r="EX149" i="1"/>
  <c r="EX145" i="1"/>
  <c r="EX97" i="1"/>
  <c r="EX107" i="1"/>
  <c r="EX104" i="1"/>
  <c r="EX101" i="1"/>
  <c r="EX103" i="1" s="1"/>
  <c r="EH186" i="1"/>
  <c r="EH169" i="1"/>
  <c r="EH145" i="1"/>
  <c r="EH97" i="1"/>
  <c r="EH107" i="1"/>
  <c r="EH104" i="1"/>
  <c r="EH101" i="1"/>
  <c r="EH103" i="1" s="1"/>
  <c r="EH105" i="1" s="1"/>
  <c r="EH115" i="1" s="1"/>
  <c r="DR186" i="1"/>
  <c r="DR143" i="1"/>
  <c r="DR169" i="1"/>
  <c r="DR145" i="1"/>
  <c r="DR97" i="1"/>
  <c r="DR107" i="1"/>
  <c r="DR104" i="1"/>
  <c r="DR101" i="1"/>
  <c r="DR103" i="1" s="1"/>
  <c r="DR105" i="1" s="1"/>
  <c r="DR115" i="1" s="1"/>
  <c r="DB186" i="1"/>
  <c r="DB151" i="1"/>
  <c r="DB147" i="1"/>
  <c r="DB153" i="1"/>
  <c r="DB169" i="1"/>
  <c r="DB145" i="1"/>
  <c r="DB149" i="1"/>
  <c r="DB97" i="1"/>
  <c r="DB107" i="1"/>
  <c r="DB104" i="1"/>
  <c r="DB101" i="1"/>
  <c r="DB103" i="1" s="1"/>
  <c r="CL186" i="1"/>
  <c r="CL143" i="1"/>
  <c r="CL169" i="1"/>
  <c r="CL97" i="1"/>
  <c r="CL107" i="1"/>
  <c r="CL104" i="1"/>
  <c r="CL101" i="1"/>
  <c r="CL103" i="1" s="1"/>
  <c r="BV186" i="1"/>
  <c r="BV143" i="1"/>
  <c r="BV169" i="1"/>
  <c r="BV97" i="1"/>
  <c r="BV107" i="1"/>
  <c r="BV104" i="1"/>
  <c r="BV101" i="1"/>
  <c r="BV103" i="1" s="1"/>
  <c r="BV105" i="1" s="1"/>
  <c r="BV115" i="1" s="1"/>
  <c r="BF186" i="1"/>
  <c r="BF143" i="1"/>
  <c r="BF169" i="1"/>
  <c r="BF97" i="1"/>
  <c r="BF107" i="1"/>
  <c r="BF104" i="1"/>
  <c r="BF101" i="1"/>
  <c r="BF103" i="1" s="1"/>
  <c r="BF105" i="1" s="1"/>
  <c r="BF115" i="1" s="1"/>
  <c r="AP186" i="1"/>
  <c r="AP143" i="1"/>
  <c r="AP169" i="1"/>
  <c r="AP145" i="1"/>
  <c r="AP147" i="1" s="1"/>
  <c r="AP97" i="1"/>
  <c r="AP107" i="1"/>
  <c r="AP104" i="1"/>
  <c r="AP101" i="1"/>
  <c r="AP103" i="1" s="1"/>
  <c r="V186" i="1"/>
  <c r="V169" i="1"/>
  <c r="V145" i="1"/>
  <c r="V97" i="1"/>
  <c r="V107" i="1"/>
  <c r="V104" i="1"/>
  <c r="V101" i="1"/>
  <c r="V103" i="1" s="1"/>
  <c r="FM186" i="1"/>
  <c r="FM169" i="1"/>
  <c r="FM143" i="1"/>
  <c r="FM97" i="1"/>
  <c r="FM107" i="1"/>
  <c r="FM104" i="1"/>
  <c r="FM101" i="1"/>
  <c r="FM103" i="1" s="1"/>
  <c r="FM105" i="1" s="1"/>
  <c r="FM115" i="1" s="1"/>
  <c r="EW186" i="1"/>
  <c r="EW169" i="1"/>
  <c r="EW143" i="1"/>
  <c r="EW97" i="1"/>
  <c r="EW107" i="1"/>
  <c r="EW104" i="1"/>
  <c r="EW101" i="1"/>
  <c r="EW103" i="1" s="1"/>
  <c r="EW105" i="1" s="1"/>
  <c r="EW115" i="1" s="1"/>
  <c r="EG186" i="1"/>
  <c r="EG169" i="1"/>
  <c r="EG145" i="1"/>
  <c r="EG97" i="1"/>
  <c r="EG107" i="1"/>
  <c r="EG104" i="1"/>
  <c r="EG101" i="1"/>
  <c r="EG103" i="1" s="1"/>
  <c r="DQ186" i="1"/>
  <c r="DQ169" i="1"/>
  <c r="DQ143" i="1"/>
  <c r="DQ97" i="1"/>
  <c r="DQ107" i="1"/>
  <c r="DQ104" i="1"/>
  <c r="DQ101" i="1"/>
  <c r="DQ103" i="1" s="1"/>
  <c r="DA186" i="1"/>
  <c r="DA169" i="1"/>
  <c r="DA153" i="1"/>
  <c r="DA149" i="1"/>
  <c r="DA145" i="1"/>
  <c r="DA151" i="1"/>
  <c r="DA147" i="1"/>
  <c r="DA97" i="1"/>
  <c r="DA107" i="1"/>
  <c r="DA104" i="1"/>
  <c r="DA101" i="1"/>
  <c r="DA103" i="1" s="1"/>
  <c r="DA105" i="1" s="1"/>
  <c r="DA115" i="1" s="1"/>
  <c r="CK186" i="1"/>
  <c r="CK169" i="1"/>
  <c r="CK143" i="1"/>
  <c r="CK97" i="1"/>
  <c r="CK107" i="1"/>
  <c r="CK104" i="1"/>
  <c r="CK101" i="1"/>
  <c r="CK103" i="1" s="1"/>
  <c r="BU186" i="1"/>
  <c r="BU169" i="1"/>
  <c r="BU153" i="1"/>
  <c r="BU149" i="1"/>
  <c r="BU145" i="1"/>
  <c r="BU151" i="1"/>
  <c r="BU147" i="1"/>
  <c r="BU97" i="1"/>
  <c r="BU107" i="1"/>
  <c r="BU104" i="1"/>
  <c r="BU101" i="1"/>
  <c r="BU103" i="1" s="1"/>
  <c r="BE186" i="1"/>
  <c r="BE169" i="1"/>
  <c r="BE143" i="1"/>
  <c r="BE97" i="1"/>
  <c r="BE107" i="1"/>
  <c r="BE104" i="1"/>
  <c r="BE101" i="1"/>
  <c r="BE103" i="1" s="1"/>
  <c r="AO186" i="1"/>
  <c r="AO169" i="1"/>
  <c r="AO145" i="1"/>
  <c r="AO143" i="1"/>
  <c r="AO147" i="1" s="1"/>
  <c r="AO97" i="1"/>
  <c r="AO107" i="1"/>
  <c r="AO104" i="1"/>
  <c r="AO101" i="1"/>
  <c r="AO103" i="1" s="1"/>
  <c r="AO105" i="1" s="1"/>
  <c r="AO115" i="1" s="1"/>
  <c r="Y186" i="1"/>
  <c r="Y169" i="1"/>
  <c r="Y145" i="1"/>
  <c r="Y147" i="1"/>
  <c r="Y143" i="1"/>
  <c r="Y97" i="1"/>
  <c r="Y107" i="1"/>
  <c r="Y104" i="1"/>
  <c r="Y101" i="1"/>
  <c r="Y103" i="1" s="1"/>
  <c r="I186" i="1"/>
  <c r="I169" i="1"/>
  <c r="I145" i="1"/>
  <c r="I147" i="1"/>
  <c r="I143" i="1"/>
  <c r="I97" i="1"/>
  <c r="I107" i="1"/>
  <c r="I104" i="1"/>
  <c r="I101" i="1"/>
  <c r="I103" i="1" s="1"/>
  <c r="C83" i="1"/>
  <c r="FZ78" i="1"/>
  <c r="J186" i="1"/>
  <c r="J147" i="1"/>
  <c r="J143" i="1"/>
  <c r="J169" i="1"/>
  <c r="J145" i="1"/>
  <c r="J97" i="1"/>
  <c r="J107" i="1"/>
  <c r="J104" i="1"/>
  <c r="J101" i="1"/>
  <c r="J103" i="1" s="1"/>
  <c r="FX186" i="1"/>
  <c r="FX169" i="1"/>
  <c r="FX153" i="1"/>
  <c r="FX149" i="1"/>
  <c r="FX145" i="1"/>
  <c r="FX147" i="1"/>
  <c r="FX151" i="1"/>
  <c r="FX107" i="1"/>
  <c r="FX104" i="1"/>
  <c r="FX101" i="1"/>
  <c r="FX103" i="1" s="1"/>
  <c r="FX105" i="1" s="1"/>
  <c r="FX115" i="1" s="1"/>
  <c r="FX97" i="1"/>
  <c r="FH186" i="1"/>
  <c r="FH169" i="1"/>
  <c r="FH145" i="1"/>
  <c r="FH107" i="1"/>
  <c r="FH104" i="1"/>
  <c r="FH101" i="1"/>
  <c r="FH103" i="1" s="1"/>
  <c r="FH97" i="1"/>
  <c r="ER186" i="1"/>
  <c r="ER169" i="1"/>
  <c r="ER145" i="1"/>
  <c r="ER107" i="1"/>
  <c r="ER104" i="1"/>
  <c r="ER101" i="1"/>
  <c r="ER103" i="1" s="1"/>
  <c r="ER97" i="1"/>
  <c r="EB186" i="1"/>
  <c r="EB169" i="1"/>
  <c r="EB145" i="1"/>
  <c r="EB143" i="1"/>
  <c r="EB147" i="1" s="1"/>
  <c r="EB107" i="1"/>
  <c r="EB104" i="1"/>
  <c r="EB101" i="1"/>
  <c r="EB103" i="1" s="1"/>
  <c r="EB105" i="1" s="1"/>
  <c r="EB115" i="1" s="1"/>
  <c r="EB97" i="1"/>
  <c r="DL186" i="1"/>
  <c r="DL169" i="1"/>
  <c r="DL145" i="1"/>
  <c r="DL143" i="1"/>
  <c r="DL107" i="1"/>
  <c r="DL104" i="1"/>
  <c r="DL101" i="1"/>
  <c r="DL103" i="1" s="1"/>
  <c r="DL105" i="1" s="1"/>
  <c r="DL115" i="1" s="1"/>
  <c r="DL97" i="1"/>
  <c r="CV186" i="1"/>
  <c r="CV169" i="1"/>
  <c r="CV153" i="1"/>
  <c r="CV149" i="1"/>
  <c r="CV145" i="1"/>
  <c r="CV147" i="1"/>
  <c r="CV151" i="1"/>
  <c r="CV107" i="1"/>
  <c r="CV104" i="1"/>
  <c r="CV101" i="1"/>
  <c r="CV103" i="1" s="1"/>
  <c r="CV97" i="1"/>
  <c r="CF186" i="1"/>
  <c r="CF169" i="1"/>
  <c r="CF145" i="1"/>
  <c r="CF107" i="1"/>
  <c r="CF104" i="1"/>
  <c r="CF101" i="1"/>
  <c r="CF103" i="1" s="1"/>
  <c r="CF97" i="1"/>
  <c r="BP186" i="1"/>
  <c r="BP169" i="1"/>
  <c r="BP145" i="1"/>
  <c r="BP107" i="1"/>
  <c r="BP104" i="1"/>
  <c r="BP101" i="1"/>
  <c r="BP103" i="1" s="1"/>
  <c r="BP105" i="1" s="1"/>
  <c r="BP115" i="1" s="1"/>
  <c r="BP97" i="1"/>
  <c r="AZ186" i="1"/>
  <c r="AZ169" i="1"/>
  <c r="AZ145" i="1"/>
  <c r="AZ143" i="1"/>
  <c r="AZ107" i="1"/>
  <c r="AZ104" i="1"/>
  <c r="AZ101" i="1"/>
  <c r="AZ103" i="1" s="1"/>
  <c r="AZ105" i="1" s="1"/>
  <c r="AZ115" i="1" s="1"/>
  <c r="AZ97" i="1"/>
  <c r="AJ186" i="1"/>
  <c r="AJ169" i="1"/>
  <c r="AJ145" i="1"/>
  <c r="AJ107" i="1"/>
  <c r="AJ104" i="1"/>
  <c r="AJ101" i="1"/>
  <c r="AJ103" i="1" s="1"/>
  <c r="AJ97" i="1"/>
  <c r="C292" i="1"/>
  <c r="FZ278" i="1"/>
  <c r="X212" i="1"/>
  <c r="FV170" i="1"/>
  <c r="FV135" i="1"/>
  <c r="FV139" i="1" s="1"/>
  <c r="FV141" i="1" s="1"/>
  <c r="FV137" i="1"/>
  <c r="FF170" i="1"/>
  <c r="FF135" i="1"/>
  <c r="FF137" i="1"/>
  <c r="EP170" i="1"/>
  <c r="EP135" i="1"/>
  <c r="EP139" i="1" s="1"/>
  <c r="EP141" i="1" s="1"/>
  <c r="EP137" i="1"/>
  <c r="DZ170" i="1"/>
  <c r="DZ135" i="1"/>
  <c r="DZ139" i="1" s="1"/>
  <c r="DZ141" i="1" s="1"/>
  <c r="DZ137" i="1"/>
  <c r="DJ170" i="1"/>
  <c r="DJ135" i="1"/>
  <c r="DJ139" i="1" s="1"/>
  <c r="DJ141" i="1" s="1"/>
  <c r="DJ137" i="1"/>
  <c r="CT170" i="1"/>
  <c r="CT135" i="1"/>
  <c r="CT137" i="1"/>
  <c r="CD170" i="1"/>
  <c r="CD135" i="1"/>
  <c r="CD139" i="1" s="1"/>
  <c r="CD141" i="1" s="1"/>
  <c r="CD137" i="1"/>
  <c r="BN170" i="1"/>
  <c r="BN135" i="1"/>
  <c r="BN139" i="1" s="1"/>
  <c r="BN141" i="1" s="1"/>
  <c r="BN137" i="1"/>
  <c r="AX170" i="1"/>
  <c r="AX135" i="1"/>
  <c r="AX139" i="1" s="1"/>
  <c r="AX141" i="1" s="1"/>
  <c r="AX137" i="1"/>
  <c r="AH170" i="1"/>
  <c r="AH135" i="1"/>
  <c r="AH137" i="1"/>
  <c r="FI137" i="1"/>
  <c r="FI170" i="1"/>
  <c r="FI135" i="1"/>
  <c r="ES137" i="1"/>
  <c r="ES170" i="1"/>
  <c r="ES135" i="1"/>
  <c r="EC137" i="1"/>
  <c r="EC170" i="1"/>
  <c r="EC135" i="1"/>
  <c r="EC139" i="1" s="1"/>
  <c r="EC141" i="1" s="1"/>
  <c r="DM137" i="1"/>
  <c r="DM170" i="1"/>
  <c r="DM135" i="1"/>
  <c r="DM139" i="1" s="1"/>
  <c r="DM141" i="1" s="1"/>
  <c r="CW137" i="1"/>
  <c r="CW170" i="1"/>
  <c r="CW135" i="1"/>
  <c r="CG137" i="1"/>
  <c r="CG170" i="1"/>
  <c r="CG135" i="1"/>
  <c r="BQ137" i="1"/>
  <c r="BQ170" i="1"/>
  <c r="BQ135" i="1"/>
  <c r="BQ139" i="1" s="1"/>
  <c r="BQ141" i="1" s="1"/>
  <c r="BA137" i="1"/>
  <c r="BA170" i="1"/>
  <c r="BA135" i="1"/>
  <c r="BA139" i="1" s="1"/>
  <c r="BA141" i="1" s="1"/>
  <c r="AG137" i="1"/>
  <c r="AG170" i="1"/>
  <c r="AG135" i="1"/>
  <c r="FS170" i="1"/>
  <c r="FS135" i="1"/>
  <c r="FS139" i="1" s="1"/>
  <c r="FS141" i="1" s="1"/>
  <c r="FS137" i="1"/>
  <c r="FC170" i="1"/>
  <c r="FC135" i="1"/>
  <c r="FC139" i="1" s="1"/>
  <c r="FC141" i="1" s="1"/>
  <c r="FC137" i="1"/>
  <c r="EM170" i="1"/>
  <c r="EM135" i="1"/>
  <c r="EM137" i="1"/>
  <c r="DW170" i="1"/>
  <c r="DW135" i="1"/>
  <c r="DW139" i="1" s="1"/>
  <c r="DW141" i="1" s="1"/>
  <c r="DW137" i="1"/>
  <c r="DG170" i="1"/>
  <c r="DG135" i="1"/>
  <c r="DG139" i="1" s="1"/>
  <c r="DG141" i="1" s="1"/>
  <c r="DG137" i="1"/>
  <c r="CQ170" i="1"/>
  <c r="CQ135" i="1"/>
  <c r="CQ139" i="1" s="1"/>
  <c r="CQ141" i="1" s="1"/>
  <c r="CQ137" i="1"/>
  <c r="CA170" i="1"/>
  <c r="CA135" i="1"/>
  <c r="CA137" i="1"/>
  <c r="BK170" i="1"/>
  <c r="BK135" i="1"/>
  <c r="BK139" i="1" s="1"/>
  <c r="BK141" i="1" s="1"/>
  <c r="BK137" i="1"/>
  <c r="AQ170" i="1"/>
  <c r="AQ135" i="1"/>
  <c r="AQ139" i="1" s="1"/>
  <c r="AQ141" i="1" s="1"/>
  <c r="AQ137" i="1"/>
  <c r="AA170" i="1"/>
  <c r="AA135" i="1"/>
  <c r="AA139" i="1" s="1"/>
  <c r="AA141" i="1" s="1"/>
  <c r="AA137" i="1"/>
  <c r="J170" i="1"/>
  <c r="J135" i="1"/>
  <c r="J137" i="1"/>
  <c r="AZ135" i="1"/>
  <c r="AZ139" i="1" s="1"/>
  <c r="AZ141" i="1" s="1"/>
  <c r="AZ137" i="1"/>
  <c r="AZ170" i="1"/>
  <c r="R170" i="1"/>
  <c r="R135" i="1"/>
  <c r="R139" i="1" s="1"/>
  <c r="R141" i="1" s="1"/>
  <c r="R137" i="1"/>
  <c r="CF135" i="1"/>
  <c r="CF137" i="1"/>
  <c r="CF170" i="1"/>
  <c r="U137" i="1"/>
  <c r="U170" i="1"/>
  <c r="U135" i="1"/>
  <c r="U139" i="1" s="1"/>
  <c r="U141" i="1" s="1"/>
  <c r="FH135" i="1"/>
  <c r="FH139" i="1" s="1"/>
  <c r="FH141" i="1" s="1"/>
  <c r="FH137" i="1"/>
  <c r="FH170" i="1"/>
  <c r="DL135" i="1"/>
  <c r="DL137" i="1"/>
  <c r="DL170" i="1"/>
  <c r="AJ135" i="1"/>
  <c r="AJ137" i="1"/>
  <c r="AJ170" i="1"/>
  <c r="O170" i="1"/>
  <c r="O135" i="1"/>
  <c r="O137" i="1"/>
  <c r="X111" i="1"/>
  <c r="X116" i="1" s="1"/>
  <c r="X114" i="1"/>
  <c r="FW186" i="1"/>
  <c r="FW169" i="1"/>
  <c r="FW145" i="1"/>
  <c r="FW107" i="1"/>
  <c r="FW104" i="1"/>
  <c r="FW101" i="1"/>
  <c r="FW103" i="1" s="1"/>
  <c r="FW105" i="1" s="1"/>
  <c r="FW115" i="1" s="1"/>
  <c r="FW97" i="1"/>
  <c r="FS186" i="1"/>
  <c r="FS151" i="1"/>
  <c r="FS147" i="1"/>
  <c r="FS169" i="1"/>
  <c r="FS153" i="1"/>
  <c r="FS149" i="1"/>
  <c r="FS145" i="1"/>
  <c r="FS107" i="1"/>
  <c r="FS104" i="1"/>
  <c r="FS101" i="1"/>
  <c r="FS103" i="1" s="1"/>
  <c r="FS105" i="1" s="1"/>
  <c r="FS115" i="1" s="1"/>
  <c r="FS97" i="1"/>
  <c r="FG186" i="1"/>
  <c r="FG151" i="1"/>
  <c r="FG147" i="1"/>
  <c r="FG169" i="1"/>
  <c r="FG153" i="1"/>
  <c r="FG149" i="1"/>
  <c r="FG145" i="1"/>
  <c r="FG107" i="1"/>
  <c r="FG104" i="1"/>
  <c r="FG101" i="1"/>
  <c r="FG103" i="1" s="1"/>
  <c r="FG105" i="1" s="1"/>
  <c r="FG115" i="1" s="1"/>
  <c r="FG97" i="1"/>
  <c r="FC186" i="1"/>
  <c r="FC143" i="1"/>
  <c r="FC169" i="1"/>
  <c r="FC107" i="1"/>
  <c r="FC104" i="1"/>
  <c r="FC101" i="1"/>
  <c r="FC103" i="1" s="1"/>
  <c r="FC105" i="1" s="1"/>
  <c r="FC115" i="1" s="1"/>
  <c r="FC97" i="1"/>
  <c r="EQ186" i="1"/>
  <c r="EQ143" i="1"/>
  <c r="EQ169" i="1"/>
  <c r="EQ107" i="1"/>
  <c r="EQ104" i="1"/>
  <c r="EQ101" i="1"/>
  <c r="EQ103" i="1" s="1"/>
  <c r="EQ105" i="1" s="1"/>
  <c r="EQ115" i="1" s="1"/>
  <c r="EQ97" i="1"/>
  <c r="EM186" i="1"/>
  <c r="EM169" i="1"/>
  <c r="EM145" i="1"/>
  <c r="EM107" i="1"/>
  <c r="EM104" i="1"/>
  <c r="EM101" i="1"/>
  <c r="EM103" i="1" s="1"/>
  <c r="EM105" i="1" s="1"/>
  <c r="EM115" i="1" s="1"/>
  <c r="EM97" i="1"/>
  <c r="EA186" i="1"/>
  <c r="EA147" i="1"/>
  <c r="EA143" i="1"/>
  <c r="EA169" i="1"/>
  <c r="EA145" i="1"/>
  <c r="EA107" i="1"/>
  <c r="EA104" i="1"/>
  <c r="EA101" i="1"/>
  <c r="EA103" i="1" s="1"/>
  <c r="EA105" i="1" s="1"/>
  <c r="EA115" i="1" s="1"/>
  <c r="EA97" i="1"/>
  <c r="DW186" i="1"/>
  <c r="DW151" i="1"/>
  <c r="DW147" i="1"/>
  <c r="DW169" i="1"/>
  <c r="DW153" i="1"/>
  <c r="DW149" i="1"/>
  <c r="DW145" i="1"/>
  <c r="DW107" i="1"/>
  <c r="DW104" i="1"/>
  <c r="DW101" i="1"/>
  <c r="DW103" i="1" s="1"/>
  <c r="DW105" i="1" s="1"/>
  <c r="DW115" i="1" s="1"/>
  <c r="DW97" i="1"/>
  <c r="DK186" i="1"/>
  <c r="DK147" i="1"/>
  <c r="DK143" i="1"/>
  <c r="DK169" i="1"/>
  <c r="DK145" i="1"/>
  <c r="DK107" i="1"/>
  <c r="DK104" i="1"/>
  <c r="DK101" i="1"/>
  <c r="DK103" i="1" s="1"/>
  <c r="DK105" i="1" s="1"/>
  <c r="DK115" i="1" s="1"/>
  <c r="DK97" i="1"/>
  <c r="DG186" i="1"/>
  <c r="DG151" i="1"/>
  <c r="DG147" i="1"/>
  <c r="DG169" i="1"/>
  <c r="DG153" i="1"/>
  <c r="DG149" i="1"/>
  <c r="DG145" i="1"/>
  <c r="DG107" i="1"/>
  <c r="DG104" i="1"/>
  <c r="DG101" i="1"/>
  <c r="DG103" i="1" s="1"/>
  <c r="DG105" i="1" s="1"/>
  <c r="DG115" i="1" s="1"/>
  <c r="DG97" i="1"/>
  <c r="CU186" i="1"/>
  <c r="CU151" i="1"/>
  <c r="CU147" i="1"/>
  <c r="CU169" i="1"/>
  <c r="CU153" i="1"/>
  <c r="CU149" i="1"/>
  <c r="CU145" i="1"/>
  <c r="CU107" i="1"/>
  <c r="CU104" i="1"/>
  <c r="CU101" i="1"/>
  <c r="CU103" i="1" s="1"/>
  <c r="CU105" i="1" s="1"/>
  <c r="CU115" i="1" s="1"/>
  <c r="CU97" i="1"/>
  <c r="CQ186" i="1"/>
  <c r="CQ147" i="1"/>
  <c r="CQ143" i="1"/>
  <c r="CQ169" i="1"/>
  <c r="CQ145" i="1"/>
  <c r="CQ107" i="1"/>
  <c r="CQ104" i="1"/>
  <c r="CQ101" i="1"/>
  <c r="CQ103" i="1" s="1"/>
  <c r="CQ105" i="1" s="1"/>
  <c r="CQ115" i="1" s="1"/>
  <c r="CQ97" i="1"/>
  <c r="CE186" i="1"/>
  <c r="CE169" i="1"/>
  <c r="CE145" i="1"/>
  <c r="CE107" i="1"/>
  <c r="CE104" i="1"/>
  <c r="CE101" i="1"/>
  <c r="CE103" i="1" s="1"/>
  <c r="CE105" i="1" s="1"/>
  <c r="CE115" i="1" s="1"/>
  <c r="CE97" i="1"/>
  <c r="CA186" i="1"/>
  <c r="CA151" i="1"/>
  <c r="CA147" i="1"/>
  <c r="CA169" i="1"/>
  <c r="CA153" i="1"/>
  <c r="CA149" i="1"/>
  <c r="CA145" i="1"/>
  <c r="CA107" i="1"/>
  <c r="CA104" i="1"/>
  <c r="CA101" i="1"/>
  <c r="CA103" i="1" s="1"/>
  <c r="CA105" i="1" s="1"/>
  <c r="CA115" i="1" s="1"/>
  <c r="CA97" i="1"/>
  <c r="BO186" i="1"/>
  <c r="BO147" i="1"/>
  <c r="BO143" i="1"/>
  <c r="BO169" i="1"/>
  <c r="BO145" i="1"/>
  <c r="BO107" i="1"/>
  <c r="BO104" i="1"/>
  <c r="BO101" i="1"/>
  <c r="BO103" i="1" s="1"/>
  <c r="BO105" i="1" s="1"/>
  <c r="BO115" i="1" s="1"/>
  <c r="BO97" i="1"/>
  <c r="BK186" i="1"/>
  <c r="BK143" i="1"/>
  <c r="BK169" i="1"/>
  <c r="BK107" i="1"/>
  <c r="BK104" i="1"/>
  <c r="BK101" i="1"/>
  <c r="BK103" i="1" s="1"/>
  <c r="BK105" i="1" s="1"/>
  <c r="BK115" i="1" s="1"/>
  <c r="BK97" i="1"/>
  <c r="AY186" i="1"/>
  <c r="AY147" i="1"/>
  <c r="AY143" i="1"/>
  <c r="AY169" i="1"/>
  <c r="AY145" i="1"/>
  <c r="AY107" i="1"/>
  <c r="AY104" i="1"/>
  <c r="AY101" i="1"/>
  <c r="AY103" i="1" s="1"/>
  <c r="AY105" i="1" s="1"/>
  <c r="AY115" i="1" s="1"/>
  <c r="AY97" i="1"/>
  <c r="AU186" i="1"/>
  <c r="AU151" i="1"/>
  <c r="AU147" i="1"/>
  <c r="AU169" i="1"/>
  <c r="AU153" i="1"/>
  <c r="AU149" i="1"/>
  <c r="AU145" i="1"/>
  <c r="AU107" i="1"/>
  <c r="AU104" i="1"/>
  <c r="AU101" i="1"/>
  <c r="AU103" i="1" s="1"/>
  <c r="AU105" i="1" s="1"/>
  <c r="AU115" i="1" s="1"/>
  <c r="AU97" i="1"/>
  <c r="W186" i="1"/>
  <c r="W169" i="1"/>
  <c r="W145" i="1"/>
  <c r="W107" i="1"/>
  <c r="W104" i="1"/>
  <c r="W101" i="1"/>
  <c r="W103" i="1" s="1"/>
  <c r="W105" i="1" s="1"/>
  <c r="W115" i="1" s="1"/>
  <c r="W97" i="1"/>
  <c r="FR186" i="1"/>
  <c r="FR169" i="1"/>
  <c r="FR145" i="1"/>
  <c r="FR97" i="1"/>
  <c r="FR107" i="1"/>
  <c r="FR104" i="1"/>
  <c r="FR101" i="1"/>
  <c r="FR103" i="1" s="1"/>
  <c r="FR105" i="1" s="1"/>
  <c r="FR115" i="1" s="1"/>
  <c r="FB186" i="1"/>
  <c r="FB169" i="1"/>
  <c r="FB145" i="1"/>
  <c r="FB97" i="1"/>
  <c r="FB107" i="1"/>
  <c r="FB104" i="1"/>
  <c r="FB101" i="1"/>
  <c r="FB103" i="1" s="1"/>
  <c r="FB105" i="1" s="1"/>
  <c r="FB115" i="1" s="1"/>
  <c r="EL143" i="1"/>
  <c r="EL186" i="1"/>
  <c r="EL169" i="1"/>
  <c r="EL97" i="1"/>
  <c r="EL107" i="1"/>
  <c r="EL104" i="1"/>
  <c r="EL101" i="1"/>
  <c r="EL103" i="1" s="1"/>
  <c r="EL105" i="1" s="1"/>
  <c r="EL115" i="1" s="1"/>
  <c r="DV186" i="1"/>
  <c r="DV169" i="1"/>
  <c r="DV145" i="1"/>
  <c r="DV97" i="1"/>
  <c r="DV107" i="1"/>
  <c r="DV104" i="1"/>
  <c r="DV101" i="1"/>
  <c r="DV103" i="1" s="1"/>
  <c r="DF147" i="1"/>
  <c r="DF143" i="1"/>
  <c r="DF169" i="1"/>
  <c r="DF186" i="1"/>
  <c r="DF145" i="1"/>
  <c r="DF97" i="1"/>
  <c r="DF107" i="1"/>
  <c r="DF104" i="1"/>
  <c r="DF101" i="1"/>
  <c r="DF103" i="1" s="1"/>
  <c r="DF105" i="1" s="1"/>
  <c r="DF115" i="1" s="1"/>
  <c r="CP143" i="1"/>
  <c r="CP186" i="1"/>
  <c r="CP169" i="1"/>
  <c r="CP97" i="1"/>
  <c r="CP107" i="1"/>
  <c r="CP104" i="1"/>
  <c r="CP101" i="1"/>
  <c r="CP103" i="1" s="1"/>
  <c r="CP105" i="1" s="1"/>
  <c r="CP115" i="1" s="1"/>
  <c r="BZ186" i="1"/>
  <c r="BZ169" i="1"/>
  <c r="BZ145" i="1"/>
  <c r="BZ97" i="1"/>
  <c r="BZ107" i="1"/>
  <c r="BZ104" i="1"/>
  <c r="BZ101" i="1"/>
  <c r="BZ103" i="1" s="1"/>
  <c r="BZ105" i="1" s="1"/>
  <c r="BZ115" i="1" s="1"/>
  <c r="BJ143" i="1"/>
  <c r="BJ186" i="1"/>
  <c r="BJ169" i="1"/>
  <c r="BJ97" i="1"/>
  <c r="BJ107" i="1"/>
  <c r="BJ104" i="1"/>
  <c r="BJ101" i="1"/>
  <c r="BJ103" i="1" s="1"/>
  <c r="AT143" i="1"/>
  <c r="AT186" i="1"/>
  <c r="AT169" i="1"/>
  <c r="AT97" i="1"/>
  <c r="AT107" i="1"/>
  <c r="AT104" i="1"/>
  <c r="AT101" i="1"/>
  <c r="AT103" i="1" s="1"/>
  <c r="AT105" i="1" s="1"/>
  <c r="AT115" i="1" s="1"/>
  <c r="AD143" i="1"/>
  <c r="AD186" i="1"/>
  <c r="AD169" i="1"/>
  <c r="AD97" i="1"/>
  <c r="AD107" i="1"/>
  <c r="AD104" i="1"/>
  <c r="AD101" i="1"/>
  <c r="AD103" i="1" s="1"/>
  <c r="AD105" i="1" s="1"/>
  <c r="AD115" i="1" s="1"/>
  <c r="FQ186" i="1"/>
  <c r="FQ169" i="1"/>
  <c r="FQ143" i="1"/>
  <c r="FQ97" i="1"/>
  <c r="FQ107" i="1"/>
  <c r="FQ104" i="1"/>
  <c r="FQ101" i="1"/>
  <c r="FQ103" i="1" s="1"/>
  <c r="FQ105" i="1" s="1"/>
  <c r="FQ115" i="1" s="1"/>
  <c r="FI196" i="1"/>
  <c r="FI204" i="1" s="1"/>
  <c r="FA186" i="1"/>
  <c r="FA169" i="1"/>
  <c r="FA143" i="1"/>
  <c r="FA97" i="1"/>
  <c r="FA107" i="1"/>
  <c r="FA104" i="1"/>
  <c r="FA101" i="1"/>
  <c r="FA103" i="1" s="1"/>
  <c r="FA105" i="1" s="1"/>
  <c r="FA115" i="1" s="1"/>
  <c r="ES196" i="1"/>
  <c r="ES204" i="1" s="1"/>
  <c r="EK186" i="1"/>
  <c r="EK169" i="1"/>
  <c r="EK143" i="1"/>
  <c r="EK97" i="1"/>
  <c r="EK107" i="1"/>
  <c r="EK104" i="1"/>
  <c r="EK101" i="1"/>
  <c r="EK103" i="1" s="1"/>
  <c r="EK105" i="1" s="1"/>
  <c r="EK115" i="1" s="1"/>
  <c r="EC196" i="1"/>
  <c r="EC204" i="1" s="1"/>
  <c r="DU186" i="1"/>
  <c r="DU169" i="1"/>
  <c r="DU145" i="1"/>
  <c r="DU97" i="1"/>
  <c r="DU107" i="1"/>
  <c r="DU104" i="1"/>
  <c r="DU101" i="1"/>
  <c r="DU103" i="1" s="1"/>
  <c r="DU105" i="1" s="1"/>
  <c r="DU115" i="1" s="1"/>
  <c r="DM196" i="1"/>
  <c r="DM204" i="1" s="1"/>
  <c r="DE186" i="1"/>
  <c r="DE169" i="1"/>
  <c r="DE145" i="1"/>
  <c r="DE97" i="1"/>
  <c r="DE107" i="1"/>
  <c r="DE104" i="1"/>
  <c r="DE101" i="1"/>
  <c r="DE103" i="1" s="1"/>
  <c r="DE105" i="1" s="1"/>
  <c r="DE115" i="1" s="1"/>
  <c r="CW196" i="1"/>
  <c r="CW204" i="1" s="1"/>
  <c r="CO186" i="1"/>
  <c r="CO169" i="1"/>
  <c r="CO143" i="1"/>
  <c r="CO97" i="1"/>
  <c r="CO107" i="1"/>
  <c r="CO104" i="1"/>
  <c r="CO101" i="1"/>
  <c r="CO103" i="1" s="1"/>
  <c r="CO105" i="1" s="1"/>
  <c r="CO115" i="1" s="1"/>
  <c r="CG196" i="1"/>
  <c r="CG204" i="1" s="1"/>
  <c r="BY186" i="1"/>
  <c r="BY169" i="1"/>
  <c r="BY145" i="1"/>
  <c r="BY143" i="1"/>
  <c r="BY97" i="1"/>
  <c r="BY107" i="1"/>
  <c r="BY104" i="1"/>
  <c r="BY101" i="1"/>
  <c r="BY103" i="1" s="1"/>
  <c r="BY105" i="1" s="1"/>
  <c r="BY115" i="1" s="1"/>
  <c r="BI186" i="1"/>
  <c r="BI169" i="1"/>
  <c r="BI145" i="1"/>
  <c r="BI97" i="1"/>
  <c r="BI107" i="1"/>
  <c r="BI104" i="1"/>
  <c r="BI101" i="1"/>
  <c r="BI103" i="1" s="1"/>
  <c r="AS186" i="1"/>
  <c r="AS169" i="1"/>
  <c r="AS143" i="1"/>
  <c r="AS97" i="1"/>
  <c r="AS107" i="1"/>
  <c r="AS104" i="1"/>
  <c r="AS101" i="1"/>
  <c r="AS103" i="1" s="1"/>
  <c r="AS105" i="1" s="1"/>
  <c r="AS115" i="1" s="1"/>
  <c r="AC186" i="1"/>
  <c r="AC169" i="1"/>
  <c r="AC143" i="1"/>
  <c r="AC97" i="1"/>
  <c r="AC107" i="1"/>
  <c r="AC104" i="1"/>
  <c r="AC101" i="1"/>
  <c r="AC103" i="1" s="1"/>
  <c r="AC105" i="1" s="1"/>
  <c r="AC115" i="1" s="1"/>
  <c r="M186" i="1"/>
  <c r="M169" i="1"/>
  <c r="M145" i="1"/>
  <c r="M143" i="1"/>
  <c r="M97" i="1"/>
  <c r="M107" i="1"/>
  <c r="M104" i="1"/>
  <c r="M101" i="1"/>
  <c r="M103" i="1" s="1"/>
  <c r="M105" i="1" s="1"/>
  <c r="M115" i="1" s="1"/>
  <c r="AA186" i="1"/>
  <c r="AA143" i="1"/>
  <c r="AA169" i="1"/>
  <c r="AA107" i="1"/>
  <c r="AA104" i="1"/>
  <c r="AA101" i="1"/>
  <c r="AA103" i="1" s="1"/>
  <c r="AA105" i="1" s="1"/>
  <c r="AA115" i="1" s="1"/>
  <c r="AA97" i="1"/>
  <c r="O186" i="1"/>
  <c r="O143" i="1"/>
  <c r="O169" i="1"/>
  <c r="O107" i="1"/>
  <c r="O104" i="1"/>
  <c r="O101" i="1"/>
  <c r="O103" i="1" s="1"/>
  <c r="O105" i="1" s="1"/>
  <c r="O115" i="1" s="1"/>
  <c r="O97" i="1"/>
  <c r="Z186" i="1"/>
  <c r="Z169" i="1"/>
  <c r="Z145" i="1"/>
  <c r="Z97" i="1"/>
  <c r="Z107" i="1"/>
  <c r="Z104" i="1"/>
  <c r="Z101" i="1"/>
  <c r="Z103" i="1" s="1"/>
  <c r="FL186" i="1"/>
  <c r="FL169" i="1"/>
  <c r="FL143" i="1"/>
  <c r="FL107" i="1"/>
  <c r="FL104" i="1"/>
  <c r="FL101" i="1"/>
  <c r="FL103" i="1" s="1"/>
  <c r="FL105" i="1" s="1"/>
  <c r="FL115" i="1" s="1"/>
  <c r="FL97" i="1"/>
  <c r="EV186" i="1"/>
  <c r="EV169" i="1"/>
  <c r="EV145" i="1"/>
  <c r="EV107" i="1"/>
  <c r="EV104" i="1"/>
  <c r="EV101" i="1"/>
  <c r="EV103" i="1" s="1"/>
  <c r="EV105" i="1" s="1"/>
  <c r="EV115" i="1" s="1"/>
  <c r="EV97" i="1"/>
  <c r="EF186" i="1"/>
  <c r="EF169" i="1"/>
  <c r="EF145" i="1"/>
  <c r="EF143" i="1"/>
  <c r="EF147" i="1"/>
  <c r="EF107" i="1"/>
  <c r="EF104" i="1"/>
  <c r="EF101" i="1"/>
  <c r="EF103" i="1" s="1"/>
  <c r="EF105" i="1" s="1"/>
  <c r="EF115" i="1" s="1"/>
  <c r="EF97" i="1"/>
  <c r="DP186" i="1"/>
  <c r="DP169" i="1"/>
  <c r="DP153" i="1"/>
  <c r="DP149" i="1"/>
  <c r="DP145" i="1"/>
  <c r="DP147" i="1"/>
  <c r="DP151" i="1"/>
  <c r="DP107" i="1"/>
  <c r="DP104" i="1"/>
  <c r="DP101" i="1"/>
  <c r="DP103" i="1" s="1"/>
  <c r="DP97" i="1"/>
  <c r="CZ186" i="1"/>
  <c r="CZ169" i="1"/>
  <c r="CZ145" i="1"/>
  <c r="CZ147" i="1" s="1"/>
  <c r="CZ143" i="1"/>
  <c r="CZ107" i="1"/>
  <c r="CZ104" i="1"/>
  <c r="CZ101" i="1"/>
  <c r="CZ103" i="1" s="1"/>
  <c r="CZ105" i="1" s="1"/>
  <c r="CZ115" i="1" s="1"/>
  <c r="CZ97" i="1"/>
  <c r="CJ186" i="1"/>
  <c r="CJ169" i="1"/>
  <c r="CJ145" i="1"/>
  <c r="CJ143" i="1"/>
  <c r="CJ107" i="1"/>
  <c r="CJ104" i="1"/>
  <c r="CJ101" i="1"/>
  <c r="CJ103" i="1" s="1"/>
  <c r="CJ105" i="1" s="1"/>
  <c r="CJ115" i="1" s="1"/>
  <c r="CJ97" i="1"/>
  <c r="BT186" i="1"/>
  <c r="BT169" i="1"/>
  <c r="BT153" i="1"/>
  <c r="BT149" i="1"/>
  <c r="BT145" i="1"/>
  <c r="BT151" i="1"/>
  <c r="BT147" i="1"/>
  <c r="BT107" i="1"/>
  <c r="BT104" i="1"/>
  <c r="BT101" i="1"/>
  <c r="BT103" i="1" s="1"/>
  <c r="BT105" i="1" s="1"/>
  <c r="BT115" i="1" s="1"/>
  <c r="BT97" i="1"/>
  <c r="BD186" i="1"/>
  <c r="BD169" i="1"/>
  <c r="BD143" i="1"/>
  <c r="BD107" i="1"/>
  <c r="BD104" i="1"/>
  <c r="BD101" i="1"/>
  <c r="BD103" i="1" s="1"/>
  <c r="BD97" i="1"/>
  <c r="AN186" i="1"/>
  <c r="AN169" i="1"/>
  <c r="AN145" i="1"/>
  <c r="AN107" i="1"/>
  <c r="AN104" i="1"/>
  <c r="AN101" i="1"/>
  <c r="AN103" i="1" s="1"/>
  <c r="AN105" i="1" s="1"/>
  <c r="AN115" i="1" s="1"/>
  <c r="AN97" i="1"/>
  <c r="P186" i="1"/>
  <c r="P169" i="1"/>
  <c r="P145" i="1"/>
  <c r="P107" i="1"/>
  <c r="P104" i="1"/>
  <c r="P101" i="1"/>
  <c r="P103" i="1" s="1"/>
  <c r="P105" i="1" s="1"/>
  <c r="P115" i="1" s="1"/>
  <c r="P97" i="1"/>
  <c r="AE186" i="1"/>
  <c r="AE169" i="1"/>
  <c r="AE145" i="1"/>
  <c r="AE107" i="1"/>
  <c r="AE104" i="1"/>
  <c r="AE101" i="1"/>
  <c r="AE103" i="1" s="1"/>
  <c r="AE97" i="1"/>
  <c r="N143" i="1"/>
  <c r="N186" i="1"/>
  <c r="N169" i="1"/>
  <c r="N97" i="1"/>
  <c r="N107" i="1"/>
  <c r="N104" i="1"/>
  <c r="N101" i="1"/>
  <c r="N103" i="1" s="1"/>
  <c r="N105" i="1" s="1"/>
  <c r="N115" i="1" s="1"/>
  <c r="C166" i="1"/>
  <c r="C202" i="1" s="1"/>
  <c r="FZ202" i="1" s="1"/>
  <c r="FR170" i="1"/>
  <c r="FR135" i="1"/>
  <c r="FR137" i="1"/>
  <c r="FB170" i="1"/>
  <c r="FB135" i="1"/>
  <c r="FB139" i="1" s="1"/>
  <c r="FB141" i="1" s="1"/>
  <c r="FB137" i="1"/>
  <c r="EL170" i="1"/>
  <c r="EL135" i="1"/>
  <c r="EL137" i="1"/>
  <c r="DV170" i="1"/>
  <c r="DV135" i="1"/>
  <c r="DV137" i="1"/>
  <c r="DF170" i="1"/>
  <c r="DF135" i="1"/>
  <c r="DF137" i="1"/>
  <c r="CP170" i="1"/>
  <c r="CP135" i="1"/>
  <c r="CP139" i="1" s="1"/>
  <c r="CP141" i="1" s="1"/>
  <c r="CP137" i="1"/>
  <c r="BZ170" i="1"/>
  <c r="BZ135" i="1"/>
  <c r="BZ137" i="1"/>
  <c r="BJ170" i="1"/>
  <c r="BJ135" i="1"/>
  <c r="BJ137" i="1"/>
  <c r="AT170" i="1"/>
  <c r="AT135" i="1"/>
  <c r="AT137" i="1"/>
  <c r="AD170" i="1"/>
  <c r="AD135" i="1"/>
  <c r="AD139" i="1" s="1"/>
  <c r="AD141" i="1" s="1"/>
  <c r="AD137" i="1"/>
  <c r="FU137" i="1"/>
  <c r="FU170" i="1"/>
  <c r="FU135" i="1"/>
  <c r="FU139" i="1" s="1"/>
  <c r="FU141" i="1" s="1"/>
  <c r="FE137" i="1"/>
  <c r="FE170" i="1"/>
  <c r="FE135" i="1"/>
  <c r="FE139" i="1" s="1"/>
  <c r="FE141" i="1" s="1"/>
  <c r="EO137" i="1"/>
  <c r="EO170" i="1"/>
  <c r="EO135" i="1"/>
  <c r="DY137" i="1"/>
  <c r="DY170" i="1"/>
  <c r="DY135" i="1"/>
  <c r="DI137" i="1"/>
  <c r="DI170" i="1"/>
  <c r="DI135" i="1"/>
  <c r="DI139" i="1" s="1"/>
  <c r="DI141" i="1" s="1"/>
  <c r="CS137" i="1"/>
  <c r="CS170" i="1"/>
  <c r="CS135" i="1"/>
  <c r="CS139" i="1" s="1"/>
  <c r="CS141" i="1" s="1"/>
  <c r="CC137" i="1"/>
  <c r="CC170" i="1"/>
  <c r="CC135" i="1"/>
  <c r="BM137" i="1"/>
  <c r="BM170" i="1"/>
  <c r="BM135" i="1"/>
  <c r="AW137" i="1"/>
  <c r="AW170" i="1"/>
  <c r="AW135" i="1"/>
  <c r="AW139" i="1" s="1"/>
  <c r="AW141" i="1" s="1"/>
  <c r="AC137" i="1"/>
  <c r="AC170" i="1"/>
  <c r="AC135" i="1"/>
  <c r="AC139" i="1" s="1"/>
  <c r="AC141" i="1" s="1"/>
  <c r="FO170" i="1"/>
  <c r="FO135" i="1"/>
  <c r="FO137" i="1"/>
  <c r="EY170" i="1"/>
  <c r="EY135" i="1"/>
  <c r="EY139" i="1" s="1"/>
  <c r="EY141" i="1" s="1"/>
  <c r="EY137" i="1"/>
  <c r="EI170" i="1"/>
  <c r="EI135" i="1"/>
  <c r="EI137" i="1"/>
  <c r="DS170" i="1"/>
  <c r="DS135" i="1"/>
  <c r="DS137" i="1"/>
  <c r="DC170" i="1"/>
  <c r="DC135" i="1"/>
  <c r="DC137" i="1"/>
  <c r="CM170" i="1"/>
  <c r="CM135" i="1"/>
  <c r="CM139" i="1" s="1"/>
  <c r="CM141" i="1" s="1"/>
  <c r="CM137" i="1"/>
  <c r="BW170" i="1"/>
  <c r="BW135" i="1"/>
  <c r="BW137" i="1"/>
  <c r="BG170" i="1"/>
  <c r="BG135" i="1"/>
  <c r="BG137" i="1"/>
  <c r="AM170" i="1"/>
  <c r="AM135" i="1"/>
  <c r="AM137" i="1"/>
  <c r="W170" i="1"/>
  <c r="W135" i="1"/>
  <c r="W139" i="1" s="1"/>
  <c r="W141" i="1" s="1"/>
  <c r="W137" i="1"/>
  <c r="C132" i="1"/>
  <c r="FZ130" i="1"/>
  <c r="AV135" i="1"/>
  <c r="AV139" i="1" s="1"/>
  <c r="AV141" i="1" s="1"/>
  <c r="AV137" i="1"/>
  <c r="AV170" i="1"/>
  <c r="M137" i="1"/>
  <c r="M170" i="1"/>
  <c r="M135" i="1"/>
  <c r="CB135" i="1"/>
  <c r="CB137" i="1"/>
  <c r="CB170" i="1"/>
  <c r="P135" i="1"/>
  <c r="P137" i="1"/>
  <c r="P170" i="1"/>
  <c r="ER135" i="1"/>
  <c r="ER139" i="1" s="1"/>
  <c r="ER141" i="1" s="1"/>
  <c r="ER137" i="1"/>
  <c r="ER170" i="1"/>
  <c r="DH135" i="1"/>
  <c r="DH137" i="1"/>
  <c r="DH170" i="1"/>
  <c r="AF135" i="1"/>
  <c r="AF137" i="1"/>
  <c r="AF170" i="1"/>
  <c r="K170" i="1"/>
  <c r="K135" i="1"/>
  <c r="K137" i="1"/>
  <c r="AI186" i="1"/>
  <c r="AI169" i="1"/>
  <c r="AI145" i="1"/>
  <c r="AI107" i="1"/>
  <c r="AI104" i="1"/>
  <c r="AI101" i="1"/>
  <c r="AI103" i="1" s="1"/>
  <c r="AI105" i="1" s="1"/>
  <c r="AI115" i="1" s="1"/>
  <c r="AI97" i="1"/>
  <c r="FV143" i="1"/>
  <c r="FV186" i="1"/>
  <c r="FV169" i="1"/>
  <c r="FV145" i="1"/>
  <c r="FV97" i="1"/>
  <c r="FV107" i="1"/>
  <c r="FV104" i="1"/>
  <c r="FV101" i="1"/>
  <c r="FV103" i="1" s="1"/>
  <c r="FF186" i="1"/>
  <c r="FF169" i="1"/>
  <c r="FF145" i="1"/>
  <c r="FF97" i="1"/>
  <c r="FF107" i="1"/>
  <c r="FF104" i="1"/>
  <c r="FF101" i="1"/>
  <c r="FF103" i="1" s="1"/>
  <c r="FF105" i="1" s="1"/>
  <c r="FF115" i="1" s="1"/>
  <c r="EP151" i="1"/>
  <c r="EP147" i="1"/>
  <c r="EP186" i="1"/>
  <c r="EP149" i="1"/>
  <c r="EP169" i="1"/>
  <c r="EP145" i="1"/>
  <c r="EP153" i="1"/>
  <c r="EP97" i="1"/>
  <c r="EP107" i="1"/>
  <c r="EP104" i="1"/>
  <c r="EP101" i="1"/>
  <c r="EP103" i="1" s="1"/>
  <c r="EP105" i="1" s="1"/>
  <c r="EP115" i="1" s="1"/>
  <c r="DZ143" i="1"/>
  <c r="DZ186" i="1"/>
  <c r="DZ169" i="1"/>
  <c r="DZ97" i="1"/>
  <c r="DZ107" i="1"/>
  <c r="DZ104" i="1"/>
  <c r="DZ101" i="1"/>
  <c r="DZ103" i="1" s="1"/>
  <c r="DZ105" i="1" s="1"/>
  <c r="DZ115" i="1" s="1"/>
  <c r="DJ143" i="1"/>
  <c r="DJ186" i="1"/>
  <c r="DJ169" i="1"/>
  <c r="DJ97" i="1"/>
  <c r="DJ107" i="1"/>
  <c r="DJ104" i="1"/>
  <c r="DJ101" i="1"/>
  <c r="DJ103" i="1" s="1"/>
  <c r="CT186" i="1"/>
  <c r="CT169" i="1"/>
  <c r="CT145" i="1"/>
  <c r="CT97" i="1"/>
  <c r="CT107" i="1"/>
  <c r="CT104" i="1"/>
  <c r="CT101" i="1"/>
  <c r="CT103" i="1" s="1"/>
  <c r="CT105" i="1" s="1"/>
  <c r="CT115" i="1" s="1"/>
  <c r="CD186" i="1"/>
  <c r="CD169" i="1"/>
  <c r="CD145" i="1"/>
  <c r="CD97" i="1"/>
  <c r="CD107" i="1"/>
  <c r="CD104" i="1"/>
  <c r="CD101" i="1"/>
  <c r="CD103" i="1" s="1"/>
  <c r="CD105" i="1" s="1"/>
  <c r="CD115" i="1" s="1"/>
  <c r="BN143" i="1"/>
  <c r="BN147" i="1" s="1"/>
  <c r="BN186" i="1"/>
  <c r="BN169" i="1"/>
  <c r="BN145" i="1"/>
  <c r="BN97" i="1"/>
  <c r="BN107" i="1"/>
  <c r="BN104" i="1"/>
  <c r="BN101" i="1"/>
  <c r="BN103" i="1" s="1"/>
  <c r="BN105" i="1" s="1"/>
  <c r="BN115" i="1" s="1"/>
  <c r="AX186" i="1"/>
  <c r="AX169" i="1"/>
  <c r="AX145" i="1"/>
  <c r="AX97" i="1"/>
  <c r="AX107" i="1"/>
  <c r="AX104" i="1"/>
  <c r="AX101" i="1"/>
  <c r="AX103" i="1" s="1"/>
  <c r="AH147" i="1"/>
  <c r="AH143" i="1"/>
  <c r="AH186" i="1"/>
  <c r="AH169" i="1"/>
  <c r="AH145" i="1"/>
  <c r="AH97" i="1"/>
  <c r="AH107" i="1"/>
  <c r="AH104" i="1"/>
  <c r="AH101" i="1"/>
  <c r="AH103" i="1" s="1"/>
  <c r="AH105" i="1" s="1"/>
  <c r="AH115" i="1" s="1"/>
  <c r="FU186" i="1"/>
  <c r="FU169" i="1"/>
  <c r="FU145" i="1"/>
  <c r="FU143" i="1"/>
  <c r="FU147" i="1" s="1"/>
  <c r="FU97" i="1"/>
  <c r="FU107" i="1"/>
  <c r="FU104" i="1"/>
  <c r="FU101" i="1"/>
  <c r="FU103" i="1" s="1"/>
  <c r="FU105" i="1" s="1"/>
  <c r="FU115" i="1" s="1"/>
  <c r="FE186" i="1"/>
  <c r="FE169" i="1"/>
  <c r="FE145" i="1"/>
  <c r="FE97" i="1"/>
  <c r="FE107" i="1"/>
  <c r="FE104" i="1"/>
  <c r="FE101" i="1"/>
  <c r="FE103" i="1" s="1"/>
  <c r="FE105" i="1" s="1"/>
  <c r="FE115" i="1" s="1"/>
  <c r="EO186" i="1"/>
  <c r="EO169" i="1"/>
  <c r="EO153" i="1"/>
  <c r="EO149" i="1"/>
  <c r="EO145" i="1"/>
  <c r="EO151" i="1"/>
  <c r="EO147" i="1"/>
  <c r="EO97" i="1"/>
  <c r="EO107" i="1"/>
  <c r="EO104" i="1"/>
  <c r="EO101" i="1"/>
  <c r="EO103" i="1" s="1"/>
  <c r="DY186" i="1"/>
  <c r="DY169" i="1"/>
  <c r="DY153" i="1"/>
  <c r="DY149" i="1"/>
  <c r="DY145" i="1"/>
  <c r="DY151" i="1"/>
  <c r="DY147" i="1"/>
  <c r="DY97" i="1"/>
  <c r="DY107" i="1"/>
  <c r="DY104" i="1"/>
  <c r="DY101" i="1"/>
  <c r="DY103" i="1" s="1"/>
  <c r="DY105" i="1" s="1"/>
  <c r="DY115" i="1" s="1"/>
  <c r="DI186" i="1"/>
  <c r="DI169" i="1"/>
  <c r="DI145" i="1"/>
  <c r="DI143" i="1"/>
  <c r="DI147" i="1" s="1"/>
  <c r="DI97" i="1"/>
  <c r="DI107" i="1"/>
  <c r="DI104" i="1"/>
  <c r="DI101" i="1"/>
  <c r="DI103" i="1" s="1"/>
  <c r="DI105" i="1" s="1"/>
  <c r="DI115" i="1" s="1"/>
  <c r="CS186" i="1"/>
  <c r="CS169" i="1"/>
  <c r="CS153" i="1"/>
  <c r="CS149" i="1"/>
  <c r="CS145" i="1"/>
  <c r="CS151" i="1"/>
  <c r="CS147" i="1"/>
  <c r="CS97" i="1"/>
  <c r="CS107" i="1"/>
  <c r="CS104" i="1"/>
  <c r="CS101" i="1"/>
  <c r="CS103" i="1" s="1"/>
  <c r="CS105" i="1" s="1"/>
  <c r="CS115" i="1" s="1"/>
  <c r="CC186" i="1"/>
  <c r="CC169" i="1"/>
  <c r="CC145" i="1"/>
  <c r="CC97" i="1"/>
  <c r="CC107" i="1"/>
  <c r="CC104" i="1"/>
  <c r="CC101" i="1"/>
  <c r="CC103" i="1" s="1"/>
  <c r="BM186" i="1"/>
  <c r="BM169" i="1"/>
  <c r="BM145" i="1"/>
  <c r="BM97" i="1"/>
  <c r="BM107" i="1"/>
  <c r="BM104" i="1"/>
  <c r="BM101" i="1"/>
  <c r="BM103" i="1" s="1"/>
  <c r="BM105" i="1" s="1"/>
  <c r="BM115" i="1" s="1"/>
  <c r="AW186" i="1"/>
  <c r="AW169" i="1"/>
  <c r="AW153" i="1"/>
  <c r="AW149" i="1"/>
  <c r="AW145" i="1"/>
  <c r="AW151" i="1"/>
  <c r="AW147" i="1"/>
  <c r="AW97" i="1"/>
  <c r="AW107" i="1"/>
  <c r="AW104" i="1"/>
  <c r="AW101" i="1"/>
  <c r="AW103" i="1" s="1"/>
  <c r="AW105" i="1" s="1"/>
  <c r="AW115" i="1" s="1"/>
  <c r="AG186" i="1"/>
  <c r="AG169" i="1"/>
  <c r="AG143" i="1"/>
  <c r="AG97" i="1"/>
  <c r="AG107" i="1"/>
  <c r="AG104" i="1"/>
  <c r="AG101" i="1"/>
  <c r="AG103" i="1" s="1"/>
  <c r="AG105" i="1" s="1"/>
  <c r="AG115" i="1" s="1"/>
  <c r="Q186" i="1"/>
  <c r="Q169" i="1"/>
  <c r="Q145" i="1"/>
  <c r="Q147" i="1"/>
  <c r="Q143" i="1"/>
  <c r="Q97" i="1"/>
  <c r="Q107" i="1"/>
  <c r="Q104" i="1"/>
  <c r="Q101" i="1"/>
  <c r="Q103" i="1" s="1"/>
  <c r="FP186" i="1"/>
  <c r="FP169" i="1"/>
  <c r="FP145" i="1"/>
  <c r="FP147" i="1"/>
  <c r="FP143" i="1"/>
  <c r="FP107" i="1"/>
  <c r="FP104" i="1"/>
  <c r="FP101" i="1"/>
  <c r="FP103" i="1" s="1"/>
  <c r="FP105" i="1" s="1"/>
  <c r="FP115" i="1" s="1"/>
  <c r="FP97" i="1"/>
  <c r="EZ186" i="1"/>
  <c r="EZ169" i="1"/>
  <c r="EZ145" i="1"/>
  <c r="EZ107" i="1"/>
  <c r="EZ104" i="1"/>
  <c r="EZ101" i="1"/>
  <c r="EZ103" i="1" s="1"/>
  <c r="EZ97" i="1"/>
  <c r="EJ186" i="1"/>
  <c r="EJ169" i="1"/>
  <c r="EJ145" i="1"/>
  <c r="EJ143" i="1"/>
  <c r="EJ147" i="1" s="1"/>
  <c r="EJ107" i="1"/>
  <c r="EJ104" i="1"/>
  <c r="EJ101" i="1"/>
  <c r="EJ103" i="1" s="1"/>
  <c r="EJ105" i="1" s="1"/>
  <c r="EJ115" i="1" s="1"/>
  <c r="EJ97" i="1"/>
  <c r="DT186" i="1"/>
  <c r="DT169" i="1"/>
  <c r="DT145" i="1"/>
  <c r="DT107" i="1"/>
  <c r="DT104" i="1"/>
  <c r="DT101" i="1"/>
  <c r="DT103" i="1" s="1"/>
  <c r="DT105" i="1" s="1"/>
  <c r="DT115" i="1" s="1"/>
  <c r="DT97" i="1"/>
  <c r="DD186" i="1"/>
  <c r="DD169" i="1"/>
  <c r="DD153" i="1"/>
  <c r="DD149" i="1"/>
  <c r="DD145" i="1"/>
  <c r="DD151" i="1"/>
  <c r="DD147" i="1"/>
  <c r="DD107" i="1"/>
  <c r="DD104" i="1"/>
  <c r="DD101" i="1"/>
  <c r="DD103" i="1" s="1"/>
  <c r="DD105" i="1" s="1"/>
  <c r="DD115" i="1" s="1"/>
  <c r="DD97" i="1"/>
  <c r="CN186" i="1"/>
  <c r="CN169" i="1"/>
  <c r="CN143" i="1"/>
  <c r="CN107" i="1"/>
  <c r="CN104" i="1"/>
  <c r="CN101" i="1"/>
  <c r="CN103" i="1" s="1"/>
  <c r="CN97" i="1"/>
  <c r="BX186" i="1"/>
  <c r="BX169" i="1"/>
  <c r="BX153" i="1"/>
  <c r="BX149" i="1"/>
  <c r="BX145" i="1"/>
  <c r="BX151" i="1"/>
  <c r="BX147" i="1"/>
  <c r="BX107" i="1"/>
  <c r="BX104" i="1"/>
  <c r="BX101" i="1"/>
  <c r="BX103" i="1" s="1"/>
  <c r="BX105" i="1" s="1"/>
  <c r="BX115" i="1" s="1"/>
  <c r="BX97" i="1"/>
  <c r="BH186" i="1"/>
  <c r="BH169" i="1"/>
  <c r="BH143" i="1"/>
  <c r="BH107" i="1"/>
  <c r="BH104" i="1"/>
  <c r="BH101" i="1"/>
  <c r="BH103" i="1" s="1"/>
  <c r="BH105" i="1" s="1"/>
  <c r="BH115" i="1" s="1"/>
  <c r="BH97" i="1"/>
  <c r="AR186" i="1"/>
  <c r="AR169" i="1"/>
  <c r="AR143" i="1"/>
  <c r="AR107" i="1"/>
  <c r="AR104" i="1"/>
  <c r="AR101" i="1"/>
  <c r="AR103" i="1" s="1"/>
  <c r="AR105" i="1" s="1"/>
  <c r="AR115" i="1" s="1"/>
  <c r="AR97" i="1"/>
  <c r="AB186" i="1"/>
  <c r="AB169" i="1"/>
  <c r="AB143" i="1"/>
  <c r="AB107" i="1"/>
  <c r="AB104" i="1"/>
  <c r="AB101" i="1"/>
  <c r="AB103" i="1" s="1"/>
  <c r="AB97" i="1"/>
  <c r="T186" i="1"/>
  <c r="T169" i="1"/>
  <c r="T145" i="1"/>
  <c r="T107" i="1"/>
  <c r="T104" i="1"/>
  <c r="T101" i="1"/>
  <c r="T103" i="1" s="1"/>
  <c r="T97" i="1"/>
  <c r="H186" i="1"/>
  <c r="H169" i="1"/>
  <c r="H143" i="1"/>
  <c r="H107" i="1"/>
  <c r="H104" i="1"/>
  <c r="H101" i="1"/>
  <c r="H103" i="1" s="1"/>
  <c r="H97" i="1"/>
  <c r="D186" i="1"/>
  <c r="D169" i="1"/>
  <c r="D143" i="1"/>
  <c r="D107" i="1"/>
  <c r="D104" i="1"/>
  <c r="D101" i="1"/>
  <c r="D103" i="1" s="1"/>
  <c r="D97" i="1"/>
  <c r="G186" i="1"/>
  <c r="G143" i="1"/>
  <c r="G169" i="1"/>
  <c r="G107" i="1"/>
  <c r="G104" i="1"/>
  <c r="G101" i="1"/>
  <c r="G103" i="1" s="1"/>
  <c r="G97" i="1"/>
  <c r="FZ166" i="1"/>
  <c r="FZ161" i="1"/>
  <c r="FN170" i="1"/>
  <c r="FN135" i="1"/>
  <c r="FN137" i="1"/>
  <c r="EX170" i="1"/>
  <c r="EX135" i="1"/>
  <c r="EX137" i="1"/>
  <c r="EH170" i="1"/>
  <c r="EH135" i="1"/>
  <c r="EH137" i="1"/>
  <c r="DR170" i="1"/>
  <c r="DR135" i="1"/>
  <c r="DR139" i="1" s="1"/>
  <c r="DR141" i="1" s="1"/>
  <c r="DR137" i="1"/>
  <c r="DB170" i="1"/>
  <c r="DB135" i="1"/>
  <c r="DB137" i="1"/>
  <c r="CL170" i="1"/>
  <c r="CL135" i="1"/>
  <c r="CL137" i="1"/>
  <c r="BV170" i="1"/>
  <c r="BV135" i="1"/>
  <c r="BV137" i="1"/>
  <c r="BF170" i="1"/>
  <c r="BF135" i="1"/>
  <c r="BF139" i="1" s="1"/>
  <c r="BF141" i="1" s="1"/>
  <c r="BF137" i="1"/>
  <c r="AP170" i="1"/>
  <c r="AP135" i="1"/>
  <c r="AP137" i="1"/>
  <c r="FQ137" i="1"/>
  <c r="FQ170" i="1"/>
  <c r="FQ135" i="1"/>
  <c r="FQ139" i="1" s="1"/>
  <c r="FQ141" i="1" s="1"/>
  <c r="FA137" i="1"/>
  <c r="FA170" i="1"/>
  <c r="FA135" i="1"/>
  <c r="EK137" i="1"/>
  <c r="EK170" i="1"/>
  <c r="EK135" i="1"/>
  <c r="DU137" i="1"/>
  <c r="DU170" i="1"/>
  <c r="DU135" i="1"/>
  <c r="DU139" i="1" s="1"/>
  <c r="DU141" i="1" s="1"/>
  <c r="DE137" i="1"/>
  <c r="DE170" i="1"/>
  <c r="DE135" i="1"/>
  <c r="DE139" i="1" s="1"/>
  <c r="DE141" i="1" s="1"/>
  <c r="CO137" i="1"/>
  <c r="CO170" i="1"/>
  <c r="CO135" i="1"/>
  <c r="BY137" i="1"/>
  <c r="BY170" i="1"/>
  <c r="BY135" i="1"/>
  <c r="BI137" i="1"/>
  <c r="BI170" i="1"/>
  <c r="BI135" i="1"/>
  <c r="BI139" i="1" s="1"/>
  <c r="BI141" i="1" s="1"/>
  <c r="AO137" i="1"/>
  <c r="AO170" i="1"/>
  <c r="AO135" i="1"/>
  <c r="AO139" i="1" s="1"/>
  <c r="AO141" i="1" s="1"/>
  <c r="Y137" i="1"/>
  <c r="Y170" i="1"/>
  <c r="Y135" i="1"/>
  <c r="FK170" i="1"/>
  <c r="FK135" i="1"/>
  <c r="FK139" i="1" s="1"/>
  <c r="FK141" i="1" s="1"/>
  <c r="FK137" i="1"/>
  <c r="EU170" i="1"/>
  <c r="EU135" i="1"/>
  <c r="EU137" i="1"/>
  <c r="EE170" i="1"/>
  <c r="EE135" i="1"/>
  <c r="EE137" i="1"/>
  <c r="DO170" i="1"/>
  <c r="DO135" i="1"/>
  <c r="DO137" i="1"/>
  <c r="CY170" i="1"/>
  <c r="CY135" i="1"/>
  <c r="CY139" i="1" s="1"/>
  <c r="CY141" i="1" s="1"/>
  <c r="CY137" i="1"/>
  <c r="CI170" i="1"/>
  <c r="CI135" i="1"/>
  <c r="CI137" i="1"/>
  <c r="BS170" i="1"/>
  <c r="BS135" i="1"/>
  <c r="BS137" i="1"/>
  <c r="AY170" i="1"/>
  <c r="AY135" i="1"/>
  <c r="AY137" i="1"/>
  <c r="AI170" i="1"/>
  <c r="AI135" i="1"/>
  <c r="AI139" i="1" s="1"/>
  <c r="AI141" i="1" s="1"/>
  <c r="AI137" i="1"/>
  <c r="S170" i="1"/>
  <c r="S135" i="1"/>
  <c r="S137" i="1"/>
  <c r="Z170" i="1"/>
  <c r="Z135" i="1"/>
  <c r="Z137" i="1"/>
  <c r="H135" i="1"/>
  <c r="H139" i="1" s="1"/>
  <c r="H141" i="1" s="1"/>
  <c r="H137" i="1"/>
  <c r="H170" i="1"/>
  <c r="BP135" i="1"/>
  <c r="BP137" i="1"/>
  <c r="BP170" i="1"/>
  <c r="L135" i="1"/>
  <c r="L137" i="1"/>
  <c r="L170" i="1"/>
  <c r="EB135" i="1"/>
  <c r="EB137" i="1"/>
  <c r="EB170" i="1"/>
  <c r="CV135" i="1"/>
  <c r="CV139" i="1" s="1"/>
  <c r="CV141" i="1" s="1"/>
  <c r="CV137" i="1"/>
  <c r="CV170" i="1"/>
  <c r="X135" i="1"/>
  <c r="X137" i="1"/>
  <c r="X170" i="1"/>
  <c r="X171" i="1" s="1"/>
  <c r="E137" i="1"/>
  <c r="E170" i="1"/>
  <c r="E135" i="1"/>
  <c r="E139" i="1" s="1"/>
  <c r="E141" i="1" s="1"/>
  <c r="FO186" i="1"/>
  <c r="FO143" i="1"/>
  <c r="FO169" i="1"/>
  <c r="FO107" i="1"/>
  <c r="FO104" i="1"/>
  <c r="FO101" i="1"/>
  <c r="FO103" i="1" s="1"/>
  <c r="FO97" i="1"/>
  <c r="FK186" i="1"/>
  <c r="FK143" i="1"/>
  <c r="FK169" i="1"/>
  <c r="FK107" i="1"/>
  <c r="FK104" i="1"/>
  <c r="FK101" i="1"/>
  <c r="FK103" i="1" s="1"/>
  <c r="FK97" i="1"/>
  <c r="EY186" i="1"/>
  <c r="EY143" i="1"/>
  <c r="EY169" i="1"/>
  <c r="EY145" i="1"/>
  <c r="EY107" i="1"/>
  <c r="EY104" i="1"/>
  <c r="EY101" i="1"/>
  <c r="EY103" i="1" s="1"/>
  <c r="EY97" i="1"/>
  <c r="EU186" i="1"/>
  <c r="EU143" i="1"/>
  <c r="EU169" i="1"/>
  <c r="EU145" i="1"/>
  <c r="EU107" i="1"/>
  <c r="EU104" i="1"/>
  <c r="EU101" i="1"/>
  <c r="EU103" i="1" s="1"/>
  <c r="EU97" i="1"/>
  <c r="EI186" i="1"/>
  <c r="EI143" i="1"/>
  <c r="EI169" i="1"/>
  <c r="EI145" i="1"/>
  <c r="EI147" i="1" s="1"/>
  <c r="EI107" i="1"/>
  <c r="EI104" i="1"/>
  <c r="EI101" i="1"/>
  <c r="EI103" i="1" s="1"/>
  <c r="EI97" i="1"/>
  <c r="EE186" i="1"/>
  <c r="EE169" i="1"/>
  <c r="EE145" i="1"/>
  <c r="EE107" i="1"/>
  <c r="EE104" i="1"/>
  <c r="EE101" i="1"/>
  <c r="EE103" i="1" s="1"/>
  <c r="EE97" i="1"/>
  <c r="DS186" i="1"/>
  <c r="DS147" i="1"/>
  <c r="DS143" i="1"/>
  <c r="DS169" i="1"/>
  <c r="DS145" i="1"/>
  <c r="DS107" i="1"/>
  <c r="DS104" i="1"/>
  <c r="DS101" i="1"/>
  <c r="DS103" i="1" s="1"/>
  <c r="DS97" i="1"/>
  <c r="DO186" i="1"/>
  <c r="DO147" i="1"/>
  <c r="DO143" i="1"/>
  <c r="DO169" i="1"/>
  <c r="DO145" i="1"/>
  <c r="DO107" i="1"/>
  <c r="DO104" i="1"/>
  <c r="DO101" i="1"/>
  <c r="DO103" i="1" s="1"/>
  <c r="DO97" i="1"/>
  <c r="DC186" i="1"/>
  <c r="DC151" i="1"/>
  <c r="DC147" i="1"/>
  <c r="DC169" i="1"/>
  <c r="DC153" i="1"/>
  <c r="DC149" i="1"/>
  <c r="DC145" i="1"/>
  <c r="DC107" i="1"/>
  <c r="DC104" i="1"/>
  <c r="DC101" i="1"/>
  <c r="DC103" i="1" s="1"/>
  <c r="DC97" i="1"/>
  <c r="CY186" i="1"/>
  <c r="CY169" i="1"/>
  <c r="CY145" i="1"/>
  <c r="CY107" i="1"/>
  <c r="CY104" i="1"/>
  <c r="CY101" i="1"/>
  <c r="CY103" i="1" s="1"/>
  <c r="CY97" i="1"/>
  <c r="CM186" i="1"/>
  <c r="CM147" i="1"/>
  <c r="CM143" i="1"/>
  <c r="CM169" i="1"/>
  <c r="CM145" i="1"/>
  <c r="CM107" i="1"/>
  <c r="CM104" i="1"/>
  <c r="CM101" i="1"/>
  <c r="CM103" i="1" s="1"/>
  <c r="CM97" i="1"/>
  <c r="CI186" i="1"/>
  <c r="CI147" i="1"/>
  <c r="CI143" i="1"/>
  <c r="CI169" i="1"/>
  <c r="CI145" i="1"/>
  <c r="CI107" i="1"/>
  <c r="CI104" i="1"/>
  <c r="CI101" i="1"/>
  <c r="CI103" i="1" s="1"/>
  <c r="CI97" i="1"/>
  <c r="BW186" i="1"/>
  <c r="BW143" i="1"/>
  <c r="BW169" i="1"/>
  <c r="BW107" i="1"/>
  <c r="BW104" i="1"/>
  <c r="BW101" i="1"/>
  <c r="BW103" i="1" s="1"/>
  <c r="BW97" i="1"/>
  <c r="BS186" i="1"/>
  <c r="BS147" i="1"/>
  <c r="BS143" i="1"/>
  <c r="BS169" i="1"/>
  <c r="BS145" i="1"/>
  <c r="BS107" i="1"/>
  <c r="BS104" i="1"/>
  <c r="BS101" i="1"/>
  <c r="BS103" i="1" s="1"/>
  <c r="BS97" i="1"/>
  <c r="BG186" i="1"/>
  <c r="BG147" i="1"/>
  <c r="BG143" i="1"/>
  <c r="BG169" i="1"/>
  <c r="BG145" i="1"/>
  <c r="BG107" i="1"/>
  <c r="BG104" i="1"/>
  <c r="BG101" i="1"/>
  <c r="BG103" i="1" s="1"/>
  <c r="BG97" i="1"/>
  <c r="BC186" i="1"/>
  <c r="BC147" i="1"/>
  <c r="BC143" i="1"/>
  <c r="BC169" i="1"/>
  <c r="BC145" i="1"/>
  <c r="BC107" i="1"/>
  <c r="BC104" i="1"/>
  <c r="BC101" i="1"/>
  <c r="BC103" i="1" s="1"/>
  <c r="BC97" i="1"/>
  <c r="AQ186" i="1"/>
  <c r="AQ169" i="1"/>
  <c r="AQ145" i="1"/>
  <c r="AQ107" i="1"/>
  <c r="AQ104" i="1"/>
  <c r="AQ101" i="1"/>
  <c r="AQ103" i="1" s="1"/>
  <c r="AQ97" i="1"/>
  <c r="R147" i="1"/>
  <c r="R143" i="1"/>
  <c r="R186" i="1"/>
  <c r="R169" i="1"/>
  <c r="R145" i="1"/>
  <c r="R97" i="1"/>
  <c r="R107" i="1"/>
  <c r="R104" i="1"/>
  <c r="R101" i="1"/>
  <c r="R103" i="1" s="1"/>
  <c r="R105" i="1" s="1"/>
  <c r="R115" i="1" s="1"/>
  <c r="FJ186" i="1"/>
  <c r="FJ143" i="1"/>
  <c r="FJ169" i="1"/>
  <c r="FJ97" i="1"/>
  <c r="FJ107" i="1"/>
  <c r="FJ104" i="1"/>
  <c r="FJ101" i="1"/>
  <c r="FJ103" i="1" s="1"/>
  <c r="FJ105" i="1" s="1"/>
  <c r="FJ115" i="1" s="1"/>
  <c r="ET186" i="1"/>
  <c r="ET169" i="1"/>
  <c r="ET145" i="1"/>
  <c r="ET97" i="1"/>
  <c r="ET107" i="1"/>
  <c r="ET104" i="1"/>
  <c r="ET101" i="1"/>
  <c r="ET103" i="1" s="1"/>
  <c r="ED186" i="1"/>
  <c r="ED143" i="1"/>
  <c r="ED169" i="1"/>
  <c r="ED97" i="1"/>
  <c r="ED107" i="1"/>
  <c r="ED104" i="1"/>
  <c r="ED101" i="1"/>
  <c r="ED103" i="1" s="1"/>
  <c r="DN186" i="1"/>
  <c r="DN143" i="1"/>
  <c r="DN147" i="1" s="1"/>
  <c r="DN169" i="1"/>
  <c r="DN145" i="1"/>
  <c r="DN97" i="1"/>
  <c r="DN107" i="1"/>
  <c r="DN104" i="1"/>
  <c r="DN101" i="1"/>
  <c r="DN103" i="1" s="1"/>
  <c r="DN105" i="1" s="1"/>
  <c r="DN115" i="1" s="1"/>
  <c r="CX186" i="1"/>
  <c r="CX143" i="1"/>
  <c r="CX169" i="1"/>
  <c r="CX145" i="1"/>
  <c r="CX97" i="1"/>
  <c r="CX107" i="1"/>
  <c r="CX104" i="1"/>
  <c r="CX101" i="1"/>
  <c r="CX103" i="1" s="1"/>
  <c r="CX105" i="1" s="1"/>
  <c r="CX115" i="1" s="1"/>
  <c r="CH186" i="1"/>
  <c r="CH169" i="1"/>
  <c r="CH145" i="1"/>
  <c r="CH97" i="1"/>
  <c r="CH107" i="1"/>
  <c r="CH104" i="1"/>
  <c r="CH101" i="1"/>
  <c r="CH103" i="1" s="1"/>
  <c r="BR186" i="1"/>
  <c r="BR143" i="1"/>
  <c r="BR169" i="1"/>
  <c r="BR145" i="1"/>
  <c r="BR147" i="1" s="1"/>
  <c r="BR97" i="1"/>
  <c r="BR107" i="1"/>
  <c r="BR104" i="1"/>
  <c r="BR101" i="1"/>
  <c r="BR103" i="1" s="1"/>
  <c r="BB186" i="1"/>
  <c r="BB143" i="1"/>
  <c r="BB169" i="1"/>
  <c r="BB97" i="1"/>
  <c r="BB107" i="1"/>
  <c r="BB104" i="1"/>
  <c r="BB101" i="1"/>
  <c r="BB103" i="1" s="1"/>
  <c r="BB105" i="1" s="1"/>
  <c r="BB115" i="1" s="1"/>
  <c r="AL186" i="1"/>
  <c r="AL169" i="1"/>
  <c r="AL145" i="1"/>
  <c r="AL97" i="1"/>
  <c r="AL107" i="1"/>
  <c r="AL104" i="1"/>
  <c r="AL101" i="1"/>
  <c r="AL103" i="1" s="1"/>
  <c r="AL105" i="1" s="1"/>
  <c r="AL115" i="1" s="1"/>
  <c r="F186" i="1"/>
  <c r="F143" i="1"/>
  <c r="F169" i="1"/>
  <c r="F97" i="1"/>
  <c r="F107" i="1"/>
  <c r="F104" i="1"/>
  <c r="F101" i="1"/>
  <c r="F103" i="1" s="1"/>
  <c r="FQ196" i="1"/>
  <c r="FQ204" i="1" s="1"/>
  <c r="FI186" i="1"/>
  <c r="FI169" i="1"/>
  <c r="FI145" i="1"/>
  <c r="FI143" i="1"/>
  <c r="FI147" i="1" s="1"/>
  <c r="FI97" i="1"/>
  <c r="FI107" i="1"/>
  <c r="FI104" i="1"/>
  <c r="FI101" i="1"/>
  <c r="FI103" i="1" s="1"/>
  <c r="FI105" i="1" s="1"/>
  <c r="FI115" i="1" s="1"/>
  <c r="FA196" i="1"/>
  <c r="FA204" i="1" s="1"/>
  <c r="ES186" i="1"/>
  <c r="ES169" i="1"/>
  <c r="ES145" i="1"/>
  <c r="ES97" i="1"/>
  <c r="ES107" i="1"/>
  <c r="ES104" i="1"/>
  <c r="ES101" i="1"/>
  <c r="ES103" i="1" s="1"/>
  <c r="EK196" i="1"/>
  <c r="EK204" i="1" s="1"/>
  <c r="EC186" i="1"/>
  <c r="EC169" i="1"/>
  <c r="EC153" i="1"/>
  <c r="EC149" i="1"/>
  <c r="EC145" i="1"/>
  <c r="EC151" i="1"/>
  <c r="EC147" i="1"/>
  <c r="EC97" i="1"/>
  <c r="EC107" i="1"/>
  <c r="EC104" i="1"/>
  <c r="EC101" i="1"/>
  <c r="EC103" i="1" s="1"/>
  <c r="EC105" i="1" s="1"/>
  <c r="EC115" i="1" s="1"/>
  <c r="DU196" i="1"/>
  <c r="DU204" i="1" s="1"/>
  <c r="DM186" i="1"/>
  <c r="DM169" i="1"/>
  <c r="DM145" i="1"/>
  <c r="DM97" i="1"/>
  <c r="DM107" i="1"/>
  <c r="DM104" i="1"/>
  <c r="DM101" i="1"/>
  <c r="DM103" i="1" s="1"/>
  <c r="DE196" i="1"/>
  <c r="DE204" i="1" s="1"/>
  <c r="CW186" i="1"/>
  <c r="CW169" i="1"/>
  <c r="CW153" i="1"/>
  <c r="CW149" i="1"/>
  <c r="CW145" i="1"/>
  <c r="CW151" i="1"/>
  <c r="CW147" i="1"/>
  <c r="CW97" i="1"/>
  <c r="CW107" i="1"/>
  <c r="CW104" i="1"/>
  <c r="CW101" i="1"/>
  <c r="CW103" i="1" s="1"/>
  <c r="CW105" i="1" s="1"/>
  <c r="CW115" i="1" s="1"/>
  <c r="CO196" i="1"/>
  <c r="CO204" i="1" s="1"/>
  <c r="CG186" i="1"/>
  <c r="CG169" i="1"/>
  <c r="CG145" i="1"/>
  <c r="CG97" i="1"/>
  <c r="CG107" i="1"/>
  <c r="CG104" i="1"/>
  <c r="CG101" i="1"/>
  <c r="CG103" i="1" s="1"/>
  <c r="BY196" i="1"/>
  <c r="BY204" i="1" s="1"/>
  <c r="BQ186" i="1"/>
  <c r="BQ169" i="1"/>
  <c r="BQ143" i="1"/>
  <c r="BQ97" i="1"/>
  <c r="BQ107" i="1"/>
  <c r="BQ104" i="1"/>
  <c r="BQ101" i="1"/>
  <c r="BQ103" i="1" s="1"/>
  <c r="BQ105" i="1" s="1"/>
  <c r="BQ115" i="1" s="1"/>
  <c r="BI196" i="1"/>
  <c r="BI204" i="1" s="1"/>
  <c r="BA186" i="1"/>
  <c r="BA169" i="1"/>
  <c r="BA145" i="1"/>
  <c r="BA147" i="1"/>
  <c r="BA143" i="1"/>
  <c r="BA97" i="1"/>
  <c r="BA107" i="1"/>
  <c r="BA104" i="1"/>
  <c r="BA101" i="1"/>
  <c r="BA103" i="1" s="1"/>
  <c r="AS196" i="1"/>
  <c r="AS204" i="1" s="1"/>
  <c r="AK186" i="1"/>
  <c r="AK169" i="1"/>
  <c r="AK145" i="1"/>
  <c r="AK97" i="1"/>
  <c r="AK107" i="1"/>
  <c r="AK104" i="1"/>
  <c r="AK101" i="1"/>
  <c r="AK103" i="1" s="1"/>
  <c r="AK105" i="1" s="1"/>
  <c r="AK115" i="1" s="1"/>
  <c r="AC196" i="1"/>
  <c r="AC204" i="1" s="1"/>
  <c r="U186" i="1"/>
  <c r="U169" i="1"/>
  <c r="U145" i="1"/>
  <c r="U97" i="1"/>
  <c r="U107" i="1"/>
  <c r="U104" i="1"/>
  <c r="U101" i="1"/>
  <c r="U103" i="1" s="1"/>
  <c r="M196" i="1"/>
  <c r="M204" i="1" s="1"/>
  <c r="E186" i="1"/>
  <c r="E169" i="1"/>
  <c r="E145" i="1"/>
  <c r="E143" i="1"/>
  <c r="E147" i="1" s="1"/>
  <c r="E97" i="1"/>
  <c r="E107" i="1"/>
  <c r="E104" i="1"/>
  <c r="E101" i="1"/>
  <c r="E103" i="1" s="1"/>
  <c r="E105" i="1" s="1"/>
  <c r="E115" i="1" s="1"/>
  <c r="AM186" i="1"/>
  <c r="AM169" i="1"/>
  <c r="AM145" i="1"/>
  <c r="AM107" i="1"/>
  <c r="AM104" i="1"/>
  <c r="AM101" i="1"/>
  <c r="AM103" i="1" s="1"/>
  <c r="AM97" i="1"/>
  <c r="FT186" i="1"/>
  <c r="FT169" i="1"/>
  <c r="FT145" i="1"/>
  <c r="FT107" i="1"/>
  <c r="FT104" i="1"/>
  <c r="FT101" i="1"/>
  <c r="FT103" i="1" s="1"/>
  <c r="FT97" i="1"/>
  <c r="FD186" i="1"/>
  <c r="FD169" i="1"/>
  <c r="FD145" i="1"/>
  <c r="FD107" i="1"/>
  <c r="FD104" i="1"/>
  <c r="FD101" i="1"/>
  <c r="FD103" i="1" s="1"/>
  <c r="FD105" i="1" s="1"/>
  <c r="FD115" i="1" s="1"/>
  <c r="FD97" i="1"/>
  <c r="EN186" i="1"/>
  <c r="EN169" i="1"/>
  <c r="EN145" i="1"/>
  <c r="EN147" i="1"/>
  <c r="EN143" i="1"/>
  <c r="EN107" i="1"/>
  <c r="EN104" i="1"/>
  <c r="EN101" i="1"/>
  <c r="EN103" i="1" s="1"/>
  <c r="EN105" i="1" s="1"/>
  <c r="EN115" i="1" s="1"/>
  <c r="EN97" i="1"/>
  <c r="DX186" i="1"/>
  <c r="DX169" i="1"/>
  <c r="DX153" i="1"/>
  <c r="DX149" i="1"/>
  <c r="DX145" i="1"/>
  <c r="DX151" i="1"/>
  <c r="DX147" i="1"/>
  <c r="DX107" i="1"/>
  <c r="DX104" i="1"/>
  <c r="DX101" i="1"/>
  <c r="DX103" i="1" s="1"/>
  <c r="DX97" i="1"/>
  <c r="DH186" i="1"/>
  <c r="DH169" i="1"/>
  <c r="DH143" i="1"/>
  <c r="DH107" i="1"/>
  <c r="DH104" i="1"/>
  <c r="DH101" i="1"/>
  <c r="DH103" i="1" s="1"/>
  <c r="DH97" i="1"/>
  <c r="CR186" i="1"/>
  <c r="CR169" i="1"/>
  <c r="CR145" i="1"/>
  <c r="CR107" i="1"/>
  <c r="CR104" i="1"/>
  <c r="CR101" i="1"/>
  <c r="CR103" i="1" s="1"/>
  <c r="CR105" i="1" s="1"/>
  <c r="CR115" i="1" s="1"/>
  <c r="CR97" i="1"/>
  <c r="CB186" i="1"/>
  <c r="CB169" i="1"/>
  <c r="CB143" i="1"/>
  <c r="CB107" i="1"/>
  <c r="CB104" i="1"/>
  <c r="CB101" i="1"/>
  <c r="CB103" i="1" s="1"/>
  <c r="CB105" i="1" s="1"/>
  <c r="CB115" i="1" s="1"/>
  <c r="CB97" i="1"/>
  <c r="BL186" i="1"/>
  <c r="BL169" i="1"/>
  <c r="BL145" i="1"/>
  <c r="BL107" i="1"/>
  <c r="BL104" i="1"/>
  <c r="BL101" i="1"/>
  <c r="BL103" i="1" s="1"/>
  <c r="BL97" i="1"/>
  <c r="AV186" i="1"/>
  <c r="AV169" i="1"/>
  <c r="AV145" i="1"/>
  <c r="AV107" i="1"/>
  <c r="AV104" i="1"/>
  <c r="AV101" i="1"/>
  <c r="AV103" i="1" s="1"/>
  <c r="AV97" i="1"/>
  <c r="AF186" i="1"/>
  <c r="AF169" i="1"/>
  <c r="AF145" i="1"/>
  <c r="AF107" i="1"/>
  <c r="AF104" i="1"/>
  <c r="AF101" i="1"/>
  <c r="AF103" i="1" s="1"/>
  <c r="AF105" i="1" s="1"/>
  <c r="AF115" i="1" s="1"/>
  <c r="AF97" i="1"/>
  <c r="L186" i="1"/>
  <c r="L169" i="1"/>
  <c r="L145" i="1"/>
  <c r="L143" i="1"/>
  <c r="L147" i="1" s="1"/>
  <c r="L107" i="1"/>
  <c r="L104" i="1"/>
  <c r="L101" i="1"/>
  <c r="L103" i="1" s="1"/>
  <c r="L105" i="1" s="1"/>
  <c r="L115" i="1" s="1"/>
  <c r="L97" i="1"/>
  <c r="S186" i="1"/>
  <c r="S147" i="1"/>
  <c r="S143" i="1"/>
  <c r="S169" i="1"/>
  <c r="S145" i="1"/>
  <c r="S107" i="1"/>
  <c r="S104" i="1"/>
  <c r="S101" i="1"/>
  <c r="S103" i="1" s="1"/>
  <c r="S97" i="1"/>
  <c r="L111" i="1" l="1"/>
  <c r="L116" i="1" s="1"/>
  <c r="L114" i="1"/>
  <c r="L188" i="1"/>
  <c r="L243" i="1"/>
  <c r="L256" i="1" s="1"/>
  <c r="AF179" i="1"/>
  <c r="AF175" i="1"/>
  <c r="AF171" i="1"/>
  <c r="AF173" i="1"/>
  <c r="AF180" i="1"/>
  <c r="AF205" i="1" s="1"/>
  <c r="AF177" i="1"/>
  <c r="AV105" i="1"/>
  <c r="AV115" i="1" s="1"/>
  <c r="CB111" i="1"/>
  <c r="CB116" i="1" s="1"/>
  <c r="CB114" i="1"/>
  <c r="CB243" i="1"/>
  <c r="CB256" i="1" s="1"/>
  <c r="CB188" i="1"/>
  <c r="CR179" i="1"/>
  <c r="CR175" i="1"/>
  <c r="CR171" i="1"/>
  <c r="CR173" i="1"/>
  <c r="CR180" i="1"/>
  <c r="CR205" i="1" s="1"/>
  <c r="CR177" i="1"/>
  <c r="DH105" i="1"/>
  <c r="DH115" i="1" s="1"/>
  <c r="EN111" i="1"/>
  <c r="EN114" i="1"/>
  <c r="EN243" i="1"/>
  <c r="EN256" i="1" s="1"/>
  <c r="EN188" i="1"/>
  <c r="FD179" i="1"/>
  <c r="FD175" i="1"/>
  <c r="FD171" i="1"/>
  <c r="FD173" i="1"/>
  <c r="FD180" i="1"/>
  <c r="FD205" i="1" s="1"/>
  <c r="FD177" i="1"/>
  <c r="FT105" i="1"/>
  <c r="FT115" i="1" s="1"/>
  <c r="AM105" i="1"/>
  <c r="AM115" i="1" s="1"/>
  <c r="U188" i="1"/>
  <c r="U243" i="1"/>
  <c r="U256" i="1" s="1"/>
  <c r="BA188" i="1"/>
  <c r="BA243" i="1"/>
  <c r="BA256" i="1" s="1"/>
  <c r="CG188" i="1"/>
  <c r="CG243" i="1"/>
  <c r="CG256" i="1" s="1"/>
  <c r="DM188" i="1"/>
  <c r="DM243" i="1"/>
  <c r="DM256" i="1" s="1"/>
  <c r="ES188" i="1"/>
  <c r="ES243" i="1"/>
  <c r="ES256" i="1" s="1"/>
  <c r="F180" i="1"/>
  <c r="F205" i="1" s="1"/>
  <c r="F177" i="1"/>
  <c r="F173" i="1"/>
  <c r="F179" i="1"/>
  <c r="F175" i="1"/>
  <c r="F171" i="1"/>
  <c r="F243" i="1"/>
  <c r="F256" i="1" s="1"/>
  <c r="F188" i="1"/>
  <c r="AL114" i="1"/>
  <c r="AL111" i="1"/>
  <c r="AL116" i="1" s="1"/>
  <c r="BR105" i="1"/>
  <c r="BR115" i="1" s="1"/>
  <c r="CH180" i="1"/>
  <c r="CH205" i="1" s="1"/>
  <c r="CH177" i="1"/>
  <c r="CH173" i="1"/>
  <c r="CH179" i="1"/>
  <c r="CH175" i="1"/>
  <c r="CH171" i="1"/>
  <c r="CH243" i="1"/>
  <c r="CH256" i="1" s="1"/>
  <c r="CH188" i="1"/>
  <c r="CX114" i="1"/>
  <c r="CX111" i="1"/>
  <c r="CX116" i="1" s="1"/>
  <c r="ED105" i="1"/>
  <c r="ED115" i="1" s="1"/>
  <c r="ET180" i="1"/>
  <c r="ET205" i="1" s="1"/>
  <c r="ET177" i="1"/>
  <c r="ET173" i="1"/>
  <c r="ET179" i="1"/>
  <c r="ET175" i="1"/>
  <c r="ET171" i="1"/>
  <c r="ET243" i="1"/>
  <c r="ET256" i="1" s="1"/>
  <c r="ET188" i="1"/>
  <c r="FJ114" i="1"/>
  <c r="FJ111" i="1"/>
  <c r="FJ116" i="1" s="1"/>
  <c r="L139" i="1"/>
  <c r="L141" i="1" s="1"/>
  <c r="Z139" i="1"/>
  <c r="Z141" i="1" s="1"/>
  <c r="BS139" i="1"/>
  <c r="BS141" i="1" s="1"/>
  <c r="EE139" i="1"/>
  <c r="EE141" i="1" s="1"/>
  <c r="Y139" i="1"/>
  <c r="Y141" i="1" s="1"/>
  <c r="CO139" i="1"/>
  <c r="CO141" i="1" s="1"/>
  <c r="FA139" i="1"/>
  <c r="FA141" i="1" s="1"/>
  <c r="CL139" i="1"/>
  <c r="CL141" i="1" s="1"/>
  <c r="EX139" i="1"/>
  <c r="EX141" i="1" s="1"/>
  <c r="AR111" i="1"/>
  <c r="AR116" i="1" s="1"/>
  <c r="AR114" i="1"/>
  <c r="AR188" i="1"/>
  <c r="AR243" i="1"/>
  <c r="AR256" i="1" s="1"/>
  <c r="BH179" i="1"/>
  <c r="BH175" i="1"/>
  <c r="BH171" i="1"/>
  <c r="BH177" i="1"/>
  <c r="BH173" i="1"/>
  <c r="BH180" i="1"/>
  <c r="BH205" i="1" s="1"/>
  <c r="DD111" i="1"/>
  <c r="DD116" i="1" s="1"/>
  <c r="DD114" i="1"/>
  <c r="DD188" i="1"/>
  <c r="DD243" i="1"/>
  <c r="DD256" i="1" s="1"/>
  <c r="DT179" i="1"/>
  <c r="DT175" i="1"/>
  <c r="DT171" i="1"/>
  <c r="DT177" i="1"/>
  <c r="DT173" i="1"/>
  <c r="DT180" i="1"/>
  <c r="DT205" i="1" s="1"/>
  <c r="FP111" i="1"/>
  <c r="FP114" i="1"/>
  <c r="FP188" i="1"/>
  <c r="FP243" i="1"/>
  <c r="FP256" i="1" s="1"/>
  <c r="Q188" i="1"/>
  <c r="Q243" i="1"/>
  <c r="Q256" i="1" s="1"/>
  <c r="AG114" i="1"/>
  <c r="AG111" i="1"/>
  <c r="AG116" i="1" s="1"/>
  <c r="AG179" i="1"/>
  <c r="AG175" i="1"/>
  <c r="AG171" i="1"/>
  <c r="AG180" i="1"/>
  <c r="AG205" i="1" s="1"/>
  <c r="AG177" i="1"/>
  <c r="AG173" i="1"/>
  <c r="CC188" i="1"/>
  <c r="CC243" i="1"/>
  <c r="CC256" i="1" s="1"/>
  <c r="CS114" i="1"/>
  <c r="CS111" i="1"/>
  <c r="CS116" i="1" s="1"/>
  <c r="CS179" i="1"/>
  <c r="CS175" i="1"/>
  <c r="CS171" i="1"/>
  <c r="CS180" i="1"/>
  <c r="CS205" i="1" s="1"/>
  <c r="CS177" i="1"/>
  <c r="CS173" i="1"/>
  <c r="EO188" i="1"/>
  <c r="EO243" i="1"/>
  <c r="EO256" i="1" s="1"/>
  <c r="FE114" i="1"/>
  <c r="FE111" i="1"/>
  <c r="FE116" i="1" s="1"/>
  <c r="FE179" i="1"/>
  <c r="FE175" i="1"/>
  <c r="FE171" i="1"/>
  <c r="FE180" i="1"/>
  <c r="FE205" i="1" s="1"/>
  <c r="FE177" i="1"/>
  <c r="FE173" i="1"/>
  <c r="AH188" i="1"/>
  <c r="AH243" i="1"/>
  <c r="AH256" i="1" s="1"/>
  <c r="BN114" i="1"/>
  <c r="BN111" i="1"/>
  <c r="BN116" i="1" s="1"/>
  <c r="BN173" i="1"/>
  <c r="BN171" i="1"/>
  <c r="BN179" i="1"/>
  <c r="BN175" i="1"/>
  <c r="BN177" i="1" s="1"/>
  <c r="BN180" i="1" s="1"/>
  <c r="BN205" i="1" s="1"/>
  <c r="CT188" i="1"/>
  <c r="CT243" i="1"/>
  <c r="CT256" i="1" s="1"/>
  <c r="DZ114" i="1"/>
  <c r="DZ111" i="1"/>
  <c r="DZ116" i="1" s="1"/>
  <c r="DZ180" i="1"/>
  <c r="DZ205" i="1" s="1"/>
  <c r="DZ177" i="1"/>
  <c r="DZ173" i="1"/>
  <c r="DZ171" i="1"/>
  <c r="DZ179" i="1"/>
  <c r="DZ175" i="1"/>
  <c r="FF188" i="1"/>
  <c r="FF243" i="1"/>
  <c r="FF256" i="1" s="1"/>
  <c r="K139" i="1"/>
  <c r="K141" i="1" s="1"/>
  <c r="AF139" i="1"/>
  <c r="AF141" i="1" s="1"/>
  <c r="CB139" i="1"/>
  <c r="CB141" i="1" s="1"/>
  <c r="BG139" i="1"/>
  <c r="BG141" i="1" s="1"/>
  <c r="DS139" i="1"/>
  <c r="DS141" i="1" s="1"/>
  <c r="CC139" i="1"/>
  <c r="CC141" i="1" s="1"/>
  <c r="EO139" i="1"/>
  <c r="EO141" i="1" s="1"/>
  <c r="BJ139" i="1"/>
  <c r="BJ141" i="1" s="1"/>
  <c r="DV139" i="1"/>
  <c r="DV141" i="1" s="1"/>
  <c r="N188" i="1"/>
  <c r="N243" i="1"/>
  <c r="N256" i="1" s="1"/>
  <c r="P111" i="1"/>
  <c r="P114" i="1"/>
  <c r="P188" i="1"/>
  <c r="P243" i="1"/>
  <c r="P256" i="1" s="1"/>
  <c r="BT111" i="1"/>
  <c r="BT114" i="1"/>
  <c r="BT188" i="1"/>
  <c r="BT243" i="1"/>
  <c r="BT256" i="1" s="1"/>
  <c r="CJ179" i="1"/>
  <c r="CJ173" i="1"/>
  <c r="EF111" i="1"/>
  <c r="EF114" i="1"/>
  <c r="EF188" i="1"/>
  <c r="EF243" i="1"/>
  <c r="EF256" i="1" s="1"/>
  <c r="EV179" i="1"/>
  <c r="EV175" i="1"/>
  <c r="EV171" i="1"/>
  <c r="EV180" i="1"/>
  <c r="EV205" i="1" s="1"/>
  <c r="EV177" i="1"/>
  <c r="EV173" i="1"/>
  <c r="Z243" i="1"/>
  <c r="Z256" i="1" s="1"/>
  <c r="Z188" i="1"/>
  <c r="O111" i="1"/>
  <c r="O114" i="1"/>
  <c r="O180" i="1"/>
  <c r="O205" i="1" s="1"/>
  <c r="O177" i="1"/>
  <c r="O173" i="1"/>
  <c r="O179" i="1"/>
  <c r="O175" i="1"/>
  <c r="O171" i="1"/>
  <c r="O188" i="1"/>
  <c r="O243" i="1"/>
  <c r="O256" i="1" s="1"/>
  <c r="AA111" i="1"/>
  <c r="AA114" i="1"/>
  <c r="AA180" i="1"/>
  <c r="AA205" i="1" s="1"/>
  <c r="AA177" i="1"/>
  <c r="AA173" i="1"/>
  <c r="AA179" i="1"/>
  <c r="AA175" i="1"/>
  <c r="AA171" i="1"/>
  <c r="AA243" i="1"/>
  <c r="AA256" i="1" s="1"/>
  <c r="AA188" i="1"/>
  <c r="M114" i="1"/>
  <c r="M111" i="1"/>
  <c r="M116" i="1" s="1"/>
  <c r="M171" i="1" s="1"/>
  <c r="M175" i="1" s="1"/>
  <c r="M177" i="1" s="1"/>
  <c r="M180" i="1" s="1"/>
  <c r="M205" i="1" s="1"/>
  <c r="M179" i="1"/>
  <c r="M173" i="1"/>
  <c r="BI188" i="1"/>
  <c r="BI243" i="1"/>
  <c r="BI256" i="1" s="1"/>
  <c r="BY114" i="1"/>
  <c r="BY111" i="1"/>
  <c r="BY179" i="1"/>
  <c r="BY173" i="1"/>
  <c r="DE114" i="1"/>
  <c r="DE111" i="1"/>
  <c r="DE116" i="1" s="1"/>
  <c r="DE179" i="1"/>
  <c r="DE175" i="1"/>
  <c r="DE171" i="1"/>
  <c r="DE180" i="1"/>
  <c r="DE205" i="1" s="1"/>
  <c r="DE177" i="1"/>
  <c r="DE173" i="1"/>
  <c r="EK114" i="1"/>
  <c r="EK111" i="1"/>
  <c r="EK116" i="1" s="1"/>
  <c r="EK179" i="1"/>
  <c r="EK175" i="1"/>
  <c r="EK171" i="1"/>
  <c r="EK180" i="1"/>
  <c r="EK205" i="1" s="1"/>
  <c r="EK177" i="1"/>
  <c r="EK173" i="1"/>
  <c r="FQ114" i="1"/>
  <c r="FQ111" i="1"/>
  <c r="FQ179" i="1"/>
  <c r="FQ175" i="1"/>
  <c r="FQ171" i="1"/>
  <c r="FQ180" i="1"/>
  <c r="FQ205" i="1" s="1"/>
  <c r="FQ177" i="1"/>
  <c r="FQ173" i="1"/>
  <c r="AD180" i="1"/>
  <c r="AD205" i="1" s="1"/>
  <c r="AD177" i="1"/>
  <c r="AD173" i="1"/>
  <c r="AD175" i="1"/>
  <c r="AD171" i="1"/>
  <c r="AD179" i="1"/>
  <c r="AT188" i="1"/>
  <c r="AT243" i="1"/>
  <c r="AT256" i="1" s="1"/>
  <c r="BZ114" i="1"/>
  <c r="BZ111" i="1"/>
  <c r="BZ116" i="1" s="1"/>
  <c r="CP180" i="1"/>
  <c r="CP205" i="1" s="1"/>
  <c r="CP177" i="1"/>
  <c r="CP173" i="1"/>
  <c r="CP175" i="1"/>
  <c r="CP171" i="1"/>
  <c r="CP179" i="1"/>
  <c r="EL114" i="1"/>
  <c r="EL111" i="1"/>
  <c r="FB180" i="1"/>
  <c r="FB205" i="1" s="1"/>
  <c r="FB177" i="1"/>
  <c r="FB173" i="1"/>
  <c r="FB175" i="1"/>
  <c r="FB171" i="1"/>
  <c r="FB179" i="1"/>
  <c r="W111" i="1"/>
  <c r="W116" i="1" s="1"/>
  <c r="W114" i="1"/>
  <c r="W180" i="1"/>
  <c r="W205" i="1" s="1"/>
  <c r="W177" i="1"/>
  <c r="W173" i="1"/>
  <c r="W179" i="1"/>
  <c r="W175" i="1"/>
  <c r="W171" i="1"/>
  <c r="W188" i="1"/>
  <c r="W243" i="1"/>
  <c r="W256" i="1" s="1"/>
  <c r="AU111" i="1"/>
  <c r="AU116" i="1" s="1"/>
  <c r="AU114" i="1"/>
  <c r="AU180" i="1"/>
  <c r="AU205" i="1" s="1"/>
  <c r="AU177" i="1"/>
  <c r="AU173" i="1"/>
  <c r="AU179" i="1"/>
  <c r="AU175" i="1"/>
  <c r="AU171" i="1"/>
  <c r="AU243" i="1"/>
  <c r="AU256" i="1" s="1"/>
  <c r="AU188" i="1"/>
  <c r="AY111" i="1"/>
  <c r="AY116" i="1" s="1"/>
  <c r="AY114" i="1"/>
  <c r="AY173" i="1"/>
  <c r="AY179" i="1"/>
  <c r="AY188" i="1"/>
  <c r="AY243" i="1"/>
  <c r="AY256" i="1" s="1"/>
  <c r="BK111" i="1"/>
  <c r="BK116" i="1" s="1"/>
  <c r="BK114" i="1"/>
  <c r="BK180" i="1"/>
  <c r="BK205" i="1" s="1"/>
  <c r="BK177" i="1"/>
  <c r="BK173" i="1"/>
  <c r="BK179" i="1"/>
  <c r="BK175" i="1"/>
  <c r="BK171" i="1"/>
  <c r="BK243" i="1"/>
  <c r="BK256" i="1" s="1"/>
  <c r="BK188" i="1"/>
  <c r="BO111" i="1"/>
  <c r="BO116" i="1" s="1"/>
  <c r="BO114" i="1"/>
  <c r="BO173" i="1"/>
  <c r="BO179" i="1"/>
  <c r="BO188" i="1"/>
  <c r="BO243" i="1"/>
  <c r="BO256" i="1" s="1"/>
  <c r="CA111" i="1"/>
  <c r="CA116" i="1" s="1"/>
  <c r="CA114" i="1"/>
  <c r="CA180" i="1"/>
  <c r="CA205" i="1" s="1"/>
  <c r="CA177" i="1"/>
  <c r="CA173" i="1"/>
  <c r="CA179" i="1"/>
  <c r="CA175" i="1"/>
  <c r="CA171" i="1"/>
  <c r="CA188" i="1"/>
  <c r="CA243" i="1"/>
  <c r="CA256" i="1" s="1"/>
  <c r="CE111" i="1"/>
  <c r="CE116" i="1" s="1"/>
  <c r="CE114" i="1"/>
  <c r="CE180" i="1"/>
  <c r="CE205" i="1" s="1"/>
  <c r="CE177" i="1"/>
  <c r="CE173" i="1"/>
  <c r="CE179" i="1"/>
  <c r="CE175" i="1"/>
  <c r="CE171" i="1"/>
  <c r="CE188" i="1"/>
  <c r="CE243" i="1"/>
  <c r="CE256" i="1" s="1"/>
  <c r="CQ111" i="1"/>
  <c r="CQ116" i="1" s="1"/>
  <c r="CQ171" i="1" s="1"/>
  <c r="CQ175" i="1" s="1"/>
  <c r="CQ177" i="1" s="1"/>
  <c r="CQ180" i="1" s="1"/>
  <c r="CQ205" i="1" s="1"/>
  <c r="CQ114" i="1"/>
  <c r="CQ173" i="1"/>
  <c r="CQ179" i="1"/>
  <c r="CQ243" i="1"/>
  <c r="CQ256" i="1" s="1"/>
  <c r="CQ188" i="1"/>
  <c r="CU111" i="1"/>
  <c r="CU116" i="1" s="1"/>
  <c r="CU114" i="1"/>
  <c r="CU180" i="1"/>
  <c r="CU205" i="1" s="1"/>
  <c r="CU177" i="1"/>
  <c r="CU173" i="1"/>
  <c r="CU179" i="1"/>
  <c r="CU175" i="1"/>
  <c r="CU171" i="1"/>
  <c r="CU188" i="1"/>
  <c r="CU243" i="1"/>
  <c r="CU256" i="1" s="1"/>
  <c r="DG111" i="1"/>
  <c r="DG116" i="1" s="1"/>
  <c r="DG114" i="1"/>
  <c r="DG180" i="1"/>
  <c r="DG205" i="1" s="1"/>
  <c r="DG177" i="1"/>
  <c r="DG173" i="1"/>
  <c r="DG179" i="1"/>
  <c r="DG175" i="1"/>
  <c r="DG171" i="1"/>
  <c r="DG243" i="1"/>
  <c r="DG256" i="1" s="1"/>
  <c r="DG188" i="1"/>
  <c r="DK111" i="1"/>
  <c r="DK116" i="1" s="1"/>
  <c r="DK114" i="1"/>
  <c r="DK173" i="1"/>
  <c r="DK179" i="1"/>
  <c r="DK188" i="1"/>
  <c r="DK243" i="1"/>
  <c r="DK256" i="1" s="1"/>
  <c r="DW111" i="1"/>
  <c r="DW116" i="1" s="1"/>
  <c r="DW114" i="1"/>
  <c r="DW180" i="1"/>
  <c r="DW205" i="1" s="1"/>
  <c r="DW177" i="1"/>
  <c r="DW173" i="1"/>
  <c r="DW179" i="1"/>
  <c r="DW175" i="1"/>
  <c r="DW171" i="1"/>
  <c r="DW243" i="1"/>
  <c r="DW256" i="1" s="1"/>
  <c r="DW188" i="1"/>
  <c r="EA111" i="1"/>
  <c r="EA116" i="1" s="1"/>
  <c r="EA114" i="1"/>
  <c r="EA173" i="1"/>
  <c r="EA179" i="1"/>
  <c r="EA188" i="1"/>
  <c r="EA243" i="1"/>
  <c r="EA256" i="1" s="1"/>
  <c r="EM111" i="1"/>
  <c r="EM116" i="1" s="1"/>
  <c r="EM114" i="1"/>
  <c r="EM180" i="1"/>
  <c r="EM205" i="1" s="1"/>
  <c r="EM177" i="1"/>
  <c r="EM173" i="1"/>
  <c r="EM179" i="1"/>
  <c r="EM175" i="1"/>
  <c r="EM171" i="1"/>
  <c r="EM188" i="1"/>
  <c r="EM243" i="1"/>
  <c r="EM256" i="1" s="1"/>
  <c r="EQ111" i="1"/>
  <c r="EQ116" i="1" s="1"/>
  <c r="EQ114" i="1"/>
  <c r="EQ180" i="1"/>
  <c r="EQ205" i="1" s="1"/>
  <c r="EQ177" i="1"/>
  <c r="EQ173" i="1"/>
  <c r="EQ179" i="1"/>
  <c r="EQ175" i="1"/>
  <c r="EQ171" i="1"/>
  <c r="EQ188" i="1"/>
  <c r="EQ243" i="1"/>
  <c r="EQ256" i="1" s="1"/>
  <c r="FC111" i="1"/>
  <c r="FC116" i="1" s="1"/>
  <c r="FC114" i="1"/>
  <c r="FC180" i="1"/>
  <c r="FC205" i="1" s="1"/>
  <c r="FC177" i="1"/>
  <c r="FC173" i="1"/>
  <c r="FC179" i="1"/>
  <c r="FC175" i="1"/>
  <c r="FC171" i="1"/>
  <c r="FC243" i="1"/>
  <c r="FC256" i="1" s="1"/>
  <c r="FC188" i="1"/>
  <c r="FG111" i="1"/>
  <c r="FG116" i="1" s="1"/>
  <c r="FG114" i="1"/>
  <c r="FG180" i="1"/>
  <c r="FG205" i="1" s="1"/>
  <c r="FG177" i="1"/>
  <c r="FG173" i="1"/>
  <c r="FG179" i="1"/>
  <c r="FG175" i="1"/>
  <c r="FG171" i="1"/>
  <c r="FG188" i="1"/>
  <c r="FG243" i="1"/>
  <c r="FG256" i="1" s="1"/>
  <c r="FS111" i="1"/>
  <c r="FS116" i="1" s="1"/>
  <c r="FS114" i="1"/>
  <c r="FS180" i="1"/>
  <c r="FS205" i="1" s="1"/>
  <c r="FS177" i="1"/>
  <c r="FS173" i="1"/>
  <c r="FS179" i="1"/>
  <c r="FS175" i="1"/>
  <c r="FS171" i="1"/>
  <c r="FS243" i="1"/>
  <c r="FS256" i="1" s="1"/>
  <c r="FS188" i="1"/>
  <c r="FW111" i="1"/>
  <c r="FW116" i="1" s="1"/>
  <c r="FW114" i="1"/>
  <c r="FW180" i="1"/>
  <c r="FW205" i="1" s="1"/>
  <c r="FW177" i="1"/>
  <c r="FW173" i="1"/>
  <c r="FW179" i="1"/>
  <c r="FW175" i="1"/>
  <c r="FW171" i="1"/>
  <c r="FW188" i="1"/>
  <c r="FW243" i="1"/>
  <c r="FW256" i="1" s="1"/>
  <c r="O139" i="1"/>
  <c r="O141" i="1" s="1"/>
  <c r="AJ139" i="1"/>
  <c r="AJ141" i="1" s="1"/>
  <c r="CF139" i="1"/>
  <c r="CF141" i="1" s="1"/>
  <c r="J139" i="1"/>
  <c r="J141" i="1" s="1"/>
  <c r="CA139" i="1"/>
  <c r="CA141" i="1" s="1"/>
  <c r="EM139" i="1"/>
  <c r="EM141" i="1" s="1"/>
  <c r="AG139" i="1"/>
  <c r="AG141" i="1" s="1"/>
  <c r="CW139" i="1"/>
  <c r="CW141" i="1" s="1"/>
  <c r="FI139" i="1"/>
  <c r="FI141" i="1" s="1"/>
  <c r="AH139" i="1"/>
  <c r="AH141" i="1" s="1"/>
  <c r="CT139" i="1"/>
  <c r="CT141" i="1" s="1"/>
  <c r="FF139" i="1"/>
  <c r="FF141" i="1" s="1"/>
  <c r="AZ111" i="1"/>
  <c r="AZ116" i="1" s="1"/>
  <c r="AZ114" i="1"/>
  <c r="AZ243" i="1"/>
  <c r="AZ256" i="1" s="1"/>
  <c r="AZ188" i="1"/>
  <c r="BP179" i="1"/>
  <c r="BP175" i="1"/>
  <c r="BP171" i="1"/>
  <c r="BP180" i="1"/>
  <c r="BP205" i="1" s="1"/>
  <c r="BP177" i="1"/>
  <c r="BP173" i="1"/>
  <c r="CF105" i="1"/>
  <c r="CF115" i="1" s="1"/>
  <c r="DL111" i="1"/>
  <c r="DL114" i="1"/>
  <c r="DL188" i="1"/>
  <c r="DL243" i="1"/>
  <c r="DL256" i="1" s="1"/>
  <c r="EB179" i="1"/>
  <c r="EB173" i="1"/>
  <c r="ER105" i="1"/>
  <c r="ER115" i="1" s="1"/>
  <c r="FX111" i="1"/>
  <c r="FX116" i="1" s="1"/>
  <c r="FX114" i="1"/>
  <c r="FX188" i="1"/>
  <c r="FX243" i="1"/>
  <c r="FX256" i="1" s="1"/>
  <c r="J243" i="1"/>
  <c r="J256" i="1" s="1"/>
  <c r="J188" i="1"/>
  <c r="I188" i="1"/>
  <c r="I243" i="1"/>
  <c r="I256" i="1" s="1"/>
  <c r="Y114" i="1"/>
  <c r="Y111" i="1"/>
  <c r="Y179" i="1"/>
  <c r="Y173" i="1"/>
  <c r="BE105" i="1"/>
  <c r="BE115" i="1" s="1"/>
  <c r="BU188" i="1"/>
  <c r="BU243" i="1"/>
  <c r="BU256" i="1" s="1"/>
  <c r="CK114" i="1"/>
  <c r="CK111" i="1"/>
  <c r="CK179" i="1"/>
  <c r="CK175" i="1"/>
  <c r="CK171" i="1"/>
  <c r="CK180" i="1"/>
  <c r="CK205" i="1" s="1"/>
  <c r="CK177" i="1"/>
  <c r="CK173" i="1"/>
  <c r="DQ105" i="1"/>
  <c r="DQ115" i="1" s="1"/>
  <c r="EG188" i="1"/>
  <c r="EG243" i="1"/>
  <c r="EG256" i="1" s="1"/>
  <c r="EW114" i="1"/>
  <c r="EW111" i="1"/>
  <c r="EW179" i="1"/>
  <c r="EW175" i="1"/>
  <c r="EW171" i="1"/>
  <c r="EW180" i="1"/>
  <c r="EW205" i="1" s="1"/>
  <c r="EW177" i="1"/>
  <c r="EW173" i="1"/>
  <c r="V105" i="1"/>
  <c r="V115" i="1" s="1"/>
  <c r="AP243" i="1"/>
  <c r="AP256" i="1" s="1"/>
  <c r="AP188" i="1"/>
  <c r="BF114" i="1"/>
  <c r="BF111" i="1"/>
  <c r="BF116" i="1" s="1"/>
  <c r="BF180" i="1"/>
  <c r="BF205" i="1" s="1"/>
  <c r="BF177" i="1"/>
  <c r="BF173" i="1"/>
  <c r="BF179" i="1"/>
  <c r="BF175" i="1"/>
  <c r="BF171" i="1"/>
  <c r="CL105" i="1"/>
  <c r="CL115" i="1" s="1"/>
  <c r="DB243" i="1"/>
  <c r="DB256" i="1" s="1"/>
  <c r="DB188" i="1"/>
  <c r="DR114" i="1"/>
  <c r="DR111" i="1"/>
  <c r="DR116" i="1" s="1"/>
  <c r="DR173" i="1"/>
  <c r="DR179" i="1"/>
  <c r="DR171" i="1"/>
  <c r="DR175" i="1" s="1"/>
  <c r="DR177" i="1" s="1"/>
  <c r="DR180" i="1" s="1"/>
  <c r="DR205" i="1" s="1"/>
  <c r="EX105" i="1"/>
  <c r="EX115" i="1" s="1"/>
  <c r="FN243" i="1"/>
  <c r="FN256" i="1" s="1"/>
  <c r="FN188" i="1"/>
  <c r="X173" i="1"/>
  <c r="X175" i="1"/>
  <c r="CR139" i="1"/>
  <c r="CR141" i="1" s="1"/>
  <c r="G139" i="1"/>
  <c r="G141" i="1" s="1"/>
  <c r="BL139" i="1"/>
  <c r="BL141" i="1" s="1"/>
  <c r="AE139" i="1"/>
  <c r="AE141" i="1" s="1"/>
  <c r="CU139" i="1"/>
  <c r="CU141" i="1" s="1"/>
  <c r="FG139" i="1"/>
  <c r="FG141" i="1" s="1"/>
  <c r="BE139" i="1"/>
  <c r="BE141" i="1" s="1"/>
  <c r="DQ139" i="1"/>
  <c r="DQ141" i="1" s="1"/>
  <c r="BB139" i="1"/>
  <c r="BB141" i="1" s="1"/>
  <c r="DN139" i="1"/>
  <c r="DN141" i="1" s="1"/>
  <c r="S105" i="1"/>
  <c r="S115" i="1" s="1"/>
  <c r="AF111" i="1"/>
  <c r="AF114" i="1"/>
  <c r="AF243" i="1"/>
  <c r="AF256" i="1" s="1"/>
  <c r="AF188" i="1"/>
  <c r="AV179" i="1"/>
  <c r="AV175" i="1"/>
  <c r="AV171" i="1"/>
  <c r="AV173" i="1"/>
  <c r="AV180" i="1"/>
  <c r="AV205" i="1" s="1"/>
  <c r="AV177" i="1"/>
  <c r="BL105" i="1"/>
  <c r="BL115" i="1" s="1"/>
  <c r="CR111" i="1"/>
  <c r="CR114" i="1"/>
  <c r="CR243" i="1"/>
  <c r="CR256" i="1" s="1"/>
  <c r="CR188" i="1"/>
  <c r="DH179" i="1"/>
  <c r="DH175" i="1"/>
  <c r="DH171" i="1"/>
  <c r="DH173" i="1"/>
  <c r="DH180" i="1"/>
  <c r="DH205" i="1" s="1"/>
  <c r="DH177" i="1"/>
  <c r="DX105" i="1"/>
  <c r="DX115" i="1" s="1"/>
  <c r="FD111" i="1"/>
  <c r="FD114" i="1"/>
  <c r="FD243" i="1"/>
  <c r="FD256" i="1" s="1"/>
  <c r="FD188" i="1"/>
  <c r="FT179" i="1"/>
  <c r="FT175" i="1"/>
  <c r="FT171" i="1"/>
  <c r="FT173" i="1"/>
  <c r="FT180" i="1"/>
  <c r="FT205" i="1" s="1"/>
  <c r="FT177" i="1"/>
  <c r="E114" i="1"/>
  <c r="E111" i="1"/>
  <c r="E116" i="1" s="1"/>
  <c r="E171" i="1" s="1"/>
  <c r="E175" i="1" s="1"/>
  <c r="E177" i="1" s="1"/>
  <c r="E180" i="1" s="1"/>
  <c r="E205" i="1" s="1"/>
  <c r="E179" i="1"/>
  <c r="E173" i="1"/>
  <c r="U105" i="1"/>
  <c r="U115" i="1" s="1"/>
  <c r="AK114" i="1"/>
  <c r="AK111" i="1"/>
  <c r="AK179" i="1"/>
  <c r="AK175" i="1"/>
  <c r="AK171" i="1"/>
  <c r="AK180" i="1"/>
  <c r="AK205" i="1" s="1"/>
  <c r="AK177" i="1"/>
  <c r="AK173" i="1"/>
  <c r="BA105" i="1"/>
  <c r="BA115" i="1" s="1"/>
  <c r="BQ114" i="1"/>
  <c r="BQ111" i="1"/>
  <c r="BQ116" i="1" s="1"/>
  <c r="BQ179" i="1"/>
  <c r="BQ175" i="1"/>
  <c r="BQ171" i="1"/>
  <c r="BQ180" i="1"/>
  <c r="BQ205" i="1" s="1"/>
  <c r="BQ177" i="1"/>
  <c r="BQ173" i="1"/>
  <c r="CG105" i="1"/>
  <c r="CG115" i="1" s="1"/>
  <c r="CW114" i="1"/>
  <c r="CW111" i="1"/>
  <c r="CW116" i="1" s="1"/>
  <c r="CW179" i="1"/>
  <c r="CW175" i="1"/>
  <c r="CW171" i="1"/>
  <c r="CW180" i="1"/>
  <c r="CW205" i="1" s="1"/>
  <c r="CW177" i="1"/>
  <c r="CW173" i="1"/>
  <c r="DM105" i="1"/>
  <c r="DM115" i="1" s="1"/>
  <c r="EC114" i="1"/>
  <c r="EC111" i="1"/>
  <c r="EC179" i="1"/>
  <c r="EC175" i="1"/>
  <c r="EC171" i="1"/>
  <c r="EC180" i="1"/>
  <c r="EC205" i="1" s="1"/>
  <c r="EC177" i="1"/>
  <c r="EC173" i="1"/>
  <c r="ES105" i="1"/>
  <c r="ES115" i="1" s="1"/>
  <c r="FI114" i="1"/>
  <c r="FI111" i="1"/>
  <c r="FI116" i="1" s="1"/>
  <c r="FI179" i="1"/>
  <c r="FI173" i="1"/>
  <c r="F105" i="1"/>
  <c r="F115" i="1" s="1"/>
  <c r="AL180" i="1"/>
  <c r="AL205" i="1" s="1"/>
  <c r="AL177" i="1"/>
  <c r="AL173" i="1"/>
  <c r="AL179" i="1"/>
  <c r="AL175" i="1"/>
  <c r="AL171" i="1"/>
  <c r="AL243" i="1"/>
  <c r="AL256" i="1" s="1"/>
  <c r="AL188" i="1"/>
  <c r="BB114" i="1"/>
  <c r="BB111" i="1"/>
  <c r="BB116" i="1" s="1"/>
  <c r="CH105" i="1"/>
  <c r="CH115" i="1" s="1"/>
  <c r="CX173" i="1"/>
  <c r="CX179" i="1"/>
  <c r="CX171" i="1"/>
  <c r="CX175" i="1" s="1"/>
  <c r="CX177" i="1" s="1"/>
  <c r="CX180" i="1" s="1"/>
  <c r="CX205" i="1" s="1"/>
  <c r="CX243" i="1"/>
  <c r="CX256" i="1" s="1"/>
  <c r="CX188" i="1"/>
  <c r="DN114" i="1"/>
  <c r="DN111" i="1"/>
  <c r="DN116" i="1" s="1"/>
  <c r="ET105" i="1"/>
  <c r="ET115" i="1" s="1"/>
  <c r="FJ180" i="1"/>
  <c r="FJ205" i="1" s="1"/>
  <c r="FJ177" i="1"/>
  <c r="FJ173" i="1"/>
  <c r="FJ179" i="1"/>
  <c r="FJ175" i="1"/>
  <c r="FJ171" i="1"/>
  <c r="FJ243" i="1"/>
  <c r="FJ256" i="1" s="1"/>
  <c r="FJ188" i="1"/>
  <c r="R114" i="1"/>
  <c r="R111" i="1"/>
  <c r="R116" i="1" s="1"/>
  <c r="R173" i="1"/>
  <c r="R171" i="1"/>
  <c r="R179" i="1"/>
  <c r="R175" i="1"/>
  <c r="R177" i="1" s="1"/>
  <c r="R180" i="1" s="1"/>
  <c r="R205" i="1" s="1"/>
  <c r="AQ105" i="1"/>
  <c r="AQ115" i="1" s="1"/>
  <c r="BC105" i="1"/>
  <c r="BC115" i="1" s="1"/>
  <c r="BG105" i="1"/>
  <c r="BG115" i="1" s="1"/>
  <c r="BS105" i="1"/>
  <c r="BS115" i="1" s="1"/>
  <c r="BW105" i="1"/>
  <c r="BW115" i="1" s="1"/>
  <c r="CI105" i="1"/>
  <c r="CI115" i="1" s="1"/>
  <c r="CM105" i="1"/>
  <c r="CM115" i="1" s="1"/>
  <c r="CY105" i="1"/>
  <c r="CY115" i="1" s="1"/>
  <c r="DC105" i="1"/>
  <c r="DC115" i="1" s="1"/>
  <c r="DO105" i="1"/>
  <c r="DO115" i="1" s="1"/>
  <c r="DS105" i="1"/>
  <c r="DS115" i="1" s="1"/>
  <c r="EE105" i="1"/>
  <c r="EE115" i="1" s="1"/>
  <c r="EI105" i="1"/>
  <c r="EI115" i="1" s="1"/>
  <c r="EU105" i="1"/>
  <c r="EU115" i="1" s="1"/>
  <c r="EU147" i="1"/>
  <c r="EY105" i="1"/>
  <c r="EY115" i="1" s="1"/>
  <c r="EY147" i="1"/>
  <c r="FK105" i="1"/>
  <c r="FK115" i="1" s="1"/>
  <c r="FO105" i="1"/>
  <c r="FO115" i="1" s="1"/>
  <c r="EB139" i="1"/>
  <c r="EB141" i="1" s="1"/>
  <c r="AY139" i="1"/>
  <c r="AY141" i="1" s="1"/>
  <c r="DO139" i="1"/>
  <c r="DO141" i="1" s="1"/>
  <c r="BY139" i="1"/>
  <c r="BY141" i="1" s="1"/>
  <c r="EK139" i="1"/>
  <c r="EK141" i="1" s="1"/>
  <c r="BV139" i="1"/>
  <c r="BV141" i="1" s="1"/>
  <c r="EH139" i="1"/>
  <c r="EH141" i="1" s="1"/>
  <c r="G105" i="1"/>
  <c r="G115" i="1" s="1"/>
  <c r="D105" i="1"/>
  <c r="D115" i="1" s="1"/>
  <c r="H105" i="1"/>
  <c r="H115" i="1" s="1"/>
  <c r="T105" i="1"/>
  <c r="T115" i="1" s="1"/>
  <c r="AB105" i="1"/>
  <c r="AB115" i="1" s="1"/>
  <c r="BH111" i="1"/>
  <c r="BH114" i="1"/>
  <c r="BH188" i="1"/>
  <c r="BH243" i="1"/>
  <c r="BH256" i="1" s="1"/>
  <c r="BX179" i="1"/>
  <c r="BX175" i="1"/>
  <c r="BX171" i="1"/>
  <c r="BX177" i="1"/>
  <c r="BX173" i="1"/>
  <c r="BX180" i="1"/>
  <c r="BX205" i="1" s="1"/>
  <c r="CN105" i="1"/>
  <c r="CN115" i="1" s="1"/>
  <c r="DT111" i="1"/>
  <c r="DT114" i="1"/>
  <c r="DT188" i="1"/>
  <c r="DT243" i="1"/>
  <c r="DT256" i="1" s="1"/>
  <c r="EJ179" i="1"/>
  <c r="EJ173" i="1"/>
  <c r="EZ105" i="1"/>
  <c r="EZ115" i="1" s="1"/>
  <c r="Q105" i="1"/>
  <c r="Q115" i="1" s="1"/>
  <c r="AG188" i="1"/>
  <c r="AG243" i="1"/>
  <c r="AG256" i="1" s="1"/>
  <c r="AW114" i="1"/>
  <c r="AW111" i="1"/>
  <c r="AW116" i="1" s="1"/>
  <c r="AW179" i="1"/>
  <c r="AW175" i="1"/>
  <c r="AW171" i="1"/>
  <c r="AW180" i="1"/>
  <c r="AW205" i="1" s="1"/>
  <c r="AW177" i="1"/>
  <c r="AW173" i="1"/>
  <c r="CC105" i="1"/>
  <c r="CC115" i="1" s="1"/>
  <c r="CS188" i="1"/>
  <c r="CS243" i="1"/>
  <c r="CS256" i="1" s="1"/>
  <c r="DI114" i="1"/>
  <c r="DI111" i="1"/>
  <c r="DI179" i="1"/>
  <c r="DI173" i="1"/>
  <c r="EO105" i="1"/>
  <c r="EO115" i="1" s="1"/>
  <c r="FE188" i="1"/>
  <c r="FE243" i="1"/>
  <c r="FE256" i="1" s="1"/>
  <c r="FU114" i="1"/>
  <c r="FU111" i="1"/>
  <c r="FU179" i="1"/>
  <c r="FU173" i="1"/>
  <c r="AX105" i="1"/>
  <c r="AX115" i="1" s="1"/>
  <c r="AX188" i="1"/>
  <c r="AX243" i="1"/>
  <c r="AX256" i="1" s="1"/>
  <c r="CD114" i="1"/>
  <c r="CD111" i="1"/>
  <c r="CD180" i="1"/>
  <c r="CD205" i="1" s="1"/>
  <c r="CD177" i="1"/>
  <c r="CD173" i="1"/>
  <c r="CD171" i="1"/>
  <c r="CD179" i="1"/>
  <c r="CD175" i="1"/>
  <c r="DJ105" i="1"/>
  <c r="DJ115" i="1" s="1"/>
  <c r="DJ188" i="1"/>
  <c r="DJ243" i="1"/>
  <c r="DJ256" i="1" s="1"/>
  <c r="EP114" i="1"/>
  <c r="EP111" i="1"/>
  <c r="EP180" i="1"/>
  <c r="EP205" i="1" s="1"/>
  <c r="EP177" i="1"/>
  <c r="EP173" i="1"/>
  <c r="EP171" i="1"/>
  <c r="EP179" i="1"/>
  <c r="EP175" i="1"/>
  <c r="FV105" i="1"/>
  <c r="FV115" i="1" s="1"/>
  <c r="FV188" i="1"/>
  <c r="FV243" i="1"/>
  <c r="FV256" i="1" s="1"/>
  <c r="AI111" i="1"/>
  <c r="AI114" i="1"/>
  <c r="AI180" i="1"/>
  <c r="AI205" i="1" s="1"/>
  <c r="AI177" i="1"/>
  <c r="AI173" i="1"/>
  <c r="AI179" i="1"/>
  <c r="AI175" i="1"/>
  <c r="AI171" i="1"/>
  <c r="AI188" i="1"/>
  <c r="AI243" i="1"/>
  <c r="AI256" i="1" s="1"/>
  <c r="P139" i="1"/>
  <c r="P141" i="1" s="1"/>
  <c r="M139" i="1"/>
  <c r="M141" i="1" s="1"/>
  <c r="AM139" i="1"/>
  <c r="AM141" i="1" s="1"/>
  <c r="DC139" i="1"/>
  <c r="DC141" i="1" s="1"/>
  <c r="FO139" i="1"/>
  <c r="FO141" i="1" s="1"/>
  <c r="BM139" i="1"/>
  <c r="BM141" i="1" s="1"/>
  <c r="DY139" i="1"/>
  <c r="DY141" i="1" s="1"/>
  <c r="AT139" i="1"/>
  <c r="AT141" i="1" s="1"/>
  <c r="DF139" i="1"/>
  <c r="DF141" i="1" s="1"/>
  <c r="FR139" i="1"/>
  <c r="FR141" i="1" s="1"/>
  <c r="N180" i="1"/>
  <c r="N205" i="1" s="1"/>
  <c r="N177" i="1"/>
  <c r="N173" i="1"/>
  <c r="N175" i="1"/>
  <c r="N171" i="1"/>
  <c r="N179" i="1"/>
  <c r="AE105" i="1"/>
  <c r="AE115" i="1" s="1"/>
  <c r="AN179" i="1"/>
  <c r="AN175" i="1"/>
  <c r="AN171" i="1"/>
  <c r="AN180" i="1"/>
  <c r="AN205" i="1" s="1"/>
  <c r="AN177" i="1"/>
  <c r="AN173" i="1"/>
  <c r="BD105" i="1"/>
  <c r="BD115" i="1" s="1"/>
  <c r="CJ111" i="1"/>
  <c r="CJ116" i="1" s="1"/>
  <c r="CJ171" i="1" s="1"/>
  <c r="CJ175" i="1" s="1"/>
  <c r="CJ177" i="1" s="1"/>
  <c r="CJ180" i="1" s="1"/>
  <c r="CJ205" i="1" s="1"/>
  <c r="CJ114" i="1"/>
  <c r="CJ188" i="1"/>
  <c r="CJ243" i="1"/>
  <c r="CJ256" i="1" s="1"/>
  <c r="CZ179" i="1"/>
  <c r="CZ173" i="1"/>
  <c r="DP105" i="1"/>
  <c r="DP115" i="1" s="1"/>
  <c r="EV111" i="1"/>
  <c r="EV116" i="1" s="1"/>
  <c r="EV114" i="1"/>
  <c r="EV188" i="1"/>
  <c r="EV243" i="1"/>
  <c r="EV256" i="1" s="1"/>
  <c r="FL179" i="1"/>
  <c r="FL175" i="1"/>
  <c r="FL171" i="1"/>
  <c r="FL180" i="1"/>
  <c r="FL205" i="1" s="1"/>
  <c r="FL177" i="1"/>
  <c r="FL173" i="1"/>
  <c r="Z105" i="1"/>
  <c r="Z115" i="1" s="1"/>
  <c r="M188" i="1"/>
  <c r="M243" i="1"/>
  <c r="M256" i="1" s="1"/>
  <c r="AC114" i="1"/>
  <c r="AC111" i="1"/>
  <c r="AC179" i="1"/>
  <c r="AC175" i="1"/>
  <c r="AC171" i="1"/>
  <c r="AC180" i="1"/>
  <c r="AC205" i="1" s="1"/>
  <c r="AC177" i="1"/>
  <c r="AC173" i="1"/>
  <c r="BI105" i="1"/>
  <c r="BI115" i="1" s="1"/>
  <c r="BY188" i="1"/>
  <c r="BY243" i="1"/>
  <c r="BY256" i="1" s="1"/>
  <c r="DE188" i="1"/>
  <c r="DE243" i="1"/>
  <c r="DE256" i="1" s="1"/>
  <c r="EK188" i="1"/>
  <c r="EK243" i="1"/>
  <c r="EK256" i="1" s="1"/>
  <c r="FQ188" i="1"/>
  <c r="FQ243" i="1"/>
  <c r="FQ256" i="1" s="1"/>
  <c r="AD114" i="1"/>
  <c r="AD111" i="1"/>
  <c r="AT180" i="1"/>
  <c r="AT205" i="1" s="1"/>
  <c r="AT177" i="1"/>
  <c r="AT173" i="1"/>
  <c r="AT175" i="1"/>
  <c r="AT171" i="1"/>
  <c r="AT179" i="1"/>
  <c r="BJ105" i="1"/>
  <c r="BJ115" i="1" s="1"/>
  <c r="BJ188" i="1"/>
  <c r="BJ243" i="1"/>
  <c r="BJ256" i="1" s="1"/>
  <c r="CP114" i="1"/>
  <c r="CP111" i="1"/>
  <c r="CP116" i="1" s="1"/>
  <c r="DF188" i="1"/>
  <c r="DF243" i="1"/>
  <c r="DF256" i="1" s="1"/>
  <c r="DV105" i="1"/>
  <c r="DV115" i="1" s="1"/>
  <c r="DV188" i="1"/>
  <c r="DV243" i="1"/>
  <c r="DV256" i="1" s="1"/>
  <c r="FB114" i="1"/>
  <c r="FB111" i="1"/>
  <c r="FB116" i="1" s="1"/>
  <c r="FR180" i="1"/>
  <c r="FR205" i="1" s="1"/>
  <c r="FR177" i="1"/>
  <c r="FR173" i="1"/>
  <c r="FR175" i="1"/>
  <c r="FR171" i="1"/>
  <c r="FR179" i="1"/>
  <c r="CG139" i="1"/>
  <c r="CG141" i="1" s="1"/>
  <c r="ES139" i="1"/>
  <c r="ES141" i="1" s="1"/>
  <c r="AJ105" i="1"/>
  <c r="AJ115" i="1" s="1"/>
  <c r="BP111" i="1"/>
  <c r="BP114" i="1"/>
  <c r="BP188" i="1"/>
  <c r="BP243" i="1"/>
  <c r="BP256" i="1" s="1"/>
  <c r="CF179" i="1"/>
  <c r="CF175" i="1"/>
  <c r="CF171" i="1"/>
  <c r="CF180" i="1"/>
  <c r="CF205" i="1" s="1"/>
  <c r="CF177" i="1"/>
  <c r="CF173" i="1"/>
  <c r="CV105" i="1"/>
  <c r="CV115" i="1" s="1"/>
  <c r="EB111" i="1"/>
  <c r="EB116" i="1" s="1"/>
  <c r="EB114" i="1"/>
  <c r="EB188" i="1"/>
  <c r="EB243" i="1"/>
  <c r="EB256" i="1" s="1"/>
  <c r="ER179" i="1"/>
  <c r="ER175" i="1"/>
  <c r="ER171" i="1"/>
  <c r="ER180" i="1"/>
  <c r="ER205" i="1" s="1"/>
  <c r="ER177" i="1"/>
  <c r="ER173" i="1"/>
  <c r="FH105" i="1"/>
  <c r="FH115" i="1" s="1"/>
  <c r="J105" i="1"/>
  <c r="J115" i="1" s="1"/>
  <c r="I105" i="1"/>
  <c r="I115" i="1" s="1"/>
  <c r="Y188" i="1"/>
  <c r="Y243" i="1"/>
  <c r="Y256" i="1" s="1"/>
  <c r="AO114" i="1"/>
  <c r="AO111" i="1"/>
  <c r="AO116" i="1" s="1"/>
  <c r="AO179" i="1"/>
  <c r="AO173" i="1"/>
  <c r="BU105" i="1"/>
  <c r="BU115" i="1" s="1"/>
  <c r="CK188" i="1"/>
  <c r="CK243" i="1"/>
  <c r="CK256" i="1" s="1"/>
  <c r="DA114" i="1"/>
  <c r="DA111" i="1"/>
  <c r="DA179" i="1"/>
  <c r="DA175" i="1"/>
  <c r="DA171" i="1"/>
  <c r="DA180" i="1"/>
  <c r="DA205" i="1" s="1"/>
  <c r="DA177" i="1"/>
  <c r="DA173" i="1"/>
  <c r="EG105" i="1"/>
  <c r="EG115" i="1" s="1"/>
  <c r="EW188" i="1"/>
  <c r="EW243" i="1"/>
  <c r="EW256" i="1" s="1"/>
  <c r="FM114" i="1"/>
  <c r="FM111" i="1"/>
  <c r="FM179" i="1"/>
  <c r="FM175" i="1"/>
  <c r="FM171" i="1"/>
  <c r="FM180" i="1"/>
  <c r="FM205" i="1" s="1"/>
  <c r="FM177" i="1"/>
  <c r="FM173" i="1"/>
  <c r="AP105" i="1"/>
  <c r="AP115" i="1" s="1"/>
  <c r="BF243" i="1"/>
  <c r="BF256" i="1" s="1"/>
  <c r="BF188" i="1"/>
  <c r="BV114" i="1"/>
  <c r="BV111" i="1"/>
  <c r="BV180" i="1"/>
  <c r="BV205" i="1" s="1"/>
  <c r="BV177" i="1"/>
  <c r="BV173" i="1"/>
  <c r="BV179" i="1"/>
  <c r="BV175" i="1"/>
  <c r="BV171" i="1"/>
  <c r="DB105" i="1"/>
  <c r="DB115" i="1" s="1"/>
  <c r="DR243" i="1"/>
  <c r="DR256" i="1" s="1"/>
  <c r="DR188" i="1"/>
  <c r="EH114" i="1"/>
  <c r="EH111" i="1"/>
  <c r="EH116" i="1" s="1"/>
  <c r="EH180" i="1"/>
  <c r="EH205" i="1" s="1"/>
  <c r="EH177" i="1"/>
  <c r="EH173" i="1"/>
  <c r="EH179" i="1"/>
  <c r="EH175" i="1"/>
  <c r="EH171" i="1"/>
  <c r="FN105" i="1"/>
  <c r="FN115" i="1" s="1"/>
  <c r="K111" i="1"/>
  <c r="K116" i="1" s="1"/>
  <c r="K114" i="1"/>
  <c r="K180" i="1"/>
  <c r="K205" i="1" s="1"/>
  <c r="K177" i="1"/>
  <c r="K173" i="1"/>
  <c r="K179" i="1"/>
  <c r="K175" i="1"/>
  <c r="K171" i="1"/>
  <c r="K243" i="1"/>
  <c r="K256" i="1" s="1"/>
  <c r="K188" i="1"/>
  <c r="X177" i="1"/>
  <c r="X179" i="1"/>
  <c r="AV111" i="1"/>
  <c r="AV114" i="1"/>
  <c r="AV243" i="1"/>
  <c r="AV256" i="1" s="1"/>
  <c r="AV188" i="1"/>
  <c r="BL179" i="1"/>
  <c r="BL175" i="1"/>
  <c r="BL171" i="1"/>
  <c r="BL173" i="1"/>
  <c r="BL180" i="1"/>
  <c r="BL205" i="1" s="1"/>
  <c r="BL177" i="1"/>
  <c r="DH111" i="1"/>
  <c r="DH116" i="1" s="1"/>
  <c r="DH114" i="1"/>
  <c r="DH188" i="1"/>
  <c r="DH243" i="1"/>
  <c r="DH256" i="1" s="1"/>
  <c r="DX179" i="1"/>
  <c r="DX175" i="1"/>
  <c r="DX171" i="1"/>
  <c r="DX173" i="1"/>
  <c r="DX180" i="1"/>
  <c r="DX205" i="1" s="1"/>
  <c r="DX177" i="1"/>
  <c r="FT111" i="1"/>
  <c r="FT114" i="1"/>
  <c r="FT188" i="1"/>
  <c r="FT243" i="1"/>
  <c r="FT256" i="1" s="1"/>
  <c r="AM111" i="1"/>
  <c r="AM114" i="1"/>
  <c r="AM180" i="1"/>
  <c r="AM205" i="1" s="1"/>
  <c r="AM177" i="1"/>
  <c r="AM173" i="1"/>
  <c r="AM179" i="1"/>
  <c r="AM175" i="1"/>
  <c r="AM171" i="1"/>
  <c r="AM243" i="1"/>
  <c r="AM256" i="1" s="1"/>
  <c r="AM188" i="1"/>
  <c r="E188" i="1"/>
  <c r="E243" i="1"/>
  <c r="E256" i="1" s="1"/>
  <c r="AK188" i="1"/>
  <c r="AK243" i="1"/>
  <c r="AK256" i="1" s="1"/>
  <c r="BQ188" i="1"/>
  <c r="BQ243" i="1"/>
  <c r="BQ256" i="1" s="1"/>
  <c r="CW188" i="1"/>
  <c r="CW243" i="1"/>
  <c r="CW256" i="1" s="1"/>
  <c r="EC188" i="1"/>
  <c r="EC243" i="1"/>
  <c r="EC256" i="1" s="1"/>
  <c r="FI188" i="1"/>
  <c r="FI243" i="1"/>
  <c r="FI256" i="1" s="1"/>
  <c r="BB180" i="1"/>
  <c r="BB205" i="1" s="1"/>
  <c r="BB177" i="1"/>
  <c r="BB173" i="1"/>
  <c r="BB179" i="1"/>
  <c r="BB175" i="1"/>
  <c r="BB171" i="1"/>
  <c r="BB243" i="1"/>
  <c r="BB256" i="1" s="1"/>
  <c r="BB188" i="1"/>
  <c r="BR114" i="1"/>
  <c r="BR111" i="1"/>
  <c r="DN173" i="1"/>
  <c r="DN179" i="1"/>
  <c r="DN171" i="1"/>
  <c r="DN175" i="1" s="1"/>
  <c r="DN177" i="1" s="1"/>
  <c r="DN180" i="1" s="1"/>
  <c r="DN205" i="1" s="1"/>
  <c r="DN243" i="1"/>
  <c r="DN256" i="1" s="1"/>
  <c r="DN188" i="1"/>
  <c r="ED114" i="1"/>
  <c r="ED111" i="1"/>
  <c r="ED116" i="1" s="1"/>
  <c r="D179" i="1"/>
  <c r="D175" i="1"/>
  <c r="D171" i="1"/>
  <c r="D180" i="1"/>
  <c r="D205" i="1" s="1"/>
  <c r="D177" i="1"/>
  <c r="D173" i="1"/>
  <c r="H179" i="1"/>
  <c r="H175" i="1"/>
  <c r="H171" i="1"/>
  <c r="H180" i="1"/>
  <c r="H205" i="1" s="1"/>
  <c r="H177" i="1"/>
  <c r="H173" i="1"/>
  <c r="T179" i="1"/>
  <c r="T175" i="1"/>
  <c r="T171" i="1"/>
  <c r="T180" i="1"/>
  <c r="T205" i="1" s="1"/>
  <c r="T177" i="1"/>
  <c r="T173" i="1"/>
  <c r="AB179" i="1"/>
  <c r="AB175" i="1"/>
  <c r="AB171" i="1"/>
  <c r="AB177" i="1"/>
  <c r="AB173" i="1"/>
  <c r="AB180" i="1"/>
  <c r="AB205" i="1" s="1"/>
  <c r="BX111" i="1"/>
  <c r="BX116" i="1" s="1"/>
  <c r="BX114" i="1"/>
  <c r="BX188" i="1"/>
  <c r="BX243" i="1"/>
  <c r="BX256" i="1" s="1"/>
  <c r="CN179" i="1"/>
  <c r="CN175" i="1"/>
  <c r="CN171" i="1"/>
  <c r="CN177" i="1"/>
  <c r="CN173" i="1"/>
  <c r="CN180" i="1"/>
  <c r="CN205" i="1" s="1"/>
  <c r="EJ111" i="1"/>
  <c r="EJ114" i="1"/>
  <c r="EJ188" i="1"/>
  <c r="EJ243" i="1"/>
  <c r="EJ256" i="1" s="1"/>
  <c r="EZ179" i="1"/>
  <c r="EZ175" i="1"/>
  <c r="EZ171" i="1"/>
  <c r="EZ180" i="1"/>
  <c r="EZ205" i="1" s="1"/>
  <c r="EZ177" i="1"/>
  <c r="EZ173" i="1"/>
  <c r="AW188" i="1"/>
  <c r="AW243" i="1"/>
  <c r="AW256" i="1" s="1"/>
  <c r="BM114" i="1"/>
  <c r="BM111" i="1"/>
  <c r="BM116" i="1" s="1"/>
  <c r="BM179" i="1"/>
  <c r="BM175" i="1"/>
  <c r="BM171" i="1"/>
  <c r="BM180" i="1"/>
  <c r="BM205" i="1" s="1"/>
  <c r="BM177" i="1"/>
  <c r="BM173" i="1"/>
  <c r="DI188" i="1"/>
  <c r="DI243" i="1"/>
  <c r="DI256" i="1" s="1"/>
  <c r="DY114" i="1"/>
  <c r="DY111" i="1"/>
  <c r="DY179" i="1"/>
  <c r="DY175" i="1"/>
  <c r="DY171" i="1"/>
  <c r="DY180" i="1"/>
  <c r="DY205" i="1" s="1"/>
  <c r="DY177" i="1"/>
  <c r="DY173" i="1"/>
  <c r="FU188" i="1"/>
  <c r="FU243" i="1"/>
  <c r="FU256" i="1" s="1"/>
  <c r="AH114" i="1"/>
  <c r="AH111" i="1"/>
  <c r="AH116" i="1" s="1"/>
  <c r="AH173" i="1"/>
  <c r="AH171" i="1"/>
  <c r="AH175" i="1" s="1"/>
  <c r="AH177" i="1" s="1"/>
  <c r="AH180" i="1" s="1"/>
  <c r="AH205" i="1" s="1"/>
  <c r="AH179" i="1"/>
  <c r="BN188" i="1"/>
  <c r="BN243" i="1"/>
  <c r="BN256" i="1" s="1"/>
  <c r="CT114" i="1"/>
  <c r="CT111" i="1"/>
  <c r="CT116" i="1" s="1"/>
  <c r="CT180" i="1"/>
  <c r="CT205" i="1" s="1"/>
  <c r="CT177" i="1"/>
  <c r="CT173" i="1"/>
  <c r="CT171" i="1"/>
  <c r="CT179" i="1"/>
  <c r="CT175" i="1"/>
  <c r="DZ188" i="1"/>
  <c r="DZ243" i="1"/>
  <c r="DZ256" i="1" s="1"/>
  <c r="FF114" i="1"/>
  <c r="FF111" i="1"/>
  <c r="FF180" i="1"/>
  <c r="FF205" i="1" s="1"/>
  <c r="FF177" i="1"/>
  <c r="FF173" i="1"/>
  <c r="FF171" i="1"/>
  <c r="FF179" i="1"/>
  <c r="FF175" i="1"/>
  <c r="N114" i="1"/>
  <c r="N111" i="1"/>
  <c r="N116" i="1" s="1"/>
  <c r="AN111" i="1"/>
  <c r="AN114" i="1"/>
  <c r="AN188" i="1"/>
  <c r="AN243" i="1"/>
  <c r="AN256" i="1" s="1"/>
  <c r="BD179" i="1"/>
  <c r="BD175" i="1"/>
  <c r="BD171" i="1"/>
  <c r="BD180" i="1"/>
  <c r="BD205" i="1" s="1"/>
  <c r="BD177" i="1"/>
  <c r="BD173" i="1"/>
  <c r="CZ111" i="1"/>
  <c r="CZ114" i="1"/>
  <c r="CZ188" i="1"/>
  <c r="CZ243" i="1"/>
  <c r="CZ256" i="1" s="1"/>
  <c r="DP179" i="1"/>
  <c r="DP175" i="1"/>
  <c r="DP171" i="1"/>
  <c r="DP180" i="1"/>
  <c r="DP205" i="1" s="1"/>
  <c r="DP177" i="1"/>
  <c r="DP173" i="1"/>
  <c r="FL111" i="1"/>
  <c r="FL114" i="1"/>
  <c r="FL188" i="1"/>
  <c r="FL243" i="1"/>
  <c r="FL256" i="1" s="1"/>
  <c r="AC188" i="1"/>
  <c r="AC243" i="1"/>
  <c r="AC256" i="1" s="1"/>
  <c r="AS114" i="1"/>
  <c r="AS111" i="1"/>
  <c r="AS179" i="1"/>
  <c r="AS175" i="1"/>
  <c r="AS171" i="1"/>
  <c r="AS180" i="1"/>
  <c r="AS205" i="1" s="1"/>
  <c r="AS177" i="1"/>
  <c r="AS173" i="1"/>
  <c r="CO114" i="1"/>
  <c r="CO111" i="1"/>
  <c r="CO116" i="1" s="1"/>
  <c r="CO179" i="1"/>
  <c r="CO175" i="1"/>
  <c r="CO171" i="1"/>
  <c r="CO180" i="1"/>
  <c r="CO205" i="1" s="1"/>
  <c r="CO177" i="1"/>
  <c r="CO173" i="1"/>
  <c r="DU114" i="1"/>
  <c r="DU111" i="1"/>
  <c r="DU116" i="1" s="1"/>
  <c r="DU179" i="1"/>
  <c r="DU175" i="1"/>
  <c r="DU171" i="1"/>
  <c r="DU180" i="1"/>
  <c r="DU205" i="1" s="1"/>
  <c r="DU177" i="1"/>
  <c r="DU173" i="1"/>
  <c r="FA114" i="1"/>
  <c r="FA111" i="1"/>
  <c r="FA116" i="1" s="1"/>
  <c r="FA179" i="1"/>
  <c r="FA175" i="1"/>
  <c r="FA171" i="1"/>
  <c r="FA180" i="1"/>
  <c r="FA205" i="1" s="1"/>
  <c r="FA177" i="1"/>
  <c r="FA173" i="1"/>
  <c r="AT114" i="1"/>
  <c r="AT111" i="1"/>
  <c r="BJ180" i="1"/>
  <c r="BJ205" i="1" s="1"/>
  <c r="BJ177" i="1"/>
  <c r="BJ173" i="1"/>
  <c r="BJ175" i="1"/>
  <c r="BJ171" i="1"/>
  <c r="BJ179" i="1"/>
  <c r="BZ188" i="1"/>
  <c r="BZ243" i="1"/>
  <c r="BZ256" i="1" s="1"/>
  <c r="DF114" i="1"/>
  <c r="DF111" i="1"/>
  <c r="DF116" i="1" s="1"/>
  <c r="DF173" i="1"/>
  <c r="DF179" i="1"/>
  <c r="DV180" i="1"/>
  <c r="DV205" i="1" s="1"/>
  <c r="DV177" i="1"/>
  <c r="DV173" i="1"/>
  <c r="DV175" i="1"/>
  <c r="DV171" i="1"/>
  <c r="DV179" i="1"/>
  <c r="EL188" i="1"/>
  <c r="EL243" i="1"/>
  <c r="EL256" i="1" s="1"/>
  <c r="FR114" i="1"/>
  <c r="FR111" i="1"/>
  <c r="FR116" i="1" s="1"/>
  <c r="FR188" i="1"/>
  <c r="FR243" i="1"/>
  <c r="FR256" i="1" s="1"/>
  <c r="X120" i="1"/>
  <c r="X199" i="1" s="1"/>
  <c r="X117" i="1"/>
  <c r="X143" i="1"/>
  <c r="AJ179" i="1"/>
  <c r="AJ175" i="1"/>
  <c r="AJ171" i="1"/>
  <c r="AJ180" i="1"/>
  <c r="AJ205" i="1" s="1"/>
  <c r="AJ177" i="1"/>
  <c r="AJ173" i="1"/>
  <c r="CF111" i="1"/>
  <c r="CF116" i="1" s="1"/>
  <c r="CF114" i="1"/>
  <c r="CF188" i="1"/>
  <c r="CF243" i="1"/>
  <c r="CF256" i="1" s="1"/>
  <c r="CV179" i="1"/>
  <c r="CV175" i="1"/>
  <c r="CV171" i="1"/>
  <c r="CV180" i="1"/>
  <c r="CV205" i="1" s="1"/>
  <c r="CV177" i="1"/>
  <c r="CV173" i="1"/>
  <c r="ER111" i="1"/>
  <c r="ER116" i="1" s="1"/>
  <c r="ER114" i="1"/>
  <c r="ER188" i="1"/>
  <c r="ER243" i="1"/>
  <c r="ER256" i="1" s="1"/>
  <c r="FH179" i="1"/>
  <c r="FH175" i="1"/>
  <c r="FH171" i="1"/>
  <c r="FH180" i="1"/>
  <c r="FH205" i="1" s="1"/>
  <c r="FH177" i="1"/>
  <c r="FH173" i="1"/>
  <c r="C91" i="1"/>
  <c r="FZ83" i="1"/>
  <c r="Y105" i="1"/>
  <c r="Y115" i="1" s="1"/>
  <c r="AO188" i="1"/>
  <c r="AO243" i="1"/>
  <c r="AO256" i="1" s="1"/>
  <c r="BE114" i="1"/>
  <c r="BE111" i="1"/>
  <c r="BE179" i="1"/>
  <c r="BE175" i="1"/>
  <c r="BE171" i="1"/>
  <c r="BE180" i="1"/>
  <c r="BE205" i="1" s="1"/>
  <c r="BE177" i="1"/>
  <c r="BE173" i="1"/>
  <c r="CK105" i="1"/>
  <c r="CK115" i="1" s="1"/>
  <c r="DA188" i="1"/>
  <c r="DA243" i="1"/>
  <c r="DA256" i="1" s="1"/>
  <c r="DQ114" i="1"/>
  <c r="DQ111" i="1"/>
  <c r="DQ179" i="1"/>
  <c r="DQ175" i="1"/>
  <c r="DQ171" i="1"/>
  <c r="DQ180" i="1"/>
  <c r="DQ205" i="1" s="1"/>
  <c r="DQ177" i="1"/>
  <c r="DQ173" i="1"/>
  <c r="FM188" i="1"/>
  <c r="FM243" i="1"/>
  <c r="FM256" i="1" s="1"/>
  <c r="V114" i="1"/>
  <c r="V111" i="1"/>
  <c r="BV243" i="1"/>
  <c r="BV256" i="1" s="1"/>
  <c r="BV188" i="1"/>
  <c r="CL114" i="1"/>
  <c r="CL111" i="1"/>
  <c r="CL180" i="1"/>
  <c r="CL205" i="1" s="1"/>
  <c r="CL177" i="1"/>
  <c r="CL173" i="1"/>
  <c r="CL179" i="1"/>
  <c r="CL175" i="1"/>
  <c r="CL171" i="1"/>
  <c r="EH243" i="1"/>
  <c r="EH256" i="1" s="1"/>
  <c r="EH188" i="1"/>
  <c r="EX114" i="1"/>
  <c r="EX111" i="1"/>
  <c r="EX180" i="1"/>
  <c r="EX205" i="1" s="1"/>
  <c r="EX177" i="1"/>
  <c r="EX173" i="1"/>
  <c r="EX179" i="1"/>
  <c r="EX175" i="1"/>
  <c r="EX171" i="1"/>
  <c r="X180" i="1"/>
  <c r="X205" i="1" s="1"/>
  <c r="S111" i="1"/>
  <c r="S116" i="1" s="1"/>
  <c r="S114" i="1"/>
  <c r="S173" i="1"/>
  <c r="S179" i="1"/>
  <c r="S171" i="1"/>
  <c r="S175" i="1" s="1"/>
  <c r="S177" i="1" s="1"/>
  <c r="S180" i="1" s="1"/>
  <c r="S205" i="1" s="1"/>
  <c r="S188" i="1"/>
  <c r="S243" i="1"/>
  <c r="S256" i="1" s="1"/>
  <c r="L179" i="1"/>
  <c r="L175" i="1"/>
  <c r="L177" i="1" s="1"/>
  <c r="L180" i="1" s="1"/>
  <c r="L205" i="1" s="1"/>
  <c r="L171" i="1"/>
  <c r="L173" i="1"/>
  <c r="BL111" i="1"/>
  <c r="BL116" i="1" s="1"/>
  <c r="BL114" i="1"/>
  <c r="BL188" i="1"/>
  <c r="BL243" i="1"/>
  <c r="BL256" i="1" s="1"/>
  <c r="CB179" i="1"/>
  <c r="CB175" i="1"/>
  <c r="CB171" i="1"/>
  <c r="CB173" i="1"/>
  <c r="CB180" i="1"/>
  <c r="CB205" i="1" s="1"/>
  <c r="CB177" i="1"/>
  <c r="DX111" i="1"/>
  <c r="DX116" i="1" s="1"/>
  <c r="DX114" i="1"/>
  <c r="DX188" i="1"/>
  <c r="DX243" i="1"/>
  <c r="DX256" i="1" s="1"/>
  <c r="EN179" i="1"/>
  <c r="EN173" i="1"/>
  <c r="U114" i="1"/>
  <c r="U111" i="1"/>
  <c r="U116" i="1" s="1"/>
  <c r="U179" i="1"/>
  <c r="U175" i="1"/>
  <c r="U171" i="1"/>
  <c r="U180" i="1"/>
  <c r="U205" i="1" s="1"/>
  <c r="U177" i="1"/>
  <c r="U173" i="1"/>
  <c r="BA114" i="1"/>
  <c r="BA111" i="1"/>
  <c r="BA116" i="1" s="1"/>
  <c r="BA179" i="1"/>
  <c r="BA173" i="1"/>
  <c r="CG114" i="1"/>
  <c r="CG111" i="1"/>
  <c r="CG179" i="1"/>
  <c r="CG175" i="1"/>
  <c r="CG171" i="1"/>
  <c r="CG180" i="1"/>
  <c r="CG205" i="1" s="1"/>
  <c r="CG177" i="1"/>
  <c r="CG173" i="1"/>
  <c r="DM114" i="1"/>
  <c r="DM111" i="1"/>
  <c r="DM179" i="1"/>
  <c r="DM175" i="1"/>
  <c r="DM171" i="1"/>
  <c r="DM180" i="1"/>
  <c r="DM205" i="1" s="1"/>
  <c r="DM177" i="1"/>
  <c r="DM173" i="1"/>
  <c r="ES114" i="1"/>
  <c r="ES111" i="1"/>
  <c r="ES179" i="1"/>
  <c r="ES175" i="1"/>
  <c r="ES171" i="1"/>
  <c r="ES180" i="1"/>
  <c r="ES205" i="1" s="1"/>
  <c r="ES177" i="1"/>
  <c r="ES173" i="1"/>
  <c r="F114" i="1"/>
  <c r="F111" i="1"/>
  <c r="BR173" i="1"/>
  <c r="BR179" i="1"/>
  <c r="BR243" i="1"/>
  <c r="BR256" i="1" s="1"/>
  <c r="BR188" i="1"/>
  <c r="CH114" i="1"/>
  <c r="CH111" i="1"/>
  <c r="CX147" i="1"/>
  <c r="ED180" i="1"/>
  <c r="ED205" i="1" s="1"/>
  <c r="ED177" i="1"/>
  <c r="ED173" i="1"/>
  <c r="ED179" i="1"/>
  <c r="ED175" i="1"/>
  <c r="ED171" i="1"/>
  <c r="ED243" i="1"/>
  <c r="ED256" i="1" s="1"/>
  <c r="ED188" i="1"/>
  <c r="ET114" i="1"/>
  <c r="ET111" i="1"/>
  <c r="R188" i="1"/>
  <c r="R243" i="1"/>
  <c r="R256" i="1" s="1"/>
  <c r="AQ111" i="1"/>
  <c r="AQ116" i="1" s="1"/>
  <c r="AQ114" i="1"/>
  <c r="AQ180" i="1"/>
  <c r="AQ205" i="1" s="1"/>
  <c r="AQ177" i="1"/>
  <c r="AQ173" i="1"/>
  <c r="AQ179" i="1"/>
  <c r="AQ175" i="1"/>
  <c r="AQ171" i="1"/>
  <c r="AQ243" i="1"/>
  <c r="AQ256" i="1" s="1"/>
  <c r="AQ188" i="1"/>
  <c r="BC111" i="1"/>
  <c r="BC114" i="1"/>
  <c r="BC173" i="1"/>
  <c r="BC179" i="1"/>
  <c r="BC188" i="1"/>
  <c r="BC243" i="1"/>
  <c r="BC256" i="1" s="1"/>
  <c r="BG111" i="1"/>
  <c r="BG116" i="1" s="1"/>
  <c r="BG114" i="1"/>
  <c r="BG173" i="1"/>
  <c r="BG179" i="1"/>
  <c r="BG171" i="1"/>
  <c r="BG175" i="1" s="1"/>
  <c r="BG177" i="1" s="1"/>
  <c r="BG180" i="1" s="1"/>
  <c r="BG205" i="1" s="1"/>
  <c r="BG188" i="1"/>
  <c r="BG243" i="1"/>
  <c r="BG256" i="1" s="1"/>
  <c r="BS111" i="1"/>
  <c r="BS114" i="1"/>
  <c r="BS173" i="1"/>
  <c r="BS179" i="1"/>
  <c r="BS188" i="1"/>
  <c r="BS243" i="1"/>
  <c r="BS256" i="1" s="1"/>
  <c r="BW111" i="1"/>
  <c r="BW116" i="1" s="1"/>
  <c r="BW114" i="1"/>
  <c r="BW180" i="1"/>
  <c r="BW205" i="1" s="1"/>
  <c r="BW177" i="1"/>
  <c r="BW173" i="1"/>
  <c r="BW179" i="1"/>
  <c r="BW175" i="1"/>
  <c r="BW171" i="1"/>
  <c r="BW243" i="1"/>
  <c r="BW256" i="1" s="1"/>
  <c r="BW188" i="1"/>
  <c r="CI111" i="1"/>
  <c r="CI114" i="1"/>
  <c r="CI173" i="1"/>
  <c r="CI179" i="1"/>
  <c r="CI188" i="1"/>
  <c r="CI243" i="1"/>
  <c r="CI256" i="1" s="1"/>
  <c r="CM111" i="1"/>
  <c r="CM116" i="1" s="1"/>
  <c r="CM114" i="1"/>
  <c r="CM173" i="1"/>
  <c r="CM179" i="1"/>
  <c r="CM171" i="1"/>
  <c r="CM175" i="1" s="1"/>
  <c r="CM177" i="1" s="1"/>
  <c r="CM180" i="1" s="1"/>
  <c r="CM205" i="1" s="1"/>
  <c r="CM243" i="1"/>
  <c r="CM256" i="1" s="1"/>
  <c r="CM188" i="1"/>
  <c r="CY111" i="1"/>
  <c r="CY114" i="1"/>
  <c r="CY180" i="1"/>
  <c r="CY205" i="1" s="1"/>
  <c r="CY177" i="1"/>
  <c r="CY173" i="1"/>
  <c r="CY179" i="1"/>
  <c r="CY175" i="1"/>
  <c r="CY171" i="1"/>
  <c r="CY243" i="1"/>
  <c r="CY256" i="1" s="1"/>
  <c r="CY188" i="1"/>
  <c r="DC111" i="1"/>
  <c r="DC116" i="1" s="1"/>
  <c r="DC114" i="1"/>
  <c r="DC180" i="1"/>
  <c r="DC205" i="1" s="1"/>
  <c r="DC177" i="1"/>
  <c r="DC173" i="1"/>
  <c r="DC179" i="1"/>
  <c r="DC175" i="1"/>
  <c r="DC171" i="1"/>
  <c r="DC243" i="1"/>
  <c r="DC256" i="1" s="1"/>
  <c r="DC188" i="1"/>
  <c r="DO111" i="1"/>
  <c r="DO114" i="1"/>
  <c r="DO173" i="1"/>
  <c r="DO179" i="1"/>
  <c r="DO188" i="1"/>
  <c r="DO243" i="1"/>
  <c r="DO256" i="1" s="1"/>
  <c r="DS111" i="1"/>
  <c r="DS116" i="1" s="1"/>
  <c r="DS114" i="1"/>
  <c r="DS173" i="1"/>
  <c r="DS179" i="1"/>
  <c r="DS171" i="1"/>
  <c r="DS175" i="1" s="1"/>
  <c r="DS177" i="1" s="1"/>
  <c r="DS180" i="1" s="1"/>
  <c r="DS205" i="1" s="1"/>
  <c r="DS243" i="1"/>
  <c r="DS256" i="1" s="1"/>
  <c r="DS188" i="1"/>
  <c r="EE111" i="1"/>
  <c r="EE114" i="1"/>
  <c r="EE180" i="1"/>
  <c r="EE205" i="1" s="1"/>
  <c r="EE177" i="1"/>
  <c r="EE173" i="1"/>
  <c r="EE179" i="1"/>
  <c r="EE175" i="1"/>
  <c r="EE171" i="1"/>
  <c r="EE188" i="1"/>
  <c r="EE243" i="1"/>
  <c r="EE256" i="1" s="1"/>
  <c r="EI111" i="1"/>
  <c r="EI116" i="1" s="1"/>
  <c r="EI114" i="1"/>
  <c r="EI173" i="1"/>
  <c r="EI179" i="1"/>
  <c r="EI171" i="1"/>
  <c r="EI175" i="1" s="1"/>
  <c r="EI177" i="1" s="1"/>
  <c r="EI180" i="1" s="1"/>
  <c r="EI205" i="1" s="1"/>
  <c r="EI188" i="1"/>
  <c r="EI243" i="1"/>
  <c r="EI256" i="1" s="1"/>
  <c r="EU111" i="1"/>
  <c r="EU114" i="1"/>
  <c r="EU173" i="1"/>
  <c r="EU179" i="1"/>
  <c r="EU188" i="1"/>
  <c r="EU243" i="1"/>
  <c r="EU256" i="1" s="1"/>
  <c r="EY111" i="1"/>
  <c r="EY116" i="1" s="1"/>
  <c r="EY114" i="1"/>
  <c r="EY173" i="1"/>
  <c r="EY179" i="1"/>
  <c r="EY171" i="1"/>
  <c r="EY175" i="1" s="1"/>
  <c r="EY177" i="1" s="1"/>
  <c r="EY180" i="1" s="1"/>
  <c r="EY205" i="1" s="1"/>
  <c r="EY243" i="1"/>
  <c r="EY256" i="1" s="1"/>
  <c r="EY188" i="1"/>
  <c r="FK111" i="1"/>
  <c r="FK114" i="1"/>
  <c r="FK180" i="1"/>
  <c r="FK205" i="1" s="1"/>
  <c r="FK177" i="1"/>
  <c r="FK173" i="1"/>
  <c r="FK179" i="1"/>
  <c r="FK175" i="1"/>
  <c r="FK171" i="1"/>
  <c r="FK243" i="1"/>
  <c r="FK256" i="1" s="1"/>
  <c r="FK188" i="1"/>
  <c r="FO111" i="1"/>
  <c r="FO116" i="1" s="1"/>
  <c r="FO114" i="1"/>
  <c r="FO180" i="1"/>
  <c r="FO205" i="1" s="1"/>
  <c r="FO177" i="1"/>
  <c r="FO173" i="1"/>
  <c r="FO179" i="1"/>
  <c r="FO175" i="1"/>
  <c r="FO171" i="1"/>
  <c r="FO243" i="1"/>
  <c r="FO256" i="1" s="1"/>
  <c r="FO188" i="1"/>
  <c r="X139" i="1"/>
  <c r="X141" i="1" s="1"/>
  <c r="BP139" i="1"/>
  <c r="BP141" i="1" s="1"/>
  <c r="S139" i="1"/>
  <c r="S141" i="1" s="1"/>
  <c r="CI139" i="1"/>
  <c r="CI141" i="1" s="1"/>
  <c r="EU139" i="1"/>
  <c r="EU141" i="1" s="1"/>
  <c r="AP139" i="1"/>
  <c r="AP141" i="1" s="1"/>
  <c r="DB139" i="1"/>
  <c r="DB141" i="1" s="1"/>
  <c r="FN139" i="1"/>
  <c r="FN141" i="1" s="1"/>
  <c r="G111" i="1"/>
  <c r="G114" i="1"/>
  <c r="G180" i="1"/>
  <c r="G205" i="1" s="1"/>
  <c r="G177" i="1"/>
  <c r="G173" i="1"/>
  <c r="G179" i="1"/>
  <c r="G175" i="1"/>
  <c r="G171" i="1"/>
  <c r="G188" i="1"/>
  <c r="G243" i="1"/>
  <c r="G256" i="1" s="1"/>
  <c r="D111" i="1"/>
  <c r="D116" i="1" s="1"/>
  <c r="D114" i="1"/>
  <c r="D188" i="1"/>
  <c r="D243" i="1"/>
  <c r="D256" i="1" s="1"/>
  <c r="H111" i="1"/>
  <c r="H116" i="1" s="1"/>
  <c r="H114" i="1"/>
  <c r="H188" i="1"/>
  <c r="H243" i="1"/>
  <c r="H256" i="1" s="1"/>
  <c r="T111" i="1"/>
  <c r="T116" i="1" s="1"/>
  <c r="T114" i="1"/>
  <c r="T188" i="1"/>
  <c r="T243" i="1"/>
  <c r="T256" i="1" s="1"/>
  <c r="AB111" i="1"/>
  <c r="AB116" i="1" s="1"/>
  <c r="AB114" i="1"/>
  <c r="AB188" i="1"/>
  <c r="AB243" i="1"/>
  <c r="AB256" i="1" s="1"/>
  <c r="AR179" i="1"/>
  <c r="AR175" i="1"/>
  <c r="AR171" i="1"/>
  <c r="AR177" i="1"/>
  <c r="AR173" i="1"/>
  <c r="AR180" i="1"/>
  <c r="AR205" i="1" s="1"/>
  <c r="CN111" i="1"/>
  <c r="CN114" i="1"/>
  <c r="CN188" i="1"/>
  <c r="CN243" i="1"/>
  <c r="CN256" i="1" s="1"/>
  <c r="DD179" i="1"/>
  <c r="DD175" i="1"/>
  <c r="DD171" i="1"/>
  <c r="DD177" i="1"/>
  <c r="DD173" i="1"/>
  <c r="DD180" i="1"/>
  <c r="DD205" i="1" s="1"/>
  <c r="EZ111" i="1"/>
  <c r="EZ114" i="1"/>
  <c r="EZ188" i="1"/>
  <c r="EZ243" i="1"/>
  <c r="EZ256" i="1" s="1"/>
  <c r="FP179" i="1"/>
  <c r="FP173" i="1"/>
  <c r="Q114" i="1"/>
  <c r="Q111" i="1"/>
  <c r="Q179" i="1"/>
  <c r="Q173" i="1"/>
  <c r="BM188" i="1"/>
  <c r="BM243" i="1"/>
  <c r="BM256" i="1" s="1"/>
  <c r="CC114" i="1"/>
  <c r="CC111" i="1"/>
  <c r="CC116" i="1" s="1"/>
  <c r="CC179" i="1"/>
  <c r="CC175" i="1"/>
  <c r="CC171" i="1"/>
  <c r="CC180" i="1"/>
  <c r="CC205" i="1" s="1"/>
  <c r="CC177" i="1"/>
  <c r="CC173" i="1"/>
  <c r="DY188" i="1"/>
  <c r="DY243" i="1"/>
  <c r="DY256" i="1" s="1"/>
  <c r="EO114" i="1"/>
  <c r="EO111" i="1"/>
  <c r="EO116" i="1" s="1"/>
  <c r="EO179" i="1"/>
  <c r="EO175" i="1"/>
  <c r="EO171" i="1"/>
  <c r="EO180" i="1"/>
  <c r="EO205" i="1" s="1"/>
  <c r="EO177" i="1"/>
  <c r="EO173" i="1"/>
  <c r="AX114" i="1"/>
  <c r="AX111" i="1"/>
  <c r="AX116" i="1" s="1"/>
  <c r="AX180" i="1"/>
  <c r="AX205" i="1" s="1"/>
  <c r="AX177" i="1"/>
  <c r="AX173" i="1"/>
  <c r="AX171" i="1"/>
  <c r="AX179" i="1"/>
  <c r="AX175" i="1"/>
  <c r="CD188" i="1"/>
  <c r="CD243" i="1"/>
  <c r="CD256" i="1" s="1"/>
  <c r="DJ114" i="1"/>
  <c r="DJ111" i="1"/>
  <c r="DJ116" i="1" s="1"/>
  <c r="DJ180" i="1"/>
  <c r="DJ205" i="1" s="1"/>
  <c r="DJ177" i="1"/>
  <c r="DJ173" i="1"/>
  <c r="DJ171" i="1"/>
  <c r="DJ179" i="1"/>
  <c r="DJ175" i="1"/>
  <c r="EP188" i="1"/>
  <c r="EP243" i="1"/>
  <c r="EP256" i="1" s="1"/>
  <c r="FV114" i="1"/>
  <c r="FV111" i="1"/>
  <c r="FV116" i="1" s="1"/>
  <c r="FV173" i="1"/>
  <c r="FV171" i="1"/>
  <c r="FV175" i="1" s="1"/>
  <c r="FV177" i="1" s="1"/>
  <c r="FV180" i="1" s="1"/>
  <c r="FV205" i="1" s="1"/>
  <c r="FV179" i="1"/>
  <c r="FV147" i="1"/>
  <c r="DH139" i="1"/>
  <c r="DH141" i="1" s="1"/>
  <c r="FZ136" i="1"/>
  <c r="C12" i="1"/>
  <c r="BW139" i="1"/>
  <c r="BW141" i="1" s="1"/>
  <c r="EI139" i="1"/>
  <c r="EI141" i="1" s="1"/>
  <c r="BZ139" i="1"/>
  <c r="BZ141" i="1" s="1"/>
  <c r="EL139" i="1"/>
  <c r="EL141" i="1" s="1"/>
  <c r="AE111" i="1"/>
  <c r="AE114" i="1"/>
  <c r="AE180" i="1"/>
  <c r="AE205" i="1" s="1"/>
  <c r="AE177" i="1"/>
  <c r="AE173" i="1"/>
  <c r="AE179" i="1"/>
  <c r="AE175" i="1"/>
  <c r="AE171" i="1"/>
  <c r="AE243" i="1"/>
  <c r="AE256" i="1" s="1"/>
  <c r="AE188" i="1"/>
  <c r="P179" i="1"/>
  <c r="P175" i="1"/>
  <c r="P171" i="1"/>
  <c r="P173" i="1"/>
  <c r="P180" i="1"/>
  <c r="P205" i="1" s="1"/>
  <c r="P177" i="1"/>
  <c r="BD111" i="1"/>
  <c r="BD114" i="1"/>
  <c r="BD188" i="1"/>
  <c r="BD243" i="1"/>
  <c r="BD256" i="1" s="1"/>
  <c r="BT179" i="1"/>
  <c r="BT175" i="1"/>
  <c r="BT171" i="1"/>
  <c r="BT180" i="1"/>
  <c r="BT205" i="1" s="1"/>
  <c r="BT177" i="1"/>
  <c r="BT173" i="1"/>
  <c r="CJ147" i="1"/>
  <c r="DP111" i="1"/>
  <c r="DP114" i="1"/>
  <c r="DP188" i="1"/>
  <c r="DP243" i="1"/>
  <c r="DP256" i="1" s="1"/>
  <c r="EF179" i="1"/>
  <c r="EF173" i="1"/>
  <c r="Z114" i="1"/>
  <c r="Z111" i="1"/>
  <c r="Z180" i="1"/>
  <c r="Z205" i="1" s="1"/>
  <c r="Z177" i="1"/>
  <c r="Z173" i="1"/>
  <c r="Z179" i="1"/>
  <c r="Z175" i="1"/>
  <c r="Z171" i="1"/>
  <c r="M147" i="1"/>
  <c r="AS188" i="1"/>
  <c r="AS243" i="1"/>
  <c r="AS256" i="1" s="1"/>
  <c r="BI114" i="1"/>
  <c r="BI111" i="1"/>
  <c r="BI179" i="1"/>
  <c r="BI175" i="1"/>
  <c r="BI171" i="1"/>
  <c r="BI180" i="1"/>
  <c r="BI205" i="1" s="1"/>
  <c r="BI177" i="1"/>
  <c r="BI173" i="1"/>
  <c r="BY147" i="1"/>
  <c r="CO188" i="1"/>
  <c r="CO243" i="1"/>
  <c r="CO256" i="1" s="1"/>
  <c r="DU188" i="1"/>
  <c r="DU243" i="1"/>
  <c r="DU256" i="1" s="1"/>
  <c r="FA188" i="1"/>
  <c r="FA243" i="1"/>
  <c r="FA256" i="1" s="1"/>
  <c r="AD188" i="1"/>
  <c r="AD243" i="1"/>
  <c r="AD256" i="1" s="1"/>
  <c r="BJ114" i="1"/>
  <c r="BJ111" i="1"/>
  <c r="BJ116" i="1" s="1"/>
  <c r="BZ180" i="1"/>
  <c r="BZ205" i="1" s="1"/>
  <c r="BZ177" i="1"/>
  <c r="BZ173" i="1"/>
  <c r="BZ175" i="1"/>
  <c r="BZ171" i="1"/>
  <c r="BZ179" i="1"/>
  <c r="CP188" i="1"/>
  <c r="CP243" i="1"/>
  <c r="CP256" i="1" s="1"/>
  <c r="DV114" i="1"/>
  <c r="DV111" i="1"/>
  <c r="DV116" i="1" s="1"/>
  <c r="EL180" i="1"/>
  <c r="EL205" i="1" s="1"/>
  <c r="EL177" i="1"/>
  <c r="EL173" i="1"/>
  <c r="EL175" i="1"/>
  <c r="EL171" i="1"/>
  <c r="EL179" i="1"/>
  <c r="FB188" i="1"/>
  <c r="FB243" i="1"/>
  <c r="FB256" i="1" s="1"/>
  <c r="DL139" i="1"/>
  <c r="DL141" i="1" s="1"/>
  <c r="AJ111" i="1"/>
  <c r="AJ114" i="1"/>
  <c r="AJ188" i="1"/>
  <c r="AJ243" i="1"/>
  <c r="AJ256" i="1" s="1"/>
  <c r="AZ147" i="1"/>
  <c r="AZ179" i="1"/>
  <c r="AZ171" i="1"/>
  <c r="AZ175" i="1" s="1"/>
  <c r="AZ177" i="1" s="1"/>
  <c r="AZ180" i="1" s="1"/>
  <c r="AZ205" i="1" s="1"/>
  <c r="AZ173" i="1"/>
  <c r="CV111" i="1"/>
  <c r="CV116" i="1" s="1"/>
  <c r="CV114" i="1"/>
  <c r="CV243" i="1"/>
  <c r="CV256" i="1" s="1"/>
  <c r="CV188" i="1"/>
  <c r="DL147" i="1"/>
  <c r="DL179" i="1"/>
  <c r="DL173" i="1"/>
  <c r="FH111" i="1"/>
  <c r="FH116" i="1" s="1"/>
  <c r="FH114" i="1"/>
  <c r="FH243" i="1"/>
  <c r="FH256" i="1" s="1"/>
  <c r="FH188" i="1"/>
  <c r="FX179" i="1"/>
  <c r="FX175" i="1"/>
  <c r="FX171" i="1"/>
  <c r="FX180" i="1"/>
  <c r="FX205" i="1" s="1"/>
  <c r="FX177" i="1"/>
  <c r="FX173" i="1"/>
  <c r="J114" i="1"/>
  <c r="J111" i="1"/>
  <c r="J116" i="1" s="1"/>
  <c r="J171" i="1" s="1"/>
  <c r="J175" i="1" s="1"/>
  <c r="J177" i="1" s="1"/>
  <c r="J180" i="1" s="1"/>
  <c r="J205" i="1" s="1"/>
  <c r="J173" i="1"/>
  <c r="J179" i="1"/>
  <c r="I114" i="1"/>
  <c r="I111" i="1"/>
  <c r="I116" i="1" s="1"/>
  <c r="I171" i="1" s="1"/>
  <c r="I175" i="1" s="1"/>
  <c r="I177" i="1" s="1"/>
  <c r="I180" i="1" s="1"/>
  <c r="I205" i="1" s="1"/>
  <c r="I179" i="1"/>
  <c r="I173" i="1"/>
  <c r="BE188" i="1"/>
  <c r="BE243" i="1"/>
  <c r="BE256" i="1" s="1"/>
  <c r="BU114" i="1"/>
  <c r="BU111" i="1"/>
  <c r="BU116" i="1" s="1"/>
  <c r="BU179" i="1"/>
  <c r="BU175" i="1"/>
  <c r="BU171" i="1"/>
  <c r="BU180" i="1"/>
  <c r="BU205" i="1" s="1"/>
  <c r="BU177" i="1"/>
  <c r="BU173" i="1"/>
  <c r="DQ188" i="1"/>
  <c r="DQ243" i="1"/>
  <c r="DQ256" i="1" s="1"/>
  <c r="EG114" i="1"/>
  <c r="EG111" i="1"/>
  <c r="EG116" i="1" s="1"/>
  <c r="EG179" i="1"/>
  <c r="EG175" i="1"/>
  <c r="EG171" i="1"/>
  <c r="EG180" i="1"/>
  <c r="EG205" i="1" s="1"/>
  <c r="EG177" i="1"/>
  <c r="EG173" i="1"/>
  <c r="V180" i="1"/>
  <c r="V205" i="1" s="1"/>
  <c r="V177" i="1"/>
  <c r="V173" i="1"/>
  <c r="V179" i="1"/>
  <c r="V175" i="1"/>
  <c r="V171" i="1"/>
  <c r="V243" i="1"/>
  <c r="V256" i="1" s="1"/>
  <c r="V188" i="1"/>
  <c r="AP114" i="1"/>
  <c r="AP111" i="1"/>
  <c r="AP116" i="1" s="1"/>
  <c r="AP173" i="1"/>
  <c r="AP179" i="1"/>
  <c r="AP171" i="1"/>
  <c r="AP175" i="1" s="1"/>
  <c r="AP177" i="1" s="1"/>
  <c r="AP180" i="1" s="1"/>
  <c r="AP205" i="1" s="1"/>
  <c r="CL243" i="1"/>
  <c r="CL256" i="1" s="1"/>
  <c r="CL188" i="1"/>
  <c r="DB114" i="1"/>
  <c r="DB111" i="1"/>
  <c r="DB116" i="1" s="1"/>
  <c r="DB180" i="1"/>
  <c r="DB205" i="1" s="1"/>
  <c r="DB177" i="1"/>
  <c r="DB173" i="1"/>
  <c r="DB179" i="1"/>
  <c r="DB175" i="1"/>
  <c r="DB171" i="1"/>
  <c r="DR147" i="1"/>
  <c r="EX243" i="1"/>
  <c r="EX256" i="1" s="1"/>
  <c r="EX188" i="1"/>
  <c r="FN114" i="1"/>
  <c r="FN111" i="1"/>
  <c r="FN173" i="1"/>
  <c r="FN179" i="1"/>
  <c r="DX139" i="1"/>
  <c r="DX141" i="1" s="1"/>
  <c r="AU139" i="1"/>
  <c r="AU141" i="1" s="1"/>
  <c r="DK139" i="1"/>
  <c r="DK141" i="1" s="1"/>
  <c r="FW139" i="1"/>
  <c r="FW141" i="1" s="1"/>
  <c r="BU139" i="1"/>
  <c r="BU141" i="1" s="1"/>
  <c r="EG139" i="1"/>
  <c r="EG141" i="1" s="1"/>
  <c r="BR139" i="1"/>
  <c r="BR141" i="1" s="1"/>
  <c r="ED139" i="1"/>
  <c r="ED141" i="1" s="1"/>
  <c r="CL212" i="1" l="1"/>
  <c r="V212" i="1"/>
  <c r="EG117" i="1"/>
  <c r="EG143" i="1"/>
  <c r="EG120" i="1"/>
  <c r="EG199" i="1" s="1"/>
  <c r="DB117" i="1"/>
  <c r="DB120" i="1"/>
  <c r="DB199" i="1" s="1"/>
  <c r="DB143" i="1"/>
  <c r="DB155" i="1" s="1"/>
  <c r="DB200" i="1" s="1"/>
  <c r="AP117" i="1"/>
  <c r="AP120" i="1"/>
  <c r="AP199" i="1" s="1"/>
  <c r="AP149" i="1"/>
  <c r="BU117" i="1"/>
  <c r="BU143" i="1"/>
  <c r="BU155" i="1" s="1"/>
  <c r="BU200" i="1" s="1"/>
  <c r="BU120" i="1"/>
  <c r="BU199" i="1" s="1"/>
  <c r="BU201" i="1" s="1"/>
  <c r="BU203" i="1" s="1"/>
  <c r="BU208" i="1" s="1"/>
  <c r="FB212" i="1"/>
  <c r="DV117" i="1"/>
  <c r="DV143" i="1"/>
  <c r="DV120" i="1"/>
  <c r="DV199" i="1" s="1"/>
  <c r="DU212" i="1"/>
  <c r="DP212" i="1"/>
  <c r="AE212" i="1"/>
  <c r="FV117" i="1"/>
  <c r="FV120" i="1"/>
  <c r="FV199" i="1" s="1"/>
  <c r="FV149" i="1"/>
  <c r="DJ117" i="1"/>
  <c r="DJ145" i="1"/>
  <c r="DJ120" i="1"/>
  <c r="DJ199" i="1" s="1"/>
  <c r="EO117" i="1"/>
  <c r="EO143" i="1"/>
  <c r="EO155" i="1" s="1"/>
  <c r="EO200" i="1" s="1"/>
  <c r="EO120" i="1"/>
  <c r="EO199" i="1" s="1"/>
  <c r="CN116" i="1"/>
  <c r="FK212" i="1"/>
  <c r="CY212" i="1"/>
  <c r="BA117" i="1"/>
  <c r="BA120" i="1"/>
  <c r="BA199" i="1" s="1"/>
  <c r="BA149" i="1"/>
  <c r="U117" i="1"/>
  <c r="U120" i="1"/>
  <c r="U199" i="1" s="1"/>
  <c r="U143" i="1"/>
  <c r="DX117" i="1"/>
  <c r="DX120" i="1"/>
  <c r="DX199" i="1" s="1"/>
  <c r="DX143" i="1"/>
  <c r="DX155" i="1" s="1"/>
  <c r="DX200" i="1" s="1"/>
  <c r="BV212" i="1"/>
  <c r="CF212" i="1"/>
  <c r="FR117" i="1"/>
  <c r="FR143" i="1"/>
  <c r="FR120" i="1"/>
  <c r="FR199" i="1" s="1"/>
  <c r="DF117" i="1"/>
  <c r="DF149" i="1"/>
  <c r="DF120" i="1"/>
  <c r="DF199" i="1" s="1"/>
  <c r="FA117" i="1"/>
  <c r="FA145" i="1"/>
  <c r="FA120" i="1"/>
  <c r="FA199" i="1" s="1"/>
  <c r="FL212" i="1"/>
  <c r="CZ116" i="1"/>
  <c r="AN116" i="1"/>
  <c r="BN212" i="1"/>
  <c r="DI212" i="1"/>
  <c r="BB212" i="1"/>
  <c r="AM212" i="1"/>
  <c r="BF212" i="1"/>
  <c r="CK212" i="1"/>
  <c r="AO117" i="1"/>
  <c r="AO149" i="1"/>
  <c r="AO120" i="1"/>
  <c r="AO199" i="1" s="1"/>
  <c r="EB212" i="1"/>
  <c r="CP117" i="1"/>
  <c r="CP145" i="1"/>
  <c r="CP120" i="1"/>
  <c r="CP199" i="1" s="1"/>
  <c r="FQ212" i="1"/>
  <c r="BY212" i="1"/>
  <c r="M212" i="1"/>
  <c r="EV212" i="1"/>
  <c r="CJ212" i="1"/>
  <c r="CS212" i="1"/>
  <c r="AW117" i="1"/>
  <c r="AW143" i="1"/>
  <c r="AW155" i="1" s="1"/>
  <c r="AW200" i="1" s="1"/>
  <c r="AW120" i="1"/>
  <c r="AW199" i="1" s="1"/>
  <c r="DN117" i="1"/>
  <c r="DN120" i="1"/>
  <c r="DN199" i="1" s="1"/>
  <c r="DN149" i="1"/>
  <c r="BQ117" i="1"/>
  <c r="BQ145" i="1"/>
  <c r="BQ120" i="1"/>
  <c r="BQ199" i="1" s="1"/>
  <c r="FN212" i="1"/>
  <c r="EW116" i="1"/>
  <c r="CK116" i="1"/>
  <c r="Y116" i="1"/>
  <c r="J212" i="1"/>
  <c r="DL116" i="1"/>
  <c r="AZ212" i="1"/>
  <c r="EL116" i="1"/>
  <c r="AT212" i="1"/>
  <c r="BY116" i="1"/>
  <c r="O212" i="1"/>
  <c r="O116" i="1"/>
  <c r="EF116" i="1"/>
  <c r="BT212" i="1"/>
  <c r="P212" i="1"/>
  <c r="N212" i="1"/>
  <c r="CT212" i="1"/>
  <c r="EO212" i="1"/>
  <c r="Q212" i="1"/>
  <c r="FP116" i="1"/>
  <c r="DD212" i="1"/>
  <c r="DM212" i="1"/>
  <c r="BA212" i="1"/>
  <c r="L117" i="1"/>
  <c r="L120" i="1"/>
  <c r="L199" i="1" s="1"/>
  <c r="L149" i="1"/>
  <c r="FH117" i="1"/>
  <c r="FH120" i="1"/>
  <c r="FH199" i="1" s="1"/>
  <c r="FH143" i="1"/>
  <c r="CV117" i="1"/>
  <c r="CV120" i="1"/>
  <c r="CV199" i="1" s="1"/>
  <c r="CV201" i="1" s="1"/>
  <c r="CV203" i="1" s="1"/>
  <c r="CV208" i="1" s="1"/>
  <c r="CV143" i="1"/>
  <c r="CV155" i="1" s="1"/>
  <c r="CV200" i="1" s="1"/>
  <c r="FN116" i="1"/>
  <c r="DQ212" i="1"/>
  <c r="AJ116" i="1"/>
  <c r="FA212" i="1"/>
  <c r="AS212" i="1"/>
  <c r="BD116" i="1"/>
  <c r="AE116" i="1"/>
  <c r="EZ116" i="1"/>
  <c r="AB212" i="1"/>
  <c r="T212" i="1"/>
  <c r="H212" i="1"/>
  <c r="D212" i="1"/>
  <c r="G212" i="1"/>
  <c r="G116" i="1"/>
  <c r="FK116" i="1"/>
  <c r="EU212" i="1"/>
  <c r="EU116" i="1"/>
  <c r="EE212" i="1"/>
  <c r="EE116" i="1"/>
  <c r="DO212" i="1"/>
  <c r="DO116" i="1"/>
  <c r="CY116" i="1"/>
  <c r="CI212" i="1"/>
  <c r="CI116" i="1"/>
  <c r="BS212" i="1"/>
  <c r="BS116" i="1"/>
  <c r="BC212" i="1"/>
  <c r="BC116" i="1"/>
  <c r="R212" i="1"/>
  <c r="ED212" i="1"/>
  <c r="BR212" i="1"/>
  <c r="BA171" i="1"/>
  <c r="BA175" i="1" s="1"/>
  <c r="BA177" i="1" s="1"/>
  <c r="BA180" i="1" s="1"/>
  <c r="BA205" i="1" s="1"/>
  <c r="BL212" i="1"/>
  <c r="EH212" i="1"/>
  <c r="DA212" i="1"/>
  <c r="AO212" i="1"/>
  <c r="C193" i="1"/>
  <c r="C196" i="1" s="1"/>
  <c r="C119" i="1"/>
  <c r="C96" i="1"/>
  <c r="FZ91" i="1"/>
  <c r="ER212" i="1"/>
  <c r="DU117" i="1"/>
  <c r="DU120" i="1"/>
  <c r="DU199" i="1" s="1"/>
  <c r="DU143" i="1"/>
  <c r="CO117" i="1"/>
  <c r="CO145" i="1"/>
  <c r="CO120" i="1"/>
  <c r="CO199" i="1" s="1"/>
  <c r="AC212" i="1"/>
  <c r="N117" i="1"/>
  <c r="N120" i="1"/>
  <c r="N199" i="1" s="1"/>
  <c r="N145" i="1"/>
  <c r="DZ212" i="1"/>
  <c r="CT117" i="1"/>
  <c r="CT143" i="1"/>
  <c r="CT120" i="1"/>
  <c r="CT199" i="1" s="1"/>
  <c r="DY116" i="1"/>
  <c r="EJ116" i="1"/>
  <c r="BX212" i="1"/>
  <c r="DN212" i="1"/>
  <c r="FI212" i="1"/>
  <c r="CW212" i="1"/>
  <c r="AK212" i="1"/>
  <c r="AM116" i="1"/>
  <c r="FT116" i="1"/>
  <c r="DH212" i="1"/>
  <c r="AV116" i="1"/>
  <c r="K212" i="1"/>
  <c r="DR212" i="1"/>
  <c r="EW212" i="1"/>
  <c r="DA116" i="1"/>
  <c r="AO171" i="1"/>
  <c r="AO175" i="1" s="1"/>
  <c r="AO177" i="1" s="1"/>
  <c r="AO180" i="1" s="1"/>
  <c r="AO205" i="1" s="1"/>
  <c r="BP116" i="1"/>
  <c r="AD116" i="1"/>
  <c r="DE212" i="1"/>
  <c r="AC116" i="1"/>
  <c r="AI212" i="1"/>
  <c r="AI116" i="1"/>
  <c r="AX212" i="1"/>
  <c r="FE212" i="1"/>
  <c r="DI116" i="1"/>
  <c r="DT116" i="1"/>
  <c r="BH116" i="1"/>
  <c r="R117" i="1"/>
  <c r="R149" i="1"/>
  <c r="R120" i="1"/>
  <c r="R199" i="1" s="1"/>
  <c r="AL212" i="1"/>
  <c r="FI117" i="1"/>
  <c r="FI149" i="1"/>
  <c r="FI120" i="1"/>
  <c r="FI199" i="1" s="1"/>
  <c r="DR117" i="1"/>
  <c r="DR149" i="1"/>
  <c r="DR120" i="1"/>
  <c r="DR199" i="1" s="1"/>
  <c r="BF117" i="1"/>
  <c r="BF145" i="1"/>
  <c r="BF120" i="1"/>
  <c r="BF199" i="1" s="1"/>
  <c r="FX312" i="1"/>
  <c r="FX117" i="1"/>
  <c r="FX120" i="1"/>
  <c r="FX199" i="1" s="1"/>
  <c r="FX143" i="1"/>
  <c r="FX155" i="1" s="1"/>
  <c r="FX200" i="1" s="1"/>
  <c r="FW212" i="1"/>
  <c r="FW117" i="1"/>
  <c r="FW120" i="1"/>
  <c r="FW199" i="1" s="1"/>
  <c r="FW143" i="1"/>
  <c r="FG212" i="1"/>
  <c r="FG117" i="1"/>
  <c r="FG143" i="1"/>
  <c r="FG155" i="1" s="1"/>
  <c r="FG200" i="1" s="1"/>
  <c r="FG120" i="1"/>
  <c r="FG199" i="1" s="1"/>
  <c r="EQ212" i="1"/>
  <c r="EQ117" i="1"/>
  <c r="EQ120" i="1"/>
  <c r="EQ199" i="1" s="1"/>
  <c r="EQ145" i="1"/>
  <c r="EA212" i="1"/>
  <c r="EA117" i="1"/>
  <c r="EA149" i="1"/>
  <c r="EA120" i="1"/>
  <c r="EA199" i="1" s="1"/>
  <c r="DK212" i="1"/>
  <c r="DK117" i="1"/>
  <c r="DK149" i="1"/>
  <c r="DK120" i="1"/>
  <c r="DK199" i="1" s="1"/>
  <c r="CU212" i="1"/>
  <c r="CU117" i="1"/>
  <c r="CU143" i="1"/>
  <c r="CU155" i="1" s="1"/>
  <c r="CU200" i="1" s="1"/>
  <c r="CU120" i="1"/>
  <c r="CU199" i="1" s="1"/>
  <c r="CE212" i="1"/>
  <c r="CE117" i="1"/>
  <c r="CE120" i="1"/>
  <c r="CE199" i="1" s="1"/>
  <c r="CE143" i="1"/>
  <c r="BO212" i="1"/>
  <c r="BO117" i="1"/>
  <c r="BO149" i="1"/>
  <c r="BO120" i="1"/>
  <c r="BO199" i="1" s="1"/>
  <c r="AY212" i="1"/>
  <c r="AY117" i="1"/>
  <c r="AY149" i="1"/>
  <c r="AY120" i="1"/>
  <c r="AY199" i="1" s="1"/>
  <c r="W212" i="1"/>
  <c r="W117" i="1"/>
  <c r="W143" i="1"/>
  <c r="W120" i="1"/>
  <c r="W199" i="1" s="1"/>
  <c r="BZ117" i="1"/>
  <c r="BZ143" i="1"/>
  <c r="BZ120" i="1"/>
  <c r="BZ199" i="1" s="1"/>
  <c r="AA212" i="1"/>
  <c r="Z212" i="1"/>
  <c r="C170" i="1"/>
  <c r="DZ117" i="1"/>
  <c r="DZ145" i="1"/>
  <c r="DZ120" i="1"/>
  <c r="DZ199" i="1" s="1"/>
  <c r="FE117" i="1"/>
  <c r="FE143" i="1"/>
  <c r="FE120" i="1"/>
  <c r="FE199" i="1" s="1"/>
  <c r="AG117" i="1"/>
  <c r="AG120" i="1"/>
  <c r="AG199" i="1" s="1"/>
  <c r="AG145" i="1"/>
  <c r="AR117" i="1"/>
  <c r="AR120" i="1"/>
  <c r="AR199" i="1" s="1"/>
  <c r="AR145" i="1"/>
  <c r="ET212" i="1"/>
  <c r="CH212" i="1"/>
  <c r="F212" i="1"/>
  <c r="CB117" i="1"/>
  <c r="CB120" i="1"/>
  <c r="CB199" i="1" s="1"/>
  <c r="CB145" i="1"/>
  <c r="AD212" i="1"/>
  <c r="CO212" i="1"/>
  <c r="BI116" i="1"/>
  <c r="Z116" i="1"/>
  <c r="DP116" i="1"/>
  <c r="BM212" i="1"/>
  <c r="Q116" i="1"/>
  <c r="CN212" i="1"/>
  <c r="FO212" i="1"/>
  <c r="EY212" i="1"/>
  <c r="DS212" i="1"/>
  <c r="DC212" i="1"/>
  <c r="CM212" i="1"/>
  <c r="BW212" i="1"/>
  <c r="AQ212" i="1"/>
  <c r="F116" i="1"/>
  <c r="DX212" i="1"/>
  <c r="CL116" i="1"/>
  <c r="FM212" i="1"/>
  <c r="DQ116" i="1"/>
  <c r="BE116" i="1"/>
  <c r="CF117" i="1"/>
  <c r="CF120" i="1"/>
  <c r="CF199" i="1" s="1"/>
  <c r="CF143" i="1"/>
  <c r="X147" i="1"/>
  <c r="X149" i="1" s="1"/>
  <c r="AS116" i="1"/>
  <c r="FL116" i="1"/>
  <c r="CZ212" i="1"/>
  <c r="AN212" i="1"/>
  <c r="FF116" i="1"/>
  <c r="FU212" i="1"/>
  <c r="AW212" i="1"/>
  <c r="BR116" i="1"/>
  <c r="AV212" i="1"/>
  <c r="K117" i="1"/>
  <c r="K143" i="1"/>
  <c r="K120" i="1"/>
  <c r="K199" i="1" s="1"/>
  <c r="BV116" i="1"/>
  <c r="FM116" i="1"/>
  <c r="EB117" i="1"/>
  <c r="EB149" i="1"/>
  <c r="EB120" i="1"/>
  <c r="EB199" i="1" s="1"/>
  <c r="DV212" i="1"/>
  <c r="DF212" i="1"/>
  <c r="EV117" i="1"/>
  <c r="EV120" i="1"/>
  <c r="EV199" i="1" s="1"/>
  <c r="EV143" i="1"/>
  <c r="CJ117" i="1"/>
  <c r="CJ120" i="1"/>
  <c r="CJ199" i="1" s="1"/>
  <c r="CJ149" i="1"/>
  <c r="DJ212" i="1"/>
  <c r="CD116" i="1"/>
  <c r="FU116" i="1"/>
  <c r="CX212" i="1"/>
  <c r="FI171" i="1"/>
  <c r="FI175" i="1" s="1"/>
  <c r="FI177" i="1" s="1"/>
  <c r="FI180" i="1" s="1"/>
  <c r="FI205" i="1" s="1"/>
  <c r="EC116" i="1"/>
  <c r="AK116" i="1"/>
  <c r="FD116" i="1"/>
  <c r="CR116" i="1"/>
  <c r="AF116" i="1"/>
  <c r="EB171" i="1"/>
  <c r="EB175" i="1" s="1"/>
  <c r="EB177" i="1" s="1"/>
  <c r="EB180" i="1" s="1"/>
  <c r="EB205" i="1" s="1"/>
  <c r="DL212" i="1"/>
  <c r="FS224" i="1"/>
  <c r="FS212" i="1"/>
  <c r="FC212" i="1"/>
  <c r="EA171" i="1"/>
  <c r="EA175" i="1" s="1"/>
  <c r="EA177" i="1" s="1"/>
  <c r="EA180" i="1" s="1"/>
  <c r="EA205" i="1" s="1"/>
  <c r="DW212" i="1"/>
  <c r="DK171" i="1"/>
  <c r="DK175" i="1" s="1"/>
  <c r="DK177" i="1" s="1"/>
  <c r="DK180" i="1" s="1"/>
  <c r="DK205" i="1" s="1"/>
  <c r="DG212" i="1"/>
  <c r="CQ212" i="1"/>
  <c r="BO171" i="1"/>
  <c r="BO175" i="1" s="1"/>
  <c r="BO177" i="1" s="1"/>
  <c r="BO180" i="1" s="1"/>
  <c r="BO205" i="1" s="1"/>
  <c r="BK212" i="1"/>
  <c r="AY171" i="1"/>
  <c r="AY175" i="1" s="1"/>
  <c r="AY177" i="1" s="1"/>
  <c r="AY180" i="1" s="1"/>
  <c r="AY205" i="1" s="1"/>
  <c r="AU212" i="1"/>
  <c r="FQ116" i="1"/>
  <c r="AA116" i="1"/>
  <c r="EF212" i="1"/>
  <c r="BT116" i="1"/>
  <c r="P116" i="1"/>
  <c r="FF212" i="1"/>
  <c r="AH212" i="1"/>
  <c r="CC212" i="1"/>
  <c r="FP212" i="1"/>
  <c r="DD117" i="1"/>
  <c r="DD120" i="1"/>
  <c r="DD199" i="1" s="1"/>
  <c r="DD201" i="1" s="1"/>
  <c r="DD203" i="1" s="1"/>
  <c r="DD208" i="1" s="1"/>
  <c r="DD213" i="1" s="1"/>
  <c r="DD224" i="1" s="1"/>
  <c r="DD143" i="1"/>
  <c r="DD155" i="1" s="1"/>
  <c r="DD200" i="1" s="1"/>
  <c r="ES212" i="1"/>
  <c r="CG212" i="1"/>
  <c r="U212" i="1"/>
  <c r="EN116" i="1"/>
  <c r="CB212" i="1"/>
  <c r="L212" i="1"/>
  <c r="EX212" i="1"/>
  <c r="BE212" i="1"/>
  <c r="I117" i="1"/>
  <c r="I149" i="1"/>
  <c r="I120" i="1"/>
  <c r="I199" i="1" s="1"/>
  <c r="J117" i="1"/>
  <c r="J149" i="1"/>
  <c r="J120" i="1"/>
  <c r="J199" i="1" s="1"/>
  <c r="FH212" i="1"/>
  <c r="CV212" i="1"/>
  <c r="AJ212" i="1"/>
  <c r="CP212" i="1"/>
  <c r="BJ117" i="1"/>
  <c r="BJ145" i="1"/>
  <c r="BJ120" i="1"/>
  <c r="BJ199" i="1" s="1"/>
  <c r="BD212" i="1"/>
  <c r="EP212" i="1"/>
  <c r="CD212" i="1"/>
  <c r="AX117" i="1"/>
  <c r="AX143" i="1"/>
  <c r="AX120" i="1"/>
  <c r="AX199" i="1" s="1"/>
  <c r="DY212" i="1"/>
  <c r="CC117" i="1"/>
  <c r="CC143" i="1"/>
  <c r="CC120" i="1"/>
  <c r="CC199" i="1" s="1"/>
  <c r="EZ212" i="1"/>
  <c r="AB117" i="1"/>
  <c r="AB145" i="1"/>
  <c r="AB120" i="1"/>
  <c r="AB199" i="1" s="1"/>
  <c r="T117" i="1"/>
  <c r="T120" i="1"/>
  <c r="T199" i="1" s="1"/>
  <c r="T143" i="1"/>
  <c r="H117" i="1"/>
  <c r="H145" i="1"/>
  <c r="H120" i="1"/>
  <c r="H199" i="1" s="1"/>
  <c r="D117" i="1"/>
  <c r="D145" i="1"/>
  <c r="D120" i="1"/>
  <c r="D199" i="1" s="1"/>
  <c r="FO117" i="1"/>
  <c r="FO120" i="1"/>
  <c r="FO199" i="1" s="1"/>
  <c r="FO145" i="1"/>
  <c r="EY117" i="1"/>
  <c r="EY149" i="1"/>
  <c r="EY120" i="1"/>
  <c r="EY199" i="1" s="1"/>
  <c r="EI212" i="1"/>
  <c r="EI117" i="1"/>
  <c r="EI120" i="1"/>
  <c r="EI199" i="1" s="1"/>
  <c r="EI149" i="1"/>
  <c r="DS117" i="1"/>
  <c r="DS149" i="1"/>
  <c r="DS120" i="1"/>
  <c r="DS199" i="1" s="1"/>
  <c r="DC117" i="1"/>
  <c r="DC120" i="1"/>
  <c r="DC199" i="1" s="1"/>
  <c r="DC201" i="1" s="1"/>
  <c r="DC203" i="1" s="1"/>
  <c r="DC208" i="1" s="1"/>
  <c r="DC213" i="1" s="1"/>
  <c r="DC143" i="1"/>
  <c r="DC155" i="1" s="1"/>
  <c r="DC200" i="1" s="1"/>
  <c r="CM117" i="1"/>
  <c r="CM149" i="1"/>
  <c r="CM120" i="1"/>
  <c r="CM199" i="1" s="1"/>
  <c r="BW117" i="1"/>
  <c r="BW120" i="1"/>
  <c r="BW199" i="1" s="1"/>
  <c r="BW145" i="1"/>
  <c r="BG212" i="1"/>
  <c r="BG117" i="1"/>
  <c r="BG149" i="1"/>
  <c r="BG120" i="1"/>
  <c r="BG199" i="1" s="1"/>
  <c r="AQ117" i="1"/>
  <c r="AQ120" i="1"/>
  <c r="AQ199" i="1" s="1"/>
  <c r="AQ143" i="1"/>
  <c r="ET116" i="1"/>
  <c r="CH116" i="1"/>
  <c r="ES116" i="1"/>
  <c r="DM116" i="1"/>
  <c r="CG116" i="1"/>
  <c r="BL117" i="1"/>
  <c r="BL120" i="1"/>
  <c r="BL199" i="1" s="1"/>
  <c r="BL143" i="1"/>
  <c r="S212" i="1"/>
  <c r="S117" i="1"/>
  <c r="S120" i="1"/>
  <c r="S199" i="1" s="1"/>
  <c r="S149" i="1"/>
  <c r="EX116" i="1"/>
  <c r="V116" i="1"/>
  <c r="ER117" i="1"/>
  <c r="ER120" i="1"/>
  <c r="ER199" i="1" s="1"/>
  <c r="ER143" i="1"/>
  <c r="FR212" i="1"/>
  <c r="EL212" i="1"/>
  <c r="DF171" i="1"/>
  <c r="DF175" i="1" s="1"/>
  <c r="DF177" i="1" s="1"/>
  <c r="DF180" i="1" s="1"/>
  <c r="DF205" i="1" s="1"/>
  <c r="BZ212" i="1"/>
  <c r="AT116" i="1"/>
  <c r="AH117" i="1"/>
  <c r="AH149" i="1"/>
  <c r="AH120" i="1"/>
  <c r="AH199" i="1" s="1"/>
  <c r="BM117" i="1"/>
  <c r="BM120" i="1"/>
  <c r="BM199" i="1" s="1"/>
  <c r="BM143" i="1"/>
  <c r="EJ212" i="1"/>
  <c r="BX312" i="1"/>
  <c r="BX117" i="1"/>
  <c r="BX143" i="1"/>
  <c r="BX155" i="1" s="1"/>
  <c r="BX200" i="1" s="1"/>
  <c r="BX120" i="1"/>
  <c r="BX199" i="1" s="1"/>
  <c r="BX201" i="1" s="1"/>
  <c r="BX203" i="1" s="1"/>
  <c r="BX208" i="1" s="1"/>
  <c r="BX213" i="1" s="1"/>
  <c r="ED117" i="1"/>
  <c r="ED120" i="1"/>
  <c r="ED199" i="1" s="1"/>
  <c r="ED145" i="1"/>
  <c r="EC212" i="1"/>
  <c r="BQ212" i="1"/>
  <c r="E212" i="1"/>
  <c r="FT212" i="1"/>
  <c r="DH117" i="1"/>
  <c r="DH145" i="1"/>
  <c r="DH120" i="1"/>
  <c r="DH199" i="1" s="1"/>
  <c r="EH117" i="1"/>
  <c r="EH143" i="1"/>
  <c r="EH120" i="1"/>
  <c r="EH199" i="1" s="1"/>
  <c r="Y212" i="1"/>
  <c r="BP212" i="1"/>
  <c r="FB117" i="1"/>
  <c r="FB120" i="1"/>
  <c r="FB199" i="1" s="1"/>
  <c r="FB143" i="1"/>
  <c r="BJ212" i="1"/>
  <c r="EK212" i="1"/>
  <c r="FV212" i="1"/>
  <c r="EP116" i="1"/>
  <c r="AG212" i="1"/>
  <c r="DT212" i="1"/>
  <c r="BH212" i="1"/>
  <c r="FJ212" i="1"/>
  <c r="BB117" i="1"/>
  <c r="BB120" i="1"/>
  <c r="BB199" i="1" s="1"/>
  <c r="BB145" i="1"/>
  <c r="CW117" i="1"/>
  <c r="CW143" i="1"/>
  <c r="CW155" i="1" s="1"/>
  <c r="CW200" i="1" s="1"/>
  <c r="CW120" i="1"/>
  <c r="CW199" i="1" s="1"/>
  <c r="E117" i="1"/>
  <c r="E149" i="1"/>
  <c r="E120" i="1"/>
  <c r="E199" i="1" s="1"/>
  <c r="FD212" i="1"/>
  <c r="CR212" i="1"/>
  <c r="AF212" i="1"/>
  <c r="DB212" i="1"/>
  <c r="AP212" i="1"/>
  <c r="EG212" i="1"/>
  <c r="BU212" i="1"/>
  <c r="I212" i="1"/>
  <c r="FX212" i="1"/>
  <c r="AZ117" i="1"/>
  <c r="AZ120" i="1"/>
  <c r="AZ199" i="1" s="1"/>
  <c r="AZ149" i="1"/>
  <c r="FS117" i="1"/>
  <c r="FS120" i="1"/>
  <c r="FS199" i="1" s="1"/>
  <c r="FS201" i="1" s="1"/>
  <c r="FS203" i="1" s="1"/>
  <c r="FS208" i="1" s="1"/>
  <c r="FS213" i="1" s="1"/>
  <c r="FS143" i="1"/>
  <c r="FS155" i="1" s="1"/>
  <c r="FS200" i="1" s="1"/>
  <c r="FC117" i="1"/>
  <c r="FC120" i="1"/>
  <c r="FC199" i="1" s="1"/>
  <c r="FC145" i="1"/>
  <c r="EM212" i="1"/>
  <c r="EM117" i="1"/>
  <c r="EM120" i="1"/>
  <c r="EM199" i="1" s="1"/>
  <c r="EM143" i="1"/>
  <c r="DW117" i="1"/>
  <c r="DW120" i="1"/>
  <c r="DW199" i="1" s="1"/>
  <c r="DW143" i="1"/>
  <c r="DW155" i="1" s="1"/>
  <c r="DW200" i="1" s="1"/>
  <c r="DG117" i="1"/>
  <c r="DG120" i="1"/>
  <c r="DG199" i="1" s="1"/>
  <c r="DG143" i="1"/>
  <c r="DG155" i="1" s="1"/>
  <c r="DG200" i="1" s="1"/>
  <c r="CQ117" i="1"/>
  <c r="CQ149" i="1"/>
  <c r="CQ120" i="1"/>
  <c r="CQ199" i="1" s="1"/>
  <c r="CA212" i="1"/>
  <c r="CA117" i="1"/>
  <c r="CA120" i="1"/>
  <c r="CA199" i="1" s="1"/>
  <c r="CA143" i="1"/>
  <c r="CA155" i="1" s="1"/>
  <c r="CA200" i="1" s="1"/>
  <c r="BK117" i="1"/>
  <c r="BK120" i="1"/>
  <c r="BK199" i="1" s="1"/>
  <c r="BK145" i="1"/>
  <c r="AU117" i="1"/>
  <c r="AU120" i="1"/>
  <c r="AU199" i="1" s="1"/>
  <c r="AU201" i="1" s="1"/>
  <c r="AU203" i="1" s="1"/>
  <c r="AU208" i="1" s="1"/>
  <c r="AU213" i="1" s="1"/>
  <c r="AU221" i="1" s="1"/>
  <c r="AU143" i="1"/>
  <c r="AU155" i="1" s="1"/>
  <c r="AU200" i="1" s="1"/>
  <c r="EK117" i="1"/>
  <c r="EK145" i="1"/>
  <c r="EK120" i="1"/>
  <c r="EK199" i="1" s="1"/>
  <c r="DE117" i="1"/>
  <c r="DE143" i="1"/>
  <c r="DE120" i="1"/>
  <c r="DE199" i="1" s="1"/>
  <c r="BI212" i="1"/>
  <c r="M117" i="1"/>
  <c r="M149" i="1"/>
  <c r="M120" i="1"/>
  <c r="M199" i="1" s="1"/>
  <c r="BN117" i="1"/>
  <c r="BN120" i="1"/>
  <c r="BN199" i="1" s="1"/>
  <c r="BN149" i="1"/>
  <c r="CS312" i="1"/>
  <c r="CS117" i="1"/>
  <c r="CS143" i="1"/>
  <c r="CS155" i="1" s="1"/>
  <c r="CS200" i="1" s="1"/>
  <c r="CS120" i="1"/>
  <c r="CS199" i="1" s="1"/>
  <c r="AR212" i="1"/>
  <c r="FJ117" i="1"/>
  <c r="FJ120" i="1"/>
  <c r="FJ199" i="1" s="1"/>
  <c r="FJ145" i="1"/>
  <c r="CX117" i="1"/>
  <c r="CX149" i="1"/>
  <c r="CX120" i="1"/>
  <c r="CX199" i="1" s="1"/>
  <c r="AL117" i="1"/>
  <c r="AL143" i="1"/>
  <c r="AL120" i="1"/>
  <c r="AL199" i="1" s="1"/>
  <c r="EN212" i="1"/>
  <c r="FJ147" i="1" l="1"/>
  <c r="FJ149" i="1" s="1"/>
  <c r="BX215" i="1"/>
  <c r="BX233" i="1"/>
  <c r="DM117" i="1"/>
  <c r="DM120" i="1"/>
  <c r="DM199" i="1" s="1"/>
  <c r="DM143" i="1"/>
  <c r="M151" i="1"/>
  <c r="M153" i="1" s="1"/>
  <c r="M155" i="1" s="1"/>
  <c r="DE147" i="1"/>
  <c r="DE149" i="1" s="1"/>
  <c r="AU312" i="1"/>
  <c r="AZ151" i="1"/>
  <c r="AZ153" i="1" s="1"/>
  <c r="AZ155" i="1" s="1"/>
  <c r="CW201" i="1"/>
  <c r="CW203" i="1" s="1"/>
  <c r="CW208" i="1" s="1"/>
  <c r="CW213" i="1" s="1"/>
  <c r="AH151" i="1"/>
  <c r="AH153" i="1"/>
  <c r="AH155" i="1" s="1"/>
  <c r="S151" i="1"/>
  <c r="S153" i="1" s="1"/>
  <c r="S155" i="1" s="1"/>
  <c r="BL147" i="1"/>
  <c r="BL149" i="1" s="1"/>
  <c r="CH117" i="1"/>
  <c r="CH120" i="1"/>
  <c r="CH199" i="1" s="1"/>
  <c r="CH143" i="1"/>
  <c r="BG151" i="1"/>
  <c r="BG153" i="1"/>
  <c r="BG155" i="1" s="1"/>
  <c r="EI151" i="1"/>
  <c r="EI153" i="1"/>
  <c r="EI155" i="1" s="1"/>
  <c r="J151" i="1"/>
  <c r="J153" i="1" s="1"/>
  <c r="J155" i="1" s="1"/>
  <c r="I151" i="1"/>
  <c r="I153" i="1"/>
  <c r="I155" i="1" s="1"/>
  <c r="P117" i="1"/>
  <c r="P120" i="1"/>
  <c r="P199" i="1" s="1"/>
  <c r="P143" i="1"/>
  <c r="AK117" i="1"/>
  <c r="AK143" i="1"/>
  <c r="AK120" i="1"/>
  <c r="AK199" i="1" s="1"/>
  <c r="CD117" i="1"/>
  <c r="CD143" i="1"/>
  <c r="CD120" i="1"/>
  <c r="CD199" i="1" s="1"/>
  <c r="AS117" i="1"/>
  <c r="AS145" i="1"/>
  <c r="AS120" i="1"/>
  <c r="AS199" i="1" s="1"/>
  <c r="BE117" i="1"/>
  <c r="BE145" i="1"/>
  <c r="BE120" i="1"/>
  <c r="BE199" i="1" s="1"/>
  <c r="Q117" i="1"/>
  <c r="Q149" i="1"/>
  <c r="Q120" i="1"/>
  <c r="Q199" i="1" s="1"/>
  <c r="Q171" i="1"/>
  <c r="Q175" i="1" s="1"/>
  <c r="Q177" i="1" s="1"/>
  <c r="Q180" i="1" s="1"/>
  <c r="Q205" i="1" s="1"/>
  <c r="CB147" i="1"/>
  <c r="CB149" i="1" s="1"/>
  <c r="FE147" i="1"/>
  <c r="FE149" i="1" s="1"/>
  <c r="BZ147" i="1"/>
  <c r="BZ149" i="1" s="1"/>
  <c r="W147" i="1"/>
  <c r="W149" i="1" s="1"/>
  <c r="CE147" i="1"/>
  <c r="CE149" i="1" s="1"/>
  <c r="CU312" i="1"/>
  <c r="EQ147" i="1"/>
  <c r="EQ149" i="1" s="1"/>
  <c r="FG312" i="1"/>
  <c r="DR151" i="1"/>
  <c r="DR153" i="1" s="1"/>
  <c r="DR155" i="1" s="1"/>
  <c r="FI151" i="1"/>
  <c r="FI153" i="1" s="1"/>
  <c r="FI155" i="1" s="1"/>
  <c r="R151" i="1"/>
  <c r="R153" i="1" s="1"/>
  <c r="R155" i="1" s="1"/>
  <c r="DT117" i="1"/>
  <c r="DT120" i="1"/>
  <c r="DT199" i="1" s="1"/>
  <c r="DT143" i="1"/>
  <c r="AD117" i="1"/>
  <c r="AD145" i="1"/>
  <c r="AD120" i="1"/>
  <c r="AD199" i="1" s="1"/>
  <c r="AV117" i="1"/>
  <c r="AV143" i="1"/>
  <c r="AV120" i="1"/>
  <c r="AV199" i="1" s="1"/>
  <c r="DY312" i="1"/>
  <c r="DY117" i="1"/>
  <c r="DY120" i="1"/>
  <c r="DY199" i="1" s="1"/>
  <c r="DY143" i="1"/>
  <c r="DY155" i="1" s="1"/>
  <c r="DY200" i="1" s="1"/>
  <c r="DU147" i="1"/>
  <c r="DU149" i="1" s="1"/>
  <c r="C204" i="1"/>
  <c r="FZ204" i="1" s="1"/>
  <c r="FZ196" i="1"/>
  <c r="CI117" i="1"/>
  <c r="CI120" i="1"/>
  <c r="CI199" i="1" s="1"/>
  <c r="CI149" i="1"/>
  <c r="CI171" i="1"/>
  <c r="CI175" i="1" s="1"/>
  <c r="CI177" i="1" s="1"/>
  <c r="CI180" i="1" s="1"/>
  <c r="CI205" i="1" s="1"/>
  <c r="EU117" i="1"/>
  <c r="EU120" i="1"/>
  <c r="EU199" i="1" s="1"/>
  <c r="EU149" i="1"/>
  <c r="EU171" i="1"/>
  <c r="EU175" i="1" s="1"/>
  <c r="EU177" i="1" s="1"/>
  <c r="EU180" i="1" s="1"/>
  <c r="EU205" i="1" s="1"/>
  <c r="AE117" i="1"/>
  <c r="AE120" i="1"/>
  <c r="AE199" i="1" s="1"/>
  <c r="AE143" i="1"/>
  <c r="O117" i="1"/>
  <c r="O120" i="1"/>
  <c r="O199" i="1" s="1"/>
  <c r="O145" i="1"/>
  <c r="Y117" i="1"/>
  <c r="Y149" i="1"/>
  <c r="Y120" i="1"/>
  <c r="Y199" i="1" s="1"/>
  <c r="Y171" i="1"/>
  <c r="Y175" i="1" s="1"/>
  <c r="Y177" i="1" s="1"/>
  <c r="Y180" i="1" s="1"/>
  <c r="Y205" i="1" s="1"/>
  <c r="BQ147" i="1"/>
  <c r="BQ149" i="1" s="1"/>
  <c r="DN151" i="1"/>
  <c r="DN153" i="1" s="1"/>
  <c r="DN155" i="1" s="1"/>
  <c r="AW201" i="1"/>
  <c r="AW203" i="1" s="1"/>
  <c r="AW208" i="1" s="1"/>
  <c r="AW213" i="1" s="1"/>
  <c r="EO201" i="1"/>
  <c r="EO203" i="1" s="1"/>
  <c r="EO208" i="1" s="1"/>
  <c r="EO213" i="1" s="1"/>
  <c r="EK147" i="1"/>
  <c r="EK149" i="1" s="1"/>
  <c r="BK147" i="1"/>
  <c r="BK149" i="1" s="1"/>
  <c r="CA312" i="1"/>
  <c r="DG312" i="1"/>
  <c r="DW312" i="1"/>
  <c r="FS215" i="1"/>
  <c r="FS233" i="1"/>
  <c r="E151" i="1"/>
  <c r="E153" i="1"/>
  <c r="E155" i="1" s="1"/>
  <c r="BB147" i="1"/>
  <c r="BB149" i="1" s="1"/>
  <c r="EP117" i="1"/>
  <c r="EP143" i="1"/>
  <c r="EP155" i="1" s="1"/>
  <c r="EP200" i="1" s="1"/>
  <c r="EP120" i="1"/>
  <c r="EP199" i="1" s="1"/>
  <c r="EH147" i="1"/>
  <c r="EH149" i="1" s="1"/>
  <c r="DH147" i="1"/>
  <c r="DH149" i="1" s="1"/>
  <c r="ER147" i="1"/>
  <c r="ER149" i="1" s="1"/>
  <c r="CG117" i="1"/>
  <c r="CG120" i="1"/>
  <c r="CG199" i="1" s="1"/>
  <c r="CG143" i="1"/>
  <c r="ET117" i="1"/>
  <c r="ET120" i="1"/>
  <c r="ET199" i="1" s="1"/>
  <c r="ET143" i="1"/>
  <c r="CM151" i="1"/>
  <c r="CM153" i="1" s="1"/>
  <c r="CM155" i="1" s="1"/>
  <c r="DC215" i="1"/>
  <c r="DC233" i="1"/>
  <c r="DS151" i="1"/>
  <c r="DS153" i="1" s="1"/>
  <c r="DS155" i="1" s="1"/>
  <c r="EY151" i="1"/>
  <c r="EY153" i="1"/>
  <c r="EY155" i="1" s="1"/>
  <c r="EY200" i="1" s="1"/>
  <c r="EY201" i="1" s="1"/>
  <c r="EY203" i="1" s="1"/>
  <c r="EY208" i="1" s="1"/>
  <c r="EY213" i="1" s="1"/>
  <c r="AB147" i="1"/>
  <c r="AB149" i="1" s="1"/>
  <c r="CC147" i="1"/>
  <c r="CC149" i="1" s="1"/>
  <c r="DD215" i="1"/>
  <c r="DD233" i="1"/>
  <c r="BT117" i="1"/>
  <c r="BT143" i="1"/>
  <c r="BT155" i="1" s="1"/>
  <c r="BT200" i="1" s="1"/>
  <c r="BT120" i="1"/>
  <c r="BT199" i="1" s="1"/>
  <c r="FS221" i="1"/>
  <c r="AF117" i="1"/>
  <c r="AF120" i="1"/>
  <c r="AF199" i="1" s="1"/>
  <c r="AF143" i="1"/>
  <c r="EC312" i="1"/>
  <c r="EC117" i="1"/>
  <c r="EC143" i="1"/>
  <c r="EC155" i="1" s="1"/>
  <c r="EC200" i="1" s="1"/>
  <c r="EC120" i="1"/>
  <c r="EC199" i="1" s="1"/>
  <c r="EC201" i="1" s="1"/>
  <c r="EC203" i="1" s="1"/>
  <c r="EC208" i="1" s="1"/>
  <c r="EC213" i="1" s="1"/>
  <c r="CJ153" i="1"/>
  <c r="CJ155" i="1" s="1"/>
  <c r="CJ151" i="1"/>
  <c r="EV147" i="1"/>
  <c r="EV149" i="1" s="1"/>
  <c r="K147" i="1"/>
  <c r="K149" i="1" s="1"/>
  <c r="BR117" i="1"/>
  <c r="BR120" i="1"/>
  <c r="BR199" i="1" s="1"/>
  <c r="BR149" i="1"/>
  <c r="BR171" i="1"/>
  <c r="BR175" i="1" s="1"/>
  <c r="BR177" i="1" s="1"/>
  <c r="BR180" i="1" s="1"/>
  <c r="BR205" i="1" s="1"/>
  <c r="X151" i="1"/>
  <c r="X153" i="1" s="1"/>
  <c r="X155" i="1" s="1"/>
  <c r="DQ117" i="1"/>
  <c r="DQ145" i="1"/>
  <c r="DQ120" i="1"/>
  <c r="DQ199" i="1" s="1"/>
  <c r="DC221" i="1"/>
  <c r="DP312" i="1"/>
  <c r="DP117" i="1"/>
  <c r="DP143" i="1"/>
  <c r="DP155" i="1" s="1"/>
  <c r="DP200" i="1" s="1"/>
  <c r="DP120" i="1"/>
  <c r="DP199" i="1" s="1"/>
  <c r="AR147" i="1"/>
  <c r="AR149" i="1" s="1"/>
  <c r="AY151" i="1"/>
  <c r="AY153" i="1"/>
  <c r="AY155" i="1" s="1"/>
  <c r="BO151" i="1"/>
  <c r="BO153" i="1" s="1"/>
  <c r="BO155" i="1" s="1"/>
  <c r="CU201" i="1"/>
  <c r="CU203" i="1" s="1"/>
  <c r="CU208" i="1" s="1"/>
  <c r="CU213" i="1" s="1"/>
  <c r="EA151" i="1"/>
  <c r="EA153" i="1" s="1"/>
  <c r="EA155" i="1" s="1"/>
  <c r="FG201" i="1"/>
  <c r="FG203" i="1" s="1"/>
  <c r="FG208" i="1" s="1"/>
  <c r="FG213" i="1" s="1"/>
  <c r="FW147" i="1"/>
  <c r="FW149" i="1" s="1"/>
  <c r="DI117" i="1"/>
  <c r="DI149" i="1"/>
  <c r="DI120" i="1"/>
  <c r="DI199" i="1" s="1"/>
  <c r="DI171" i="1"/>
  <c r="DI175" i="1" s="1"/>
  <c r="DI177" i="1" s="1"/>
  <c r="DI180" i="1" s="1"/>
  <c r="DI205" i="1" s="1"/>
  <c r="BP117" i="1"/>
  <c r="BP143" i="1"/>
  <c r="BP120" i="1"/>
  <c r="BP199" i="1" s="1"/>
  <c r="FT117" i="1"/>
  <c r="FT143" i="1"/>
  <c r="FT120" i="1"/>
  <c r="FT199" i="1" s="1"/>
  <c r="BX221" i="1"/>
  <c r="CO147" i="1"/>
  <c r="CO149" i="1" s="1"/>
  <c r="CY117" i="1"/>
  <c r="CY120" i="1"/>
  <c r="CY199" i="1" s="1"/>
  <c r="CY143" i="1"/>
  <c r="FK117" i="1"/>
  <c r="FK120" i="1"/>
  <c r="FK199" i="1" s="1"/>
  <c r="FK145" i="1"/>
  <c r="BD117" i="1"/>
  <c r="BD145" i="1"/>
  <c r="BD120" i="1"/>
  <c r="BD199" i="1" s="1"/>
  <c r="CV213" i="1"/>
  <c r="FH147" i="1"/>
  <c r="FH149" i="1" s="1"/>
  <c r="L151" i="1"/>
  <c r="L153" i="1" s="1"/>
  <c r="L155" i="1" s="1"/>
  <c r="DD223" i="1"/>
  <c r="FP117" i="1"/>
  <c r="FP120" i="1"/>
  <c r="FP199" i="1" s="1"/>
  <c r="FP149" i="1"/>
  <c r="FP171" i="1"/>
  <c r="FP175" i="1" s="1"/>
  <c r="FP177" i="1" s="1"/>
  <c r="FP180" i="1" s="1"/>
  <c r="FP205" i="1" s="1"/>
  <c r="BY117" i="1"/>
  <c r="BY149" i="1"/>
  <c r="BY120" i="1"/>
  <c r="BY199" i="1" s="1"/>
  <c r="BY171" i="1"/>
  <c r="BY175" i="1" s="1"/>
  <c r="BY177" i="1" s="1"/>
  <c r="BY180" i="1" s="1"/>
  <c r="BY205" i="1" s="1"/>
  <c r="CK117" i="1"/>
  <c r="CK120" i="1"/>
  <c r="CK199" i="1" s="1"/>
  <c r="CK145" i="1"/>
  <c r="AN117" i="1"/>
  <c r="AN143" i="1"/>
  <c r="AN120" i="1"/>
  <c r="AN199" i="1" s="1"/>
  <c r="FA147" i="1"/>
  <c r="FA149" i="1" s="1"/>
  <c r="DF151" i="1"/>
  <c r="DF153" i="1" s="1"/>
  <c r="DF155" i="1" s="1"/>
  <c r="FR147" i="1"/>
  <c r="FR149" i="1" s="1"/>
  <c r="DX312" i="1"/>
  <c r="FV153" i="1"/>
  <c r="FV155" i="1" s="1"/>
  <c r="FV151" i="1"/>
  <c r="BU312" i="1"/>
  <c r="DB312" i="1"/>
  <c r="AL147" i="1"/>
  <c r="AL149" i="1" s="1"/>
  <c r="AU215" i="1"/>
  <c r="AU233" i="1"/>
  <c r="BM147" i="1"/>
  <c r="BM149" i="1" s="1"/>
  <c r="V117" i="1"/>
  <c r="V120" i="1"/>
  <c r="V199" i="1" s="1"/>
  <c r="V143" i="1"/>
  <c r="D147" i="1"/>
  <c r="D149" i="1" s="1"/>
  <c r="AA117" i="1"/>
  <c r="AA120" i="1"/>
  <c r="AA199" i="1" s="1"/>
  <c r="AA145" i="1"/>
  <c r="AU224" i="1"/>
  <c r="CR117" i="1"/>
  <c r="CR120" i="1"/>
  <c r="CR199" i="1" s="1"/>
  <c r="CR143" i="1"/>
  <c r="FM117" i="1"/>
  <c r="FM145" i="1"/>
  <c r="FM120" i="1"/>
  <c r="FM199" i="1" s="1"/>
  <c r="FF117" i="1"/>
  <c r="FF143" i="1"/>
  <c r="FF120" i="1"/>
  <c r="FF199" i="1" s="1"/>
  <c r="CL117" i="1"/>
  <c r="CL120" i="1"/>
  <c r="CL199" i="1" s="1"/>
  <c r="CL145" i="1"/>
  <c r="DC224" i="1"/>
  <c r="Z117" i="1"/>
  <c r="Z143" i="1"/>
  <c r="Z120" i="1"/>
  <c r="Z199" i="1" s="1"/>
  <c r="AG147" i="1"/>
  <c r="AG149" i="1" s="1"/>
  <c r="DZ147" i="1"/>
  <c r="DZ149" i="1" s="1"/>
  <c r="DK151" i="1"/>
  <c r="DK153" i="1"/>
  <c r="DK155" i="1" s="1"/>
  <c r="DK200" i="1" s="1"/>
  <c r="DK201" i="1" s="1"/>
  <c r="DK203" i="1" s="1"/>
  <c r="DK208" i="1" s="1"/>
  <c r="DK213" i="1" s="1"/>
  <c r="AI117" i="1"/>
  <c r="AI120" i="1"/>
  <c r="AI199" i="1" s="1"/>
  <c r="AI143" i="1"/>
  <c r="AM117" i="1"/>
  <c r="AM120" i="1"/>
  <c r="AM199" i="1" s="1"/>
  <c r="AM143" i="1"/>
  <c r="BX224" i="1"/>
  <c r="CT147" i="1"/>
  <c r="CT149" i="1" s="1"/>
  <c r="N147" i="1"/>
  <c r="N149" i="1" s="1"/>
  <c r="C186" i="1"/>
  <c r="C147" i="1"/>
  <c r="C143" i="1"/>
  <c r="C169" i="1"/>
  <c r="C145" i="1"/>
  <c r="FZ96" i="1"/>
  <c r="C107" i="1"/>
  <c r="C104" i="1"/>
  <c r="C101" i="1"/>
  <c r="C103" i="1" s="1"/>
  <c r="C97" i="1"/>
  <c r="FZ97" i="1" s="1"/>
  <c r="BC117" i="1"/>
  <c r="BC120" i="1"/>
  <c r="BC199" i="1" s="1"/>
  <c r="BC149" i="1"/>
  <c r="BC171" i="1"/>
  <c r="BC175" i="1" s="1"/>
  <c r="BC177" i="1" s="1"/>
  <c r="BC180" i="1" s="1"/>
  <c r="BC205" i="1" s="1"/>
  <c r="DO117" i="1"/>
  <c r="DO120" i="1"/>
  <c r="DO199" i="1" s="1"/>
  <c r="DO149" i="1"/>
  <c r="DO171" i="1"/>
  <c r="DO175" i="1" s="1"/>
  <c r="DO177" i="1" s="1"/>
  <c r="DO180" i="1" s="1"/>
  <c r="DO205" i="1" s="1"/>
  <c r="G117" i="1"/>
  <c r="G120" i="1"/>
  <c r="G199" i="1" s="1"/>
  <c r="G145" i="1"/>
  <c r="AJ117" i="1"/>
  <c r="AJ120" i="1"/>
  <c r="AJ199" i="1" s="1"/>
  <c r="AJ143" i="1"/>
  <c r="C135" i="1"/>
  <c r="EL117" i="1"/>
  <c r="EL145" i="1"/>
  <c r="EL120" i="1"/>
  <c r="EL199" i="1" s="1"/>
  <c r="EW117" i="1"/>
  <c r="EW120" i="1"/>
  <c r="EW199" i="1" s="1"/>
  <c r="EW145" i="1"/>
  <c r="CP147" i="1"/>
  <c r="CP149" i="1" s="1"/>
  <c r="AO151" i="1"/>
  <c r="AO153" i="1" s="1"/>
  <c r="AO155" i="1" s="1"/>
  <c r="CZ117" i="1"/>
  <c r="CZ149" i="1"/>
  <c r="CZ120" i="1"/>
  <c r="CZ199" i="1" s="1"/>
  <c r="CZ171" i="1"/>
  <c r="CZ175" i="1" s="1"/>
  <c r="CZ177" i="1" s="1"/>
  <c r="CZ180" i="1" s="1"/>
  <c r="CZ205" i="1" s="1"/>
  <c r="U147" i="1"/>
  <c r="U149" i="1" s="1"/>
  <c r="DJ147" i="1"/>
  <c r="DJ149" i="1" s="1"/>
  <c r="DV147" i="1"/>
  <c r="DV149" i="1" s="1"/>
  <c r="BU213" i="1"/>
  <c r="AP151" i="1"/>
  <c r="AP153" i="1" s="1"/>
  <c r="AP155" i="1" s="1"/>
  <c r="EM147" i="1"/>
  <c r="EM149" i="1" s="1"/>
  <c r="FB147" i="1"/>
  <c r="FB149" i="1" s="1"/>
  <c r="ED147" i="1"/>
  <c r="ED149" i="1" s="1"/>
  <c r="AQ147" i="1"/>
  <c r="AQ149" i="1" s="1"/>
  <c r="CX153" i="1"/>
  <c r="CX155" i="1" s="1"/>
  <c r="CX151" i="1"/>
  <c r="CS201" i="1"/>
  <c r="CS203" i="1" s="1"/>
  <c r="CS208" i="1" s="1"/>
  <c r="CS213" i="1" s="1"/>
  <c r="BN153" i="1"/>
  <c r="BN155" i="1" s="1"/>
  <c r="BN151" i="1"/>
  <c r="CA201" i="1"/>
  <c r="CA203" i="1" s="1"/>
  <c r="CA208" i="1" s="1"/>
  <c r="CA213" i="1" s="1"/>
  <c r="CQ151" i="1"/>
  <c r="CQ153" i="1" s="1"/>
  <c r="CQ155" i="1" s="1"/>
  <c r="DG201" i="1"/>
  <c r="DG203" i="1" s="1"/>
  <c r="DG208" i="1" s="1"/>
  <c r="DG213" i="1" s="1"/>
  <c r="DW201" i="1"/>
  <c r="DW203" i="1" s="1"/>
  <c r="DW208" i="1" s="1"/>
  <c r="DW213" i="1" s="1"/>
  <c r="FC147" i="1"/>
  <c r="FC149" i="1" s="1"/>
  <c r="FS312" i="1"/>
  <c r="CW312" i="1"/>
  <c r="AT117" i="1"/>
  <c r="AT145" i="1"/>
  <c r="AT120" i="1"/>
  <c r="AT199" i="1" s="1"/>
  <c r="EX312" i="1"/>
  <c r="EX117" i="1"/>
  <c r="EX120" i="1"/>
  <c r="EX199" i="1" s="1"/>
  <c r="EX143" i="1"/>
  <c r="EX155" i="1" s="1"/>
  <c r="EX200" i="1" s="1"/>
  <c r="ES117" i="1"/>
  <c r="ES120" i="1"/>
  <c r="ES199" i="1" s="1"/>
  <c r="ES143" i="1"/>
  <c r="BW147" i="1"/>
  <c r="BW149" i="1" s="1"/>
  <c r="DC312" i="1"/>
  <c r="FO147" i="1"/>
  <c r="FO149" i="1" s="1"/>
  <c r="H147" i="1"/>
  <c r="H149" i="1" s="1"/>
  <c r="T147" i="1"/>
  <c r="T149" i="1" s="1"/>
  <c r="AX147" i="1"/>
  <c r="AX149" i="1" s="1"/>
  <c r="BJ147" i="1"/>
  <c r="BJ149" i="1" s="1"/>
  <c r="EN117" i="1"/>
  <c r="EN120" i="1"/>
  <c r="EN199" i="1" s="1"/>
  <c r="EN149" i="1"/>
  <c r="EN171" i="1"/>
  <c r="EN175" i="1" s="1"/>
  <c r="EN177" i="1" s="1"/>
  <c r="EN180" i="1" s="1"/>
  <c r="EN205" i="1" s="1"/>
  <c r="DD312" i="1"/>
  <c r="FQ117" i="1"/>
  <c r="FQ120" i="1"/>
  <c r="FQ199" i="1" s="1"/>
  <c r="FQ145" i="1"/>
  <c r="AU223" i="1"/>
  <c r="AU225" i="1" s="1"/>
  <c r="AU229" i="1" s="1"/>
  <c r="AU234" i="1" s="1"/>
  <c r="FS223" i="1"/>
  <c r="FD117" i="1"/>
  <c r="FD120" i="1"/>
  <c r="FD199" i="1" s="1"/>
  <c r="FD143" i="1"/>
  <c r="FU117" i="1"/>
  <c r="FU149" i="1"/>
  <c r="FU120" i="1"/>
  <c r="FU199" i="1" s="1"/>
  <c r="FU171" i="1"/>
  <c r="FU175" i="1" s="1"/>
  <c r="FU177" i="1" s="1"/>
  <c r="FU180" i="1" s="1"/>
  <c r="FU205" i="1" s="1"/>
  <c r="EB153" i="1"/>
  <c r="EB155" i="1" s="1"/>
  <c r="EB151" i="1"/>
  <c r="BV117" i="1"/>
  <c r="BV145" i="1"/>
  <c r="BV120" i="1"/>
  <c r="BV199" i="1" s="1"/>
  <c r="FL117" i="1"/>
  <c r="FL145" i="1"/>
  <c r="FL120" i="1"/>
  <c r="FL199" i="1" s="1"/>
  <c r="CF147" i="1"/>
  <c r="CF149" i="1" s="1"/>
  <c r="F117" i="1"/>
  <c r="F120" i="1"/>
  <c r="F199" i="1" s="1"/>
  <c r="F145" i="1"/>
  <c r="DC223" i="1"/>
  <c r="BI117" i="1"/>
  <c r="BI120" i="1"/>
  <c r="BI199" i="1" s="1"/>
  <c r="BI143" i="1"/>
  <c r="FX201" i="1"/>
  <c r="FX203" i="1" s="1"/>
  <c r="FX208" i="1" s="1"/>
  <c r="FX213" i="1" s="1"/>
  <c r="BF147" i="1"/>
  <c r="BF149" i="1" s="1"/>
  <c r="BH117" i="1"/>
  <c r="BH120" i="1"/>
  <c r="BH199" i="1" s="1"/>
  <c r="BH145" i="1"/>
  <c r="AC117" i="1"/>
  <c r="AC145" i="1"/>
  <c r="AC120" i="1"/>
  <c r="AC199" i="1" s="1"/>
  <c r="DA117" i="1"/>
  <c r="DA143" i="1"/>
  <c r="DA155" i="1" s="1"/>
  <c r="DA200" i="1" s="1"/>
  <c r="DA120" i="1"/>
  <c r="DA199" i="1" s="1"/>
  <c r="BX223" i="1"/>
  <c r="EJ117" i="1"/>
  <c r="EJ149" i="1"/>
  <c r="EJ120" i="1"/>
  <c r="EJ199" i="1" s="1"/>
  <c r="EJ171" i="1"/>
  <c r="EJ175" i="1" s="1"/>
  <c r="EJ177" i="1" s="1"/>
  <c r="EJ180" i="1" s="1"/>
  <c r="EJ205" i="1" s="1"/>
  <c r="BS117" i="1"/>
  <c r="BS120" i="1"/>
  <c r="BS199" i="1" s="1"/>
  <c r="BS149" i="1"/>
  <c r="BS171" i="1"/>
  <c r="BS175" i="1" s="1"/>
  <c r="BS177" i="1" s="1"/>
  <c r="BS180" i="1" s="1"/>
  <c r="BS205" i="1" s="1"/>
  <c r="EE117" i="1"/>
  <c r="EE120" i="1"/>
  <c r="EE199" i="1" s="1"/>
  <c r="EE143" i="1"/>
  <c r="EZ117" i="1"/>
  <c r="EZ143" i="1"/>
  <c r="EZ120" i="1"/>
  <c r="EZ199" i="1" s="1"/>
  <c r="FN117" i="1"/>
  <c r="FN120" i="1"/>
  <c r="FN199" i="1" s="1"/>
  <c r="FN149" i="1"/>
  <c r="FN171" i="1"/>
  <c r="FN175" i="1" s="1"/>
  <c r="FN177" i="1" s="1"/>
  <c r="FN180" i="1" s="1"/>
  <c r="FN205" i="1" s="1"/>
  <c r="CV312" i="1"/>
  <c r="DD221" i="1"/>
  <c r="DD225" i="1" s="1"/>
  <c r="DD229" i="1" s="1"/>
  <c r="DD234" i="1" s="1"/>
  <c r="EF117" i="1"/>
  <c r="EF120" i="1"/>
  <c r="EF199" i="1" s="1"/>
  <c r="EF149" i="1"/>
  <c r="EF171" i="1"/>
  <c r="EF175" i="1" s="1"/>
  <c r="EF177" i="1" s="1"/>
  <c r="EF180" i="1" s="1"/>
  <c r="EF205" i="1" s="1"/>
  <c r="DL117" i="1"/>
  <c r="DL120" i="1"/>
  <c r="DL199" i="1" s="1"/>
  <c r="DL149" i="1"/>
  <c r="DL171" i="1"/>
  <c r="DL175" i="1" s="1"/>
  <c r="DL177" i="1" s="1"/>
  <c r="DL180" i="1" s="1"/>
  <c r="DL205" i="1" s="1"/>
  <c r="AW312" i="1"/>
  <c r="DX201" i="1"/>
  <c r="DX203" i="1" s="1"/>
  <c r="DX208" i="1" s="1"/>
  <c r="DX213" i="1" s="1"/>
  <c r="BA151" i="1"/>
  <c r="BA153" i="1" s="1"/>
  <c r="BA155" i="1" s="1"/>
  <c r="CN117" i="1"/>
  <c r="CN145" i="1"/>
  <c r="CN120" i="1"/>
  <c r="CN199" i="1" s="1"/>
  <c r="EO312" i="1"/>
  <c r="DB201" i="1"/>
  <c r="DB203" i="1" s="1"/>
  <c r="DB208" i="1" s="1"/>
  <c r="DB213" i="1" s="1"/>
  <c r="EG147" i="1"/>
  <c r="EG149" i="1" s="1"/>
  <c r="C137" i="1"/>
  <c r="X200" i="1" l="1"/>
  <c r="X201" i="1" s="1"/>
  <c r="X203" i="1" s="1"/>
  <c r="X208" i="1" s="1"/>
  <c r="X213" i="1" s="1"/>
  <c r="X312" i="1"/>
  <c r="DR200" i="1"/>
  <c r="DR201" i="1" s="1"/>
  <c r="DR203" i="1" s="1"/>
  <c r="DR208" i="1" s="1"/>
  <c r="DR213" i="1" s="1"/>
  <c r="DR312" i="1"/>
  <c r="BA200" i="1"/>
  <c r="BA201" i="1" s="1"/>
  <c r="BA203" i="1" s="1"/>
  <c r="BA208" i="1" s="1"/>
  <c r="BA213" i="1" s="1"/>
  <c r="BA312" i="1"/>
  <c r="DK215" i="1"/>
  <c r="DK233" i="1"/>
  <c r="DK223" i="1"/>
  <c r="DK224" i="1"/>
  <c r="DK221" i="1"/>
  <c r="CM200" i="1"/>
  <c r="CM201" i="1" s="1"/>
  <c r="CM203" i="1" s="1"/>
  <c r="CM208" i="1" s="1"/>
  <c r="CM213" i="1" s="1"/>
  <c r="CM312" i="1"/>
  <c r="L200" i="1"/>
  <c r="L201" i="1" s="1"/>
  <c r="L203" i="1" s="1"/>
  <c r="L208" i="1" s="1"/>
  <c r="L213" i="1" s="1"/>
  <c r="L312" i="1"/>
  <c r="EY215" i="1"/>
  <c r="EY233" i="1"/>
  <c r="EY223" i="1"/>
  <c r="EY224" i="1"/>
  <c r="EY221" i="1"/>
  <c r="AP200" i="1"/>
  <c r="AP201" i="1" s="1"/>
  <c r="AP203" i="1" s="1"/>
  <c r="AP208" i="1" s="1"/>
  <c r="AP213" i="1" s="1"/>
  <c r="AP312" i="1"/>
  <c r="EA200" i="1"/>
  <c r="EA201" i="1" s="1"/>
  <c r="EA203" i="1" s="1"/>
  <c r="EA208" i="1" s="1"/>
  <c r="EA213" i="1" s="1"/>
  <c r="EA312" i="1"/>
  <c r="DS200" i="1"/>
  <c r="DS201" i="1" s="1"/>
  <c r="DS203" i="1" s="1"/>
  <c r="DS208" i="1" s="1"/>
  <c r="DS213" i="1" s="1"/>
  <c r="DS312" i="1"/>
  <c r="DN200" i="1"/>
  <c r="DN201" i="1" s="1"/>
  <c r="DN203" i="1" s="1"/>
  <c r="DN208" i="1" s="1"/>
  <c r="DN213" i="1" s="1"/>
  <c r="DN312" i="1"/>
  <c r="R200" i="1"/>
  <c r="R201" i="1" s="1"/>
  <c r="R203" i="1" s="1"/>
  <c r="R208" i="1" s="1"/>
  <c r="R213" i="1" s="1"/>
  <c r="R312" i="1"/>
  <c r="J200" i="1"/>
  <c r="J201" i="1" s="1"/>
  <c r="J203" i="1" s="1"/>
  <c r="J208" i="1" s="1"/>
  <c r="J213" i="1" s="1"/>
  <c r="J312" i="1"/>
  <c r="M200" i="1"/>
  <c r="M201" i="1" s="1"/>
  <c r="M203" i="1" s="1"/>
  <c r="M208" i="1" s="1"/>
  <c r="M213" i="1" s="1"/>
  <c r="M312" i="1"/>
  <c r="CQ200" i="1"/>
  <c r="CQ201" i="1" s="1"/>
  <c r="CQ203" i="1" s="1"/>
  <c r="CQ208" i="1" s="1"/>
  <c r="CQ213" i="1" s="1"/>
  <c r="CQ312" i="1"/>
  <c r="AO200" i="1"/>
  <c r="AO201" i="1" s="1"/>
  <c r="AO203" i="1" s="1"/>
  <c r="AO208" i="1" s="1"/>
  <c r="AO213" i="1" s="1"/>
  <c r="AO312" i="1"/>
  <c r="DF200" i="1"/>
  <c r="DF201" i="1" s="1"/>
  <c r="DF203" i="1" s="1"/>
  <c r="DF208" i="1" s="1"/>
  <c r="DF213" i="1" s="1"/>
  <c r="DF312" i="1"/>
  <c r="FI200" i="1"/>
  <c r="FI201" i="1" s="1"/>
  <c r="FI203" i="1" s="1"/>
  <c r="FI208" i="1" s="1"/>
  <c r="FI213" i="1" s="1"/>
  <c r="FI312" i="1"/>
  <c r="S200" i="1"/>
  <c r="S201" i="1" s="1"/>
  <c r="S203" i="1" s="1"/>
  <c r="S208" i="1" s="1"/>
  <c r="S213" i="1" s="1"/>
  <c r="S312" i="1"/>
  <c r="AZ200" i="1"/>
  <c r="AZ201" i="1" s="1"/>
  <c r="AZ203" i="1" s="1"/>
  <c r="AZ208" i="1" s="1"/>
  <c r="AZ213" i="1" s="1"/>
  <c r="AZ312" i="1"/>
  <c r="BO200" i="1"/>
  <c r="BO201" i="1" s="1"/>
  <c r="BO203" i="1" s="1"/>
  <c r="BO208" i="1" s="1"/>
  <c r="BO213" i="1" s="1"/>
  <c r="BO312" i="1"/>
  <c r="AX151" i="1"/>
  <c r="AX153" i="1" s="1"/>
  <c r="AX155" i="1" s="1"/>
  <c r="ES147" i="1"/>
  <c r="ES149" i="1" s="1"/>
  <c r="DW215" i="1"/>
  <c r="DW233" i="1"/>
  <c r="DW223" i="1"/>
  <c r="DW224" i="1"/>
  <c r="DW221" i="1"/>
  <c r="CX200" i="1"/>
  <c r="CX201" i="1" s="1"/>
  <c r="CX203" i="1" s="1"/>
  <c r="CX208" i="1" s="1"/>
  <c r="CX213" i="1" s="1"/>
  <c r="CX312" i="1"/>
  <c r="BU233" i="1"/>
  <c r="BU215" i="1"/>
  <c r="BU224" i="1"/>
  <c r="BU221" i="1"/>
  <c r="BU223" i="1"/>
  <c r="DJ151" i="1"/>
  <c r="DJ153" i="1" s="1"/>
  <c r="DJ155" i="1" s="1"/>
  <c r="CP151" i="1"/>
  <c r="CP153" i="1"/>
  <c r="CP155" i="1" s="1"/>
  <c r="EL147" i="1"/>
  <c r="EL149" i="1" s="1"/>
  <c r="DZ153" i="1"/>
  <c r="DZ155" i="1" s="1"/>
  <c r="DZ151" i="1"/>
  <c r="FF147" i="1"/>
  <c r="FF149" i="1" s="1"/>
  <c r="AL151" i="1"/>
  <c r="AL153" i="1" s="1"/>
  <c r="AL155" i="1" s="1"/>
  <c r="AN147" i="1"/>
  <c r="AN149" i="1" s="1"/>
  <c r="FK147" i="1"/>
  <c r="FK149" i="1" s="1"/>
  <c r="CU215" i="1"/>
  <c r="CU233" i="1"/>
  <c r="CU224" i="1"/>
  <c r="CU221" i="1"/>
  <c r="CU223" i="1"/>
  <c r="AY200" i="1"/>
  <c r="AY201" i="1" s="1"/>
  <c r="AY203" i="1" s="1"/>
  <c r="AY208" i="1" s="1"/>
  <c r="AY213" i="1" s="1"/>
  <c r="AY312" i="1"/>
  <c r="EV151" i="1"/>
  <c r="EV153" i="1" s="1"/>
  <c r="EV155" i="1" s="1"/>
  <c r="EF153" i="1"/>
  <c r="EF155" i="1" s="1"/>
  <c r="EF151" i="1"/>
  <c r="EE147" i="1"/>
  <c r="EE149" i="1" s="1"/>
  <c r="DA312" i="1"/>
  <c r="FX233" i="1"/>
  <c r="FX215" i="1"/>
  <c r="FX224" i="1"/>
  <c r="FX221" i="1"/>
  <c r="FX225" i="1" s="1"/>
  <c r="FX229" i="1" s="1"/>
  <c r="FX234" i="1" s="1"/>
  <c r="FX223" i="1"/>
  <c r="FL147" i="1"/>
  <c r="FL149" i="1" s="1"/>
  <c r="FQ147" i="1"/>
  <c r="FQ149" i="1" s="1"/>
  <c r="H153" i="1"/>
  <c r="H155" i="1" s="1"/>
  <c r="H151" i="1"/>
  <c r="DG215" i="1"/>
  <c r="DG233" i="1"/>
  <c r="DG221" i="1"/>
  <c r="DG223" i="1"/>
  <c r="DG224" i="1"/>
  <c r="CS233" i="1"/>
  <c r="CS215" i="1"/>
  <c r="CS224" i="1"/>
  <c r="CS221" i="1"/>
  <c r="CS223" i="1"/>
  <c r="AQ151" i="1"/>
  <c r="AQ153" i="1"/>
  <c r="AQ155" i="1" s="1"/>
  <c r="ED151" i="1"/>
  <c r="ED153" i="1"/>
  <c r="ED155" i="1" s="1"/>
  <c r="EM151" i="1"/>
  <c r="EM153" i="1"/>
  <c r="EM155" i="1" s="1"/>
  <c r="DV151" i="1"/>
  <c r="DV153" i="1"/>
  <c r="DV155" i="1" s="1"/>
  <c r="EW147" i="1"/>
  <c r="EW149" i="1" s="1"/>
  <c r="DO151" i="1"/>
  <c r="DO153" i="1"/>
  <c r="DO155" i="1" s="1"/>
  <c r="C111" i="1"/>
  <c r="C114" i="1"/>
  <c r="N151" i="1"/>
  <c r="N153" i="1"/>
  <c r="N155" i="1" s="1"/>
  <c r="AG153" i="1"/>
  <c r="AG155" i="1" s="1"/>
  <c r="AG151" i="1"/>
  <c r="Z147" i="1"/>
  <c r="Z149" i="1" s="1"/>
  <c r="FM147" i="1"/>
  <c r="FM149" i="1" s="1"/>
  <c r="AA147" i="1"/>
  <c r="AA149" i="1" s="1"/>
  <c r="D153" i="1"/>
  <c r="D155" i="1" s="1"/>
  <c r="D151" i="1"/>
  <c r="FR151" i="1"/>
  <c r="FR153" i="1" s="1"/>
  <c r="FR155" i="1" s="1"/>
  <c r="FP151" i="1"/>
  <c r="FP153" i="1" s="1"/>
  <c r="FP155" i="1" s="1"/>
  <c r="BD147" i="1"/>
  <c r="BD149" i="1" s="1"/>
  <c r="CY147" i="1"/>
  <c r="CY149" i="1" s="1"/>
  <c r="BX225" i="1"/>
  <c r="BX229" i="1" s="1"/>
  <c r="BX234" i="1" s="1"/>
  <c r="BP147" i="1"/>
  <c r="BP149" i="1" s="1"/>
  <c r="FW151" i="1"/>
  <c r="FW153" i="1"/>
  <c r="FW155" i="1" s="1"/>
  <c r="DP201" i="1"/>
  <c r="DP203" i="1" s="1"/>
  <c r="DP208" i="1" s="1"/>
  <c r="DP213" i="1" s="1"/>
  <c r="DC225" i="1"/>
  <c r="DC229" i="1" s="1"/>
  <c r="DC234" i="1" s="1"/>
  <c r="FS225" i="1"/>
  <c r="FS229" i="1" s="1"/>
  <c r="FS234" i="1" s="1"/>
  <c r="BT312" i="1"/>
  <c r="ET147" i="1"/>
  <c r="ET149" i="1" s="1"/>
  <c r="EP312" i="1"/>
  <c r="BK151" i="1"/>
  <c r="BK153" i="1" s="1"/>
  <c r="BK155" i="1" s="1"/>
  <c r="EO233" i="1"/>
  <c r="EO215" i="1"/>
  <c r="EO223" i="1"/>
  <c r="EO224" i="1"/>
  <c r="EO221" i="1"/>
  <c r="AE147" i="1"/>
  <c r="AE149" i="1" s="1"/>
  <c r="DU151" i="1"/>
  <c r="DU153" i="1" s="1"/>
  <c r="DU155" i="1" s="1"/>
  <c r="BZ151" i="1"/>
  <c r="BZ153" i="1" s="1"/>
  <c r="BZ155" i="1" s="1"/>
  <c r="Q151" i="1"/>
  <c r="Q153" i="1" s="1"/>
  <c r="Q155" i="1" s="1"/>
  <c r="CD147" i="1"/>
  <c r="CD149" i="1" s="1"/>
  <c r="CW233" i="1"/>
  <c r="CW215" i="1"/>
  <c r="CW223" i="1"/>
  <c r="CW224" i="1"/>
  <c r="CW221" i="1"/>
  <c r="CW225" i="1" s="1"/>
  <c r="CW229" i="1" s="1"/>
  <c r="CW234" i="1" s="1"/>
  <c r="DE153" i="1"/>
  <c r="DE155" i="1" s="1"/>
  <c r="DE151" i="1"/>
  <c r="EN151" i="1"/>
  <c r="EN153" i="1" s="1"/>
  <c r="EN155" i="1" s="1"/>
  <c r="BN200" i="1"/>
  <c r="BN201" i="1" s="1"/>
  <c r="BN203" i="1" s="1"/>
  <c r="BN208" i="1" s="1"/>
  <c r="BN213" i="1" s="1"/>
  <c r="BN312" i="1"/>
  <c r="BM151" i="1"/>
  <c r="BM153" i="1"/>
  <c r="BM155" i="1" s="1"/>
  <c r="FH153" i="1"/>
  <c r="FH155" i="1" s="1"/>
  <c r="FH151" i="1"/>
  <c r="AR151" i="1"/>
  <c r="AR153" i="1"/>
  <c r="AR155" i="1" s="1"/>
  <c r="DQ147" i="1"/>
  <c r="DQ149" i="1" s="1"/>
  <c r="DB215" i="1"/>
  <c r="DB233" i="1"/>
  <c r="DB223" i="1"/>
  <c r="DB221" i="1"/>
  <c r="DB224" i="1"/>
  <c r="EZ147" i="1"/>
  <c r="EZ149" i="1" s="1"/>
  <c r="EJ151" i="1"/>
  <c r="EJ153" i="1" s="1"/>
  <c r="EJ155" i="1" s="1"/>
  <c r="DA201" i="1"/>
  <c r="DA203" i="1" s="1"/>
  <c r="DA208" i="1" s="1"/>
  <c r="DA213" i="1" s="1"/>
  <c r="F147" i="1"/>
  <c r="F149" i="1" s="1"/>
  <c r="CF151" i="1"/>
  <c r="CF153" i="1"/>
  <c r="CF155" i="1" s="1"/>
  <c r="FD147" i="1"/>
  <c r="FD149" i="1" s="1"/>
  <c r="T153" i="1"/>
  <c r="T155" i="1" s="1"/>
  <c r="T151" i="1"/>
  <c r="BW151" i="1"/>
  <c r="BW153" i="1" s="1"/>
  <c r="BW155" i="1" s="1"/>
  <c r="EX201" i="1"/>
  <c r="EX203" i="1" s="1"/>
  <c r="EX208" i="1" s="1"/>
  <c r="EX213" i="1" s="1"/>
  <c r="AT147" i="1"/>
  <c r="AT149" i="1" s="1"/>
  <c r="FB151" i="1"/>
  <c r="FB153" i="1" s="1"/>
  <c r="FB155" i="1" s="1"/>
  <c r="U151" i="1"/>
  <c r="U153" i="1" s="1"/>
  <c r="U155" i="1" s="1"/>
  <c r="CZ153" i="1"/>
  <c r="CZ155" i="1" s="1"/>
  <c r="CZ151" i="1"/>
  <c r="BC151" i="1"/>
  <c r="BC153" i="1" s="1"/>
  <c r="BC155" i="1" s="1"/>
  <c r="C173" i="1"/>
  <c r="C179" i="1"/>
  <c r="C188" i="1"/>
  <c r="C243" i="1"/>
  <c r="C256" i="1" s="1"/>
  <c r="CT151" i="1"/>
  <c r="CT153" i="1"/>
  <c r="CT155" i="1" s="1"/>
  <c r="AM147" i="1"/>
  <c r="AM149" i="1" s="1"/>
  <c r="AI147" i="1"/>
  <c r="AI149" i="1" s="1"/>
  <c r="CL147" i="1"/>
  <c r="CL149" i="1" s="1"/>
  <c r="AU235" i="1"/>
  <c r="FV200" i="1"/>
  <c r="FV201" i="1" s="1"/>
  <c r="FV203" i="1" s="1"/>
  <c r="FV208" i="1" s="1"/>
  <c r="FV213" i="1" s="1"/>
  <c r="FV312" i="1"/>
  <c r="FA151" i="1"/>
  <c r="FA153" i="1"/>
  <c r="FA155" i="1" s="1"/>
  <c r="BY153" i="1"/>
  <c r="BY155" i="1" s="1"/>
  <c r="BY200" i="1" s="1"/>
  <c r="BY201" i="1" s="1"/>
  <c r="BY203" i="1" s="1"/>
  <c r="BY208" i="1" s="1"/>
  <c r="BY213" i="1" s="1"/>
  <c r="BY151" i="1"/>
  <c r="CV215" i="1"/>
  <c r="CV233" i="1"/>
  <c r="CV223" i="1"/>
  <c r="CV224" i="1"/>
  <c r="CV221" i="1"/>
  <c r="CV225" i="1" s="1"/>
  <c r="CV229" i="1" s="1"/>
  <c r="CV234" i="1" s="1"/>
  <c r="DI151" i="1"/>
  <c r="DI153" i="1"/>
  <c r="DI155" i="1" s="1"/>
  <c r="BR151" i="1"/>
  <c r="BR153" i="1" s="1"/>
  <c r="BR155" i="1" s="1"/>
  <c r="K151" i="1"/>
  <c r="K153" i="1"/>
  <c r="K155" i="1" s="1"/>
  <c r="BT201" i="1"/>
  <c r="BT203" i="1" s="1"/>
  <c r="BT208" i="1" s="1"/>
  <c r="BT213" i="1" s="1"/>
  <c r="DD235" i="1"/>
  <c r="CG147" i="1"/>
  <c r="CG149" i="1" s="1"/>
  <c r="EP201" i="1"/>
  <c r="EP203" i="1" s="1"/>
  <c r="EP208" i="1" s="1"/>
  <c r="EP213" i="1" s="1"/>
  <c r="EK151" i="1"/>
  <c r="EK153" i="1" s="1"/>
  <c r="EK155" i="1" s="1"/>
  <c r="BQ151" i="1"/>
  <c r="BQ153" i="1" s="1"/>
  <c r="BQ155" i="1" s="1"/>
  <c r="Y151" i="1"/>
  <c r="Y153" i="1" s="1"/>
  <c r="Y155" i="1" s="1"/>
  <c r="Y200" i="1" s="1"/>
  <c r="Y201" i="1" s="1"/>
  <c r="Y203" i="1" s="1"/>
  <c r="Y208" i="1" s="1"/>
  <c r="Y213" i="1" s="1"/>
  <c r="DY201" i="1"/>
  <c r="DY203" i="1" s="1"/>
  <c r="DY208" i="1" s="1"/>
  <c r="DY213" i="1" s="1"/>
  <c r="AV147" i="1"/>
  <c r="AV149" i="1" s="1"/>
  <c r="CB151" i="1"/>
  <c r="CB153" i="1" s="1"/>
  <c r="CB155" i="1" s="1"/>
  <c r="BE147" i="1"/>
  <c r="BE149" i="1" s="1"/>
  <c r="AK147" i="1"/>
  <c r="AK149" i="1" s="1"/>
  <c r="P147" i="1"/>
  <c r="P149" i="1" s="1"/>
  <c r="CH147" i="1"/>
  <c r="CH149" i="1" s="1"/>
  <c r="DM147" i="1"/>
  <c r="DM149" i="1" s="1"/>
  <c r="FJ153" i="1"/>
  <c r="FJ155" i="1" s="1"/>
  <c r="FJ151" i="1"/>
  <c r="DL151" i="1"/>
  <c r="DL153" i="1" s="1"/>
  <c r="DL155" i="1" s="1"/>
  <c r="CN147" i="1"/>
  <c r="CN149" i="1" s="1"/>
  <c r="BS151" i="1"/>
  <c r="BS153" i="1" s="1"/>
  <c r="BS155" i="1" s="1"/>
  <c r="AC147" i="1"/>
  <c r="AC149" i="1" s="1"/>
  <c r="BH147" i="1"/>
  <c r="BH149" i="1" s="1"/>
  <c r="BF151" i="1"/>
  <c r="BF153" i="1" s="1"/>
  <c r="BF155" i="1" s="1"/>
  <c r="BI147" i="1"/>
  <c r="BI149" i="1" s="1"/>
  <c r="BV147" i="1"/>
  <c r="BV149" i="1" s="1"/>
  <c r="EB200" i="1"/>
  <c r="EB201" i="1" s="1"/>
  <c r="EB203" i="1" s="1"/>
  <c r="EB208" i="1" s="1"/>
  <c r="EB213" i="1" s="1"/>
  <c r="EB312" i="1"/>
  <c r="FU151" i="1"/>
  <c r="FU153" i="1"/>
  <c r="FU155" i="1" s="1"/>
  <c r="BJ151" i="1"/>
  <c r="BJ153" i="1" s="1"/>
  <c r="BJ155" i="1" s="1"/>
  <c r="FO151" i="1"/>
  <c r="FO153" i="1"/>
  <c r="FO155" i="1" s="1"/>
  <c r="FC151" i="1"/>
  <c r="FC153" i="1" s="1"/>
  <c r="FC155" i="1" s="1"/>
  <c r="C139" i="1"/>
  <c r="C141" i="1" s="1"/>
  <c r="AJ147" i="1"/>
  <c r="AJ149" i="1" s="1"/>
  <c r="G147" i="1"/>
  <c r="G149" i="1" s="1"/>
  <c r="C105" i="1"/>
  <c r="C115" i="1" s="1"/>
  <c r="CR147" i="1"/>
  <c r="CR149" i="1" s="1"/>
  <c r="V147" i="1"/>
  <c r="V149" i="1" s="1"/>
  <c r="CK147" i="1"/>
  <c r="CK149" i="1" s="1"/>
  <c r="CO151" i="1"/>
  <c r="CO153" i="1" s="1"/>
  <c r="CO155" i="1" s="1"/>
  <c r="FT147" i="1"/>
  <c r="FT149" i="1" s="1"/>
  <c r="FG233" i="1"/>
  <c r="FG215" i="1"/>
  <c r="FG224" i="1"/>
  <c r="FG221" i="1"/>
  <c r="FG225" i="1" s="1"/>
  <c r="FG229" i="1" s="1"/>
  <c r="FG234" i="1" s="1"/>
  <c r="FG223" i="1"/>
  <c r="CJ200" i="1"/>
  <c r="CJ201" i="1" s="1"/>
  <c r="CJ203" i="1" s="1"/>
  <c r="CJ208" i="1" s="1"/>
  <c r="CJ213" i="1" s="1"/>
  <c r="CJ312" i="1"/>
  <c r="AB151" i="1"/>
  <c r="AB153" i="1"/>
  <c r="AB155" i="1" s="1"/>
  <c r="DH151" i="1"/>
  <c r="DH153" i="1" s="1"/>
  <c r="DH155" i="1" s="1"/>
  <c r="BB151" i="1"/>
  <c r="BB153" i="1" s="1"/>
  <c r="BB155" i="1" s="1"/>
  <c r="FS235" i="1"/>
  <c r="AW233" i="1"/>
  <c r="AW215" i="1"/>
  <c r="AW223" i="1"/>
  <c r="AW224" i="1"/>
  <c r="AW221" i="1"/>
  <c r="EU151" i="1"/>
  <c r="EU153" i="1"/>
  <c r="EU155" i="1" s="1"/>
  <c r="EU200" i="1" s="1"/>
  <c r="CI151" i="1"/>
  <c r="CI153" i="1" s="1"/>
  <c r="CI155" i="1" s="1"/>
  <c r="DT147" i="1"/>
  <c r="DT149" i="1" s="1"/>
  <c r="CE151" i="1"/>
  <c r="CE153" i="1"/>
  <c r="CE155" i="1" s="1"/>
  <c r="W151" i="1"/>
  <c r="W153" i="1" s="1"/>
  <c r="W155" i="1" s="1"/>
  <c r="FE151" i="1"/>
  <c r="FE153" i="1" s="1"/>
  <c r="FE155" i="1" s="1"/>
  <c r="I200" i="1"/>
  <c r="I201" i="1" s="1"/>
  <c r="I203" i="1" s="1"/>
  <c r="I208" i="1" s="1"/>
  <c r="I213" i="1" s="1"/>
  <c r="I312" i="1"/>
  <c r="EI200" i="1"/>
  <c r="EI201" i="1" s="1"/>
  <c r="EI203" i="1" s="1"/>
  <c r="EI208" i="1" s="1"/>
  <c r="EI213" i="1" s="1"/>
  <c r="EI312" i="1"/>
  <c r="BG200" i="1"/>
  <c r="BG201" i="1" s="1"/>
  <c r="BG203" i="1" s="1"/>
  <c r="BG208" i="1" s="1"/>
  <c r="BG213" i="1" s="1"/>
  <c r="BG312" i="1"/>
  <c r="BL151" i="1"/>
  <c r="BL153" i="1"/>
  <c r="BL155" i="1" s="1"/>
  <c r="AH200" i="1"/>
  <c r="AH201" i="1" s="1"/>
  <c r="AH203" i="1" s="1"/>
  <c r="AH208" i="1" s="1"/>
  <c r="AH213" i="1" s="1"/>
  <c r="AH312" i="1"/>
  <c r="BX235" i="1"/>
  <c r="EG151" i="1"/>
  <c r="EG153" i="1" s="1"/>
  <c r="EG155" i="1" s="1"/>
  <c r="DX233" i="1"/>
  <c r="DX215" i="1"/>
  <c r="DX223" i="1"/>
  <c r="DX224" i="1"/>
  <c r="DX221" i="1"/>
  <c r="FN151" i="1"/>
  <c r="FN153" i="1"/>
  <c r="FN155" i="1" s="1"/>
  <c r="CA215" i="1"/>
  <c r="CA233" i="1"/>
  <c r="CA221" i="1"/>
  <c r="CA223" i="1"/>
  <c r="CA224" i="1"/>
  <c r="EC233" i="1"/>
  <c r="EC215" i="1"/>
  <c r="EC221" i="1"/>
  <c r="EC225" i="1" s="1"/>
  <c r="EC229" i="1" s="1"/>
  <c r="EC234" i="1" s="1"/>
  <c r="EC223" i="1"/>
  <c r="EC224" i="1"/>
  <c r="AF147" i="1"/>
  <c r="AF149" i="1" s="1"/>
  <c r="CC151" i="1"/>
  <c r="CC153" i="1" s="1"/>
  <c r="CC155" i="1" s="1"/>
  <c r="DC235" i="1"/>
  <c r="ER151" i="1"/>
  <c r="ER153" i="1" s="1"/>
  <c r="ER155" i="1" s="1"/>
  <c r="EH151" i="1"/>
  <c r="EH153" i="1" s="1"/>
  <c r="EH155" i="1" s="1"/>
  <c r="E200" i="1"/>
  <c r="E201" i="1" s="1"/>
  <c r="E203" i="1" s="1"/>
  <c r="E208" i="1" s="1"/>
  <c r="E213" i="1" s="1"/>
  <c r="E312" i="1"/>
  <c r="O147" i="1"/>
  <c r="O149" i="1" s="1"/>
  <c r="EU201" i="1"/>
  <c r="EU203" i="1" s="1"/>
  <c r="EU208" i="1" s="1"/>
  <c r="EU213" i="1" s="1"/>
  <c r="AD147" i="1"/>
  <c r="AD149" i="1" s="1"/>
  <c r="EQ151" i="1"/>
  <c r="EQ153" i="1" s="1"/>
  <c r="EQ155" i="1" s="1"/>
  <c r="AS147" i="1"/>
  <c r="AS149" i="1" s="1"/>
  <c r="FE200" i="1" l="1"/>
  <c r="FE201" i="1" s="1"/>
  <c r="FE203" i="1" s="1"/>
  <c r="FE208" i="1" s="1"/>
  <c r="FE213" i="1" s="1"/>
  <c r="FE312" i="1"/>
  <c r="BF200" i="1"/>
  <c r="BF201" i="1" s="1"/>
  <c r="BF203" i="1" s="1"/>
  <c r="BF208" i="1" s="1"/>
  <c r="BF213" i="1" s="1"/>
  <c r="BF312" i="1"/>
  <c r="U200" i="1"/>
  <c r="U201" i="1" s="1"/>
  <c r="U203" i="1" s="1"/>
  <c r="U208" i="1" s="1"/>
  <c r="U213" i="1" s="1"/>
  <c r="U312" i="1"/>
  <c r="EJ200" i="1"/>
  <c r="EJ201" i="1" s="1"/>
  <c r="EJ203" i="1" s="1"/>
  <c r="EJ208" i="1" s="1"/>
  <c r="EJ213" i="1" s="1"/>
  <c r="EJ312" i="1"/>
  <c r="AL200" i="1"/>
  <c r="AL201" i="1" s="1"/>
  <c r="AL203" i="1" s="1"/>
  <c r="AL208" i="1" s="1"/>
  <c r="AL213" i="1" s="1"/>
  <c r="AL312" i="1"/>
  <c r="CC200" i="1"/>
  <c r="CC201" i="1" s="1"/>
  <c r="CC203" i="1" s="1"/>
  <c r="CC208" i="1" s="1"/>
  <c r="CC213" i="1" s="1"/>
  <c r="CC312" i="1"/>
  <c r="W200" i="1"/>
  <c r="W201" i="1" s="1"/>
  <c r="W203" i="1" s="1"/>
  <c r="W208" i="1" s="1"/>
  <c r="W213" i="1" s="1"/>
  <c r="W312" i="1"/>
  <c r="BJ200" i="1"/>
  <c r="BJ201" i="1" s="1"/>
  <c r="BJ203" i="1" s="1"/>
  <c r="BJ208" i="1" s="1"/>
  <c r="BJ213" i="1" s="1"/>
  <c r="BJ312" i="1"/>
  <c r="CB200" i="1"/>
  <c r="CB201" i="1" s="1"/>
  <c r="CB203" i="1" s="1"/>
  <c r="CB208" i="1" s="1"/>
  <c r="CB213" i="1" s="1"/>
  <c r="CB312" i="1"/>
  <c r="BR200" i="1"/>
  <c r="BR201" i="1" s="1"/>
  <c r="BR203" i="1" s="1"/>
  <c r="BR208" i="1" s="1"/>
  <c r="BR213" i="1" s="1"/>
  <c r="BR312" i="1"/>
  <c r="FB200" i="1"/>
  <c r="FB201" i="1" s="1"/>
  <c r="FB203" i="1" s="1"/>
  <c r="FB208" i="1" s="1"/>
  <c r="FB213" i="1" s="1"/>
  <c r="FB312" i="1"/>
  <c r="AX200" i="1"/>
  <c r="AX201" i="1" s="1"/>
  <c r="AX203" i="1" s="1"/>
  <c r="AX208" i="1" s="1"/>
  <c r="AX213" i="1" s="1"/>
  <c r="AX312" i="1"/>
  <c r="EH200" i="1"/>
  <c r="EH201" i="1" s="1"/>
  <c r="EH203" i="1" s="1"/>
  <c r="EH208" i="1" s="1"/>
  <c r="EH213" i="1" s="1"/>
  <c r="EH312" i="1"/>
  <c r="BB200" i="1"/>
  <c r="BB201" i="1" s="1"/>
  <c r="BB203" i="1" s="1"/>
  <c r="BB208" i="1" s="1"/>
  <c r="BB213" i="1" s="1"/>
  <c r="BB312" i="1"/>
  <c r="CO200" i="1"/>
  <c r="CO201" i="1" s="1"/>
  <c r="CO203" i="1" s="1"/>
  <c r="CO208" i="1" s="1"/>
  <c r="CO213" i="1" s="1"/>
  <c r="CO312" i="1"/>
  <c r="FC200" i="1"/>
  <c r="FC201" i="1" s="1"/>
  <c r="FC203" i="1" s="1"/>
  <c r="FC208" i="1" s="1"/>
  <c r="FC213" i="1" s="1"/>
  <c r="FC312" i="1"/>
  <c r="EK200" i="1"/>
  <c r="EK201" i="1" s="1"/>
  <c r="EK203" i="1" s="1"/>
  <c r="EK208" i="1" s="1"/>
  <c r="EK213" i="1" s="1"/>
  <c r="EK312" i="1"/>
  <c r="BY233" i="1"/>
  <c r="BY215" i="1"/>
  <c r="BY224" i="1"/>
  <c r="BY221" i="1"/>
  <c r="BY223" i="1"/>
  <c r="BZ200" i="1"/>
  <c r="BZ201" i="1" s="1"/>
  <c r="BZ203" i="1" s="1"/>
  <c r="BZ208" i="1" s="1"/>
  <c r="BZ213" i="1" s="1"/>
  <c r="BZ312" i="1"/>
  <c r="BK200" i="1"/>
  <c r="BK201" i="1" s="1"/>
  <c r="BK203" i="1" s="1"/>
  <c r="BK208" i="1" s="1"/>
  <c r="BK213" i="1" s="1"/>
  <c r="BK312" i="1"/>
  <c r="EV200" i="1"/>
  <c r="EV201" i="1" s="1"/>
  <c r="EV203" i="1" s="1"/>
  <c r="EV208" i="1" s="1"/>
  <c r="EV213" i="1" s="1"/>
  <c r="EV312" i="1"/>
  <c r="EQ200" i="1"/>
  <c r="EQ201" i="1" s="1"/>
  <c r="EQ203" i="1" s="1"/>
  <c r="EQ208" i="1" s="1"/>
  <c r="EQ213" i="1" s="1"/>
  <c r="EQ312" i="1"/>
  <c r="Y233" i="1"/>
  <c r="Y215" i="1"/>
  <c r="Y223" i="1"/>
  <c r="Y224" i="1"/>
  <c r="Y221" i="1"/>
  <c r="Y225" i="1" s="1"/>
  <c r="Y229" i="1" s="1"/>
  <c r="Y234" i="1" s="1"/>
  <c r="BW200" i="1"/>
  <c r="BW201" i="1" s="1"/>
  <c r="BW203" i="1" s="1"/>
  <c r="BW208" i="1" s="1"/>
  <c r="BW213" i="1" s="1"/>
  <c r="BW312" i="1"/>
  <c r="EN200" i="1"/>
  <c r="EN201" i="1" s="1"/>
  <c r="EN203" i="1" s="1"/>
  <c r="EN208" i="1" s="1"/>
  <c r="EN213" i="1" s="1"/>
  <c r="EN312" i="1"/>
  <c r="FR200" i="1"/>
  <c r="FR201" i="1" s="1"/>
  <c r="FR203" i="1" s="1"/>
  <c r="FR208" i="1" s="1"/>
  <c r="FR213" i="1" s="1"/>
  <c r="FR312" i="1"/>
  <c r="CI200" i="1"/>
  <c r="CI201" i="1" s="1"/>
  <c r="CI203" i="1" s="1"/>
  <c r="CI208" i="1" s="1"/>
  <c r="CI213" i="1" s="1"/>
  <c r="CI312" i="1"/>
  <c r="DL200" i="1"/>
  <c r="DL201" i="1" s="1"/>
  <c r="DL203" i="1" s="1"/>
  <c r="DL208" i="1" s="1"/>
  <c r="DL213" i="1" s="1"/>
  <c r="DL312" i="1"/>
  <c r="BQ200" i="1"/>
  <c r="BQ201" i="1" s="1"/>
  <c r="BQ203" i="1" s="1"/>
  <c r="BQ208" i="1" s="1"/>
  <c r="BQ213" i="1" s="1"/>
  <c r="BQ312" i="1"/>
  <c r="BC200" i="1"/>
  <c r="BC201" i="1" s="1"/>
  <c r="BC203" i="1" s="1"/>
  <c r="BC208" i="1" s="1"/>
  <c r="BC213" i="1" s="1"/>
  <c r="BC312" i="1"/>
  <c r="Q200" i="1"/>
  <c r="Q201" i="1" s="1"/>
  <c r="Q203" i="1" s="1"/>
  <c r="Q208" i="1" s="1"/>
  <c r="Q213" i="1" s="1"/>
  <c r="Q312" i="1"/>
  <c r="ER200" i="1"/>
  <c r="ER201" i="1" s="1"/>
  <c r="ER203" i="1" s="1"/>
  <c r="ER208" i="1" s="1"/>
  <c r="ER213" i="1" s="1"/>
  <c r="ER312" i="1"/>
  <c r="DH200" i="1"/>
  <c r="DH201" i="1" s="1"/>
  <c r="DH203" i="1" s="1"/>
  <c r="DH208" i="1" s="1"/>
  <c r="DH213" i="1" s="1"/>
  <c r="DH312" i="1"/>
  <c r="BS200" i="1"/>
  <c r="BS201" i="1" s="1"/>
  <c r="BS203" i="1" s="1"/>
  <c r="BS208" i="1" s="1"/>
  <c r="BS213" i="1" s="1"/>
  <c r="BS312" i="1"/>
  <c r="DU200" i="1"/>
  <c r="DU201" i="1" s="1"/>
  <c r="DU203" i="1" s="1"/>
  <c r="DU208" i="1" s="1"/>
  <c r="DU213" i="1" s="1"/>
  <c r="DU312" i="1"/>
  <c r="FP200" i="1"/>
  <c r="FP201" i="1" s="1"/>
  <c r="FP203" i="1" s="1"/>
  <c r="FP208" i="1" s="1"/>
  <c r="FP213" i="1" s="1"/>
  <c r="FP312" i="1"/>
  <c r="DJ200" i="1"/>
  <c r="DJ201" i="1" s="1"/>
  <c r="DJ203" i="1" s="1"/>
  <c r="DJ208" i="1" s="1"/>
  <c r="DJ213" i="1" s="1"/>
  <c r="DJ312" i="1"/>
  <c r="EG200" i="1"/>
  <c r="EG201" i="1" s="1"/>
  <c r="EG203" i="1" s="1"/>
  <c r="EG208" i="1" s="1"/>
  <c r="EG213" i="1" s="1"/>
  <c r="EG312" i="1"/>
  <c r="EC235" i="1"/>
  <c r="CA235" i="1"/>
  <c r="DX225" i="1"/>
  <c r="DX229" i="1" s="1"/>
  <c r="DX234" i="1" s="1"/>
  <c r="DX235" i="1" s="1"/>
  <c r="AW225" i="1"/>
  <c r="AW229" i="1" s="1"/>
  <c r="AW234" i="1" s="1"/>
  <c r="AW235" i="1"/>
  <c r="AC151" i="1"/>
  <c r="AC153" i="1" s="1"/>
  <c r="AC155" i="1" s="1"/>
  <c r="CN151" i="1"/>
  <c r="CN153" i="1"/>
  <c r="CN155" i="1" s="1"/>
  <c r="CH151" i="1"/>
  <c r="CH153" i="1" s="1"/>
  <c r="CH155" i="1" s="1"/>
  <c r="AK151" i="1"/>
  <c r="AK153" i="1"/>
  <c r="AK155" i="1" s="1"/>
  <c r="DY233" i="1"/>
  <c r="DY215" i="1"/>
  <c r="DY221" i="1"/>
  <c r="DY223" i="1"/>
  <c r="DY224" i="1"/>
  <c r="DD240" i="1"/>
  <c r="DD246" i="1" s="1"/>
  <c r="DD264" i="1"/>
  <c r="EX233" i="1"/>
  <c r="EX215" i="1"/>
  <c r="EX224" i="1"/>
  <c r="EX223" i="1"/>
  <c r="EX221" i="1"/>
  <c r="EX225" i="1" s="1"/>
  <c r="EX229" i="1" s="1"/>
  <c r="EX234" i="1" s="1"/>
  <c r="DA233" i="1"/>
  <c r="DA215" i="1"/>
  <c r="DA221" i="1"/>
  <c r="DA223" i="1"/>
  <c r="DA224" i="1"/>
  <c r="DB225" i="1"/>
  <c r="DB229" i="1" s="1"/>
  <c r="DB234" i="1" s="1"/>
  <c r="CD151" i="1"/>
  <c r="CD153" i="1" s="1"/>
  <c r="CD155" i="1" s="1"/>
  <c r="BD153" i="1"/>
  <c r="BD155" i="1" s="1"/>
  <c r="BD151" i="1"/>
  <c r="DG225" i="1"/>
  <c r="DG229" i="1" s="1"/>
  <c r="DG234" i="1" s="1"/>
  <c r="FQ153" i="1"/>
  <c r="FQ155" i="1" s="1"/>
  <c r="FQ151" i="1"/>
  <c r="FX235" i="1"/>
  <c r="EE151" i="1"/>
  <c r="EE153" i="1"/>
  <c r="EE155" i="1" s="1"/>
  <c r="CU225" i="1"/>
  <c r="CU229" i="1" s="1"/>
  <c r="CU234" i="1" s="1"/>
  <c r="FK151" i="1"/>
  <c r="FK153" i="1"/>
  <c r="FK155" i="1" s="1"/>
  <c r="BU225" i="1"/>
  <c r="BU229" i="1" s="1"/>
  <c r="BU234" i="1" s="1"/>
  <c r="EY225" i="1"/>
  <c r="EY229" i="1" s="1"/>
  <c r="EY234" i="1" s="1"/>
  <c r="CM215" i="1"/>
  <c r="CM233" i="1"/>
  <c r="CM223" i="1"/>
  <c r="CM224" i="1"/>
  <c r="CM221" i="1"/>
  <c r="AS151" i="1"/>
  <c r="AS153" i="1" s="1"/>
  <c r="AS155" i="1" s="1"/>
  <c r="EU233" i="1"/>
  <c r="EU215" i="1"/>
  <c r="EU224" i="1"/>
  <c r="EU221" i="1"/>
  <c r="EU223" i="1"/>
  <c r="E233" i="1"/>
  <c r="E215" i="1"/>
  <c r="E221" i="1"/>
  <c r="E225" i="1" s="1"/>
  <c r="E229" i="1" s="1"/>
  <c r="E234" i="1" s="1"/>
  <c r="E223" i="1"/>
  <c r="E224" i="1"/>
  <c r="AH215" i="1"/>
  <c r="AH233" i="1"/>
  <c r="AH223" i="1"/>
  <c r="AH224" i="1"/>
  <c r="AH221" i="1"/>
  <c r="AH225" i="1" s="1"/>
  <c r="AH229" i="1" s="1"/>
  <c r="AH234" i="1" s="1"/>
  <c r="BG215" i="1"/>
  <c r="BG233" i="1"/>
  <c r="BG223" i="1"/>
  <c r="BG224" i="1"/>
  <c r="BG221" i="1"/>
  <c r="I233" i="1"/>
  <c r="I215" i="1"/>
  <c r="I224" i="1"/>
  <c r="I223" i="1"/>
  <c r="I221" i="1"/>
  <c r="DT151" i="1"/>
  <c r="DT153" i="1" s="1"/>
  <c r="DT155" i="1" s="1"/>
  <c r="FS240" i="1"/>
  <c r="FS246" i="1" s="1"/>
  <c r="FS264" i="1"/>
  <c r="FG235" i="1"/>
  <c r="CK153" i="1"/>
  <c r="CK155" i="1" s="1"/>
  <c r="CK151" i="1"/>
  <c r="CR151" i="1"/>
  <c r="CR153" i="1" s="1"/>
  <c r="CR155" i="1" s="1"/>
  <c r="G151" i="1"/>
  <c r="G153" i="1" s="1"/>
  <c r="G155" i="1" s="1"/>
  <c r="EB233" i="1"/>
  <c r="EB215" i="1"/>
  <c r="EB221" i="1"/>
  <c r="EB225" i="1" s="1"/>
  <c r="EB229" i="1" s="1"/>
  <c r="EB234" i="1" s="1"/>
  <c r="EB223" i="1"/>
  <c r="EB224" i="1"/>
  <c r="BI151" i="1"/>
  <c r="BI153" i="1"/>
  <c r="BI155" i="1" s="1"/>
  <c r="FJ200" i="1"/>
  <c r="FJ201" i="1" s="1"/>
  <c r="FJ203" i="1" s="1"/>
  <c r="FJ208" i="1" s="1"/>
  <c r="FJ213" i="1" s="1"/>
  <c r="FJ312" i="1"/>
  <c r="EP233" i="1"/>
  <c r="EP215" i="1"/>
  <c r="EP224" i="1"/>
  <c r="EP221" i="1"/>
  <c r="EP223" i="1"/>
  <c r="BT215" i="1"/>
  <c r="BT233" i="1"/>
  <c r="BT223" i="1"/>
  <c r="BT224" i="1"/>
  <c r="BT221" i="1"/>
  <c r="BT225" i="1" s="1"/>
  <c r="BT229" i="1" s="1"/>
  <c r="BT234" i="1" s="1"/>
  <c r="AM151" i="1"/>
  <c r="AM153" i="1" s="1"/>
  <c r="AM155" i="1" s="1"/>
  <c r="CZ200" i="1"/>
  <c r="CZ201" i="1" s="1"/>
  <c r="CZ203" i="1" s="1"/>
  <c r="CZ208" i="1" s="1"/>
  <c r="CZ213" i="1" s="1"/>
  <c r="CZ312" i="1"/>
  <c r="T200" i="1"/>
  <c r="T201" i="1" s="1"/>
  <c r="T203" i="1" s="1"/>
  <c r="T208" i="1" s="1"/>
  <c r="T213" i="1" s="1"/>
  <c r="T312" i="1"/>
  <c r="DQ151" i="1"/>
  <c r="DQ153" i="1"/>
  <c r="DQ155" i="1" s="1"/>
  <c r="FH200" i="1"/>
  <c r="FH201" i="1" s="1"/>
  <c r="FH203" i="1" s="1"/>
  <c r="FH208" i="1" s="1"/>
  <c r="FH213" i="1" s="1"/>
  <c r="FH312" i="1"/>
  <c r="DE200" i="1"/>
  <c r="DE201" i="1" s="1"/>
  <c r="DE203" i="1" s="1"/>
  <c r="DE208" i="1" s="1"/>
  <c r="DE213" i="1" s="1"/>
  <c r="DE312" i="1"/>
  <c r="EO225" i="1"/>
  <c r="EO229" i="1" s="1"/>
  <c r="EO234" i="1" s="1"/>
  <c r="EO235" i="1" s="1"/>
  <c r="ET151" i="1"/>
  <c r="ET153" i="1"/>
  <c r="ET155" i="1" s="1"/>
  <c r="CY151" i="1"/>
  <c r="CY153" i="1" s="1"/>
  <c r="CY155" i="1" s="1"/>
  <c r="D200" i="1"/>
  <c r="D201" i="1" s="1"/>
  <c r="D203" i="1" s="1"/>
  <c r="D208" i="1" s="1"/>
  <c r="D213" i="1" s="1"/>
  <c r="D312" i="1"/>
  <c r="DV200" i="1"/>
  <c r="DV201" i="1" s="1"/>
  <c r="DV203" i="1" s="1"/>
  <c r="DV208" i="1" s="1"/>
  <c r="DV213" i="1" s="1"/>
  <c r="DV312" i="1"/>
  <c r="ED200" i="1"/>
  <c r="ED201" i="1" s="1"/>
  <c r="ED203" i="1" s="1"/>
  <c r="ED208" i="1" s="1"/>
  <c r="ED213" i="1" s="1"/>
  <c r="ED312" i="1"/>
  <c r="DG235" i="1"/>
  <c r="H200" i="1"/>
  <c r="H201" i="1" s="1"/>
  <c r="H203" i="1" s="1"/>
  <c r="H208" i="1" s="1"/>
  <c r="H213" i="1" s="1"/>
  <c r="H312" i="1"/>
  <c r="EF200" i="1"/>
  <c r="EF201" i="1" s="1"/>
  <c r="EF203" i="1" s="1"/>
  <c r="EF208" i="1" s="1"/>
  <c r="EF213" i="1" s="1"/>
  <c r="EF312" i="1"/>
  <c r="CX215" i="1"/>
  <c r="CX233" i="1"/>
  <c r="CX235" i="1" s="1"/>
  <c r="CX221" i="1"/>
  <c r="CX225" i="1" s="1"/>
  <c r="CX229" i="1" s="1"/>
  <c r="CX234" i="1" s="1"/>
  <c r="CX223" i="1"/>
  <c r="CX224" i="1"/>
  <c r="DW235" i="1"/>
  <c r="BO215" i="1"/>
  <c r="BO233" i="1"/>
  <c r="BO223" i="1"/>
  <c r="BO224" i="1"/>
  <c r="BO221" i="1"/>
  <c r="S215" i="1"/>
  <c r="S233" i="1"/>
  <c r="S223" i="1"/>
  <c r="S224" i="1"/>
  <c r="S221" i="1"/>
  <c r="DF215" i="1"/>
  <c r="DF233" i="1"/>
  <c r="DF224" i="1"/>
  <c r="DF221" i="1"/>
  <c r="DF223" i="1"/>
  <c r="CQ215" i="1"/>
  <c r="CQ233" i="1"/>
  <c r="CQ221" i="1"/>
  <c r="CQ223" i="1"/>
  <c r="CQ224" i="1"/>
  <c r="J215" i="1"/>
  <c r="J233" i="1"/>
  <c r="J223" i="1"/>
  <c r="J221" i="1"/>
  <c r="J225" i="1" s="1"/>
  <c r="J229" i="1" s="1"/>
  <c r="J234" i="1" s="1"/>
  <c r="J224" i="1"/>
  <c r="DN215" i="1"/>
  <c r="DN233" i="1"/>
  <c r="DN221" i="1"/>
  <c r="DN225" i="1" s="1"/>
  <c r="DN229" i="1" s="1"/>
  <c r="DN234" i="1" s="1"/>
  <c r="DN223" i="1"/>
  <c r="DN224" i="1"/>
  <c r="EA233" i="1"/>
  <c r="EA215" i="1"/>
  <c r="EA223" i="1"/>
  <c r="EA224" i="1"/>
  <c r="EA221" i="1"/>
  <c r="DK225" i="1"/>
  <c r="DK229" i="1" s="1"/>
  <c r="DK234" i="1" s="1"/>
  <c r="DK235" i="1" s="1"/>
  <c r="DR233" i="1"/>
  <c r="DR215" i="1"/>
  <c r="DR223" i="1"/>
  <c r="DR221" i="1"/>
  <c r="DR225" i="1" s="1"/>
  <c r="DR229" i="1" s="1"/>
  <c r="DR234" i="1" s="1"/>
  <c r="DR224" i="1"/>
  <c r="AD151" i="1"/>
  <c r="AD153" i="1"/>
  <c r="AD155" i="1" s="1"/>
  <c r="AF153" i="1"/>
  <c r="AF155" i="1" s="1"/>
  <c r="AF151" i="1"/>
  <c r="FN200" i="1"/>
  <c r="FN201" i="1" s="1"/>
  <c r="FN203" i="1" s="1"/>
  <c r="FN208" i="1" s="1"/>
  <c r="FN213" i="1" s="1"/>
  <c r="FN312" i="1"/>
  <c r="BL200" i="1"/>
  <c r="BL201" i="1" s="1"/>
  <c r="BL203" i="1" s="1"/>
  <c r="BL208" i="1" s="1"/>
  <c r="BL213" i="1" s="1"/>
  <c r="BL312" i="1"/>
  <c r="CJ215" i="1"/>
  <c r="CJ233" i="1"/>
  <c r="CJ224" i="1"/>
  <c r="CJ221" i="1"/>
  <c r="CJ223" i="1"/>
  <c r="FO200" i="1"/>
  <c r="FO201" i="1" s="1"/>
  <c r="FO203" i="1" s="1"/>
  <c r="FO208" i="1" s="1"/>
  <c r="FO213" i="1" s="1"/>
  <c r="FO312" i="1"/>
  <c r="FU200" i="1"/>
  <c r="FU201" i="1" s="1"/>
  <c r="FU203" i="1" s="1"/>
  <c r="FU208" i="1" s="1"/>
  <c r="FU213" i="1" s="1"/>
  <c r="FU312" i="1"/>
  <c r="BH151" i="1"/>
  <c r="BH153" i="1" s="1"/>
  <c r="BH155" i="1" s="1"/>
  <c r="DM151" i="1"/>
  <c r="DM153" i="1" s="1"/>
  <c r="DM155" i="1" s="1"/>
  <c r="P151" i="1"/>
  <c r="P153" i="1"/>
  <c r="P155" i="1" s="1"/>
  <c r="AV151" i="1"/>
  <c r="AV153" i="1" s="1"/>
  <c r="AV155" i="1" s="1"/>
  <c r="CG151" i="1"/>
  <c r="CG153" i="1"/>
  <c r="CG155" i="1" s="1"/>
  <c r="CV235" i="1"/>
  <c r="FV233" i="1"/>
  <c r="FV215" i="1"/>
  <c r="FV224" i="1"/>
  <c r="FV223" i="1"/>
  <c r="FV221" i="1"/>
  <c r="CL151" i="1"/>
  <c r="CL153" i="1" s="1"/>
  <c r="CL155" i="1" s="1"/>
  <c r="C212" i="1"/>
  <c r="FZ212" i="1" s="1"/>
  <c r="FZ188" i="1"/>
  <c r="F151" i="1"/>
  <c r="F153" i="1"/>
  <c r="F155" i="1" s="1"/>
  <c r="DB235" i="1"/>
  <c r="AR200" i="1"/>
  <c r="AR201" i="1" s="1"/>
  <c r="AR203" i="1" s="1"/>
  <c r="AR208" i="1" s="1"/>
  <c r="AR213" i="1" s="1"/>
  <c r="AR312" i="1"/>
  <c r="BM200" i="1"/>
  <c r="BM201" i="1" s="1"/>
  <c r="BM203" i="1" s="1"/>
  <c r="BM208" i="1" s="1"/>
  <c r="BM213" i="1" s="1"/>
  <c r="BM312" i="1"/>
  <c r="CW235" i="1"/>
  <c r="AE151" i="1"/>
  <c r="AE153" i="1"/>
  <c r="AE155" i="1" s="1"/>
  <c r="DP215" i="1"/>
  <c r="DP233" i="1"/>
  <c r="DP221" i="1"/>
  <c r="DP223" i="1"/>
  <c r="DP224" i="1"/>
  <c r="BP153" i="1"/>
  <c r="BP155" i="1" s="1"/>
  <c r="BP151" i="1"/>
  <c r="FM151" i="1"/>
  <c r="FM153" i="1"/>
  <c r="FM155" i="1" s="1"/>
  <c r="AG200" i="1"/>
  <c r="AG201" i="1" s="1"/>
  <c r="AG203" i="1" s="1"/>
  <c r="AG208" i="1" s="1"/>
  <c r="AG213" i="1" s="1"/>
  <c r="AG312" i="1"/>
  <c r="C116" i="1"/>
  <c r="EW153" i="1"/>
  <c r="EW155" i="1" s="1"/>
  <c r="EW151" i="1"/>
  <c r="CS225" i="1"/>
  <c r="CS229" i="1" s="1"/>
  <c r="CS234" i="1" s="1"/>
  <c r="CS235" i="1" s="1"/>
  <c r="FL151" i="1"/>
  <c r="FL153" i="1"/>
  <c r="FL155" i="1" s="1"/>
  <c r="AY215" i="1"/>
  <c r="AY233" i="1"/>
  <c r="AY223" i="1"/>
  <c r="AY224" i="1"/>
  <c r="AY221" i="1"/>
  <c r="CU235" i="1"/>
  <c r="EL151" i="1"/>
  <c r="EL153" i="1"/>
  <c r="EL155" i="1" s="1"/>
  <c r="DW225" i="1"/>
  <c r="DW229" i="1" s="1"/>
  <c r="DW234" i="1" s="1"/>
  <c r="L215" i="1"/>
  <c r="L233" i="1"/>
  <c r="L223" i="1"/>
  <c r="L224" i="1"/>
  <c r="L221" i="1"/>
  <c r="O151" i="1"/>
  <c r="O153" i="1"/>
  <c r="O155" i="1" s="1"/>
  <c r="DC240" i="1"/>
  <c r="DC246" i="1" s="1"/>
  <c r="DC264" i="1"/>
  <c r="CA225" i="1"/>
  <c r="CA229" i="1" s="1"/>
  <c r="CA234" i="1" s="1"/>
  <c r="BX240" i="1"/>
  <c r="BX246" i="1" s="1"/>
  <c r="BX264" i="1"/>
  <c r="EI215" i="1"/>
  <c r="EI233" i="1"/>
  <c r="EI223" i="1"/>
  <c r="EI224" i="1"/>
  <c r="EI221" i="1"/>
  <c r="CE200" i="1"/>
  <c r="CE201" i="1" s="1"/>
  <c r="CE203" i="1" s="1"/>
  <c r="CE208" i="1" s="1"/>
  <c r="CE213" i="1" s="1"/>
  <c r="CE312" i="1"/>
  <c r="AB200" i="1"/>
  <c r="AB201" i="1" s="1"/>
  <c r="AB203" i="1" s="1"/>
  <c r="AB208" i="1" s="1"/>
  <c r="AB213" i="1" s="1"/>
  <c r="AB312" i="1"/>
  <c r="FT151" i="1"/>
  <c r="FT153" i="1"/>
  <c r="FT155" i="1" s="1"/>
  <c r="V151" i="1"/>
  <c r="V153" i="1" s="1"/>
  <c r="V155" i="1" s="1"/>
  <c r="AJ151" i="1"/>
  <c r="AJ153" i="1" s="1"/>
  <c r="AJ155" i="1" s="1"/>
  <c r="BV153" i="1"/>
  <c r="BV155" i="1" s="1"/>
  <c r="BV151" i="1"/>
  <c r="BE151" i="1"/>
  <c r="BE153" i="1"/>
  <c r="BE155" i="1" s="1"/>
  <c r="K200" i="1"/>
  <c r="K201" i="1" s="1"/>
  <c r="K203" i="1" s="1"/>
  <c r="K208" i="1" s="1"/>
  <c r="K213" i="1" s="1"/>
  <c r="K312" i="1"/>
  <c r="DI200" i="1"/>
  <c r="DI201" i="1" s="1"/>
  <c r="DI203" i="1" s="1"/>
  <c r="DI208" i="1" s="1"/>
  <c r="DI213" i="1" s="1"/>
  <c r="DI312" i="1"/>
  <c r="FA200" i="1"/>
  <c r="FA201" i="1" s="1"/>
  <c r="FA203" i="1" s="1"/>
  <c r="FA208" i="1" s="1"/>
  <c r="FA213" i="1" s="1"/>
  <c r="FA312" i="1"/>
  <c r="AU240" i="1"/>
  <c r="AU246" i="1" s="1"/>
  <c r="AU264" i="1"/>
  <c r="AI151" i="1"/>
  <c r="AI153" i="1" s="1"/>
  <c r="AI155" i="1" s="1"/>
  <c r="CT200" i="1"/>
  <c r="CT201" i="1" s="1"/>
  <c r="CT203" i="1" s="1"/>
  <c r="CT208" i="1" s="1"/>
  <c r="CT213" i="1" s="1"/>
  <c r="CT312" i="1"/>
  <c r="AT151" i="1"/>
  <c r="AT153" i="1" s="1"/>
  <c r="AT155" i="1" s="1"/>
  <c r="FD151" i="1"/>
  <c r="FD153" i="1" s="1"/>
  <c r="FD155" i="1" s="1"/>
  <c r="CF200" i="1"/>
  <c r="CF201" i="1" s="1"/>
  <c r="CF203" i="1" s="1"/>
  <c r="CF208" i="1" s="1"/>
  <c r="CF213" i="1" s="1"/>
  <c r="CF312" i="1"/>
  <c r="EZ151" i="1"/>
  <c r="EZ153" i="1"/>
  <c r="EZ155" i="1" s="1"/>
  <c r="BN215" i="1"/>
  <c r="BN233" i="1"/>
  <c r="BN223" i="1"/>
  <c r="BN224" i="1"/>
  <c r="BN221" i="1"/>
  <c r="FW200" i="1"/>
  <c r="FW201" i="1" s="1"/>
  <c r="FW203" i="1" s="1"/>
  <c r="FW208" i="1" s="1"/>
  <c r="FW213" i="1" s="1"/>
  <c r="FW312" i="1"/>
  <c r="AA151" i="1"/>
  <c r="AA153" i="1" s="1"/>
  <c r="AA155" i="1" s="1"/>
  <c r="Z151" i="1"/>
  <c r="Z153" i="1"/>
  <c r="Z155" i="1" s="1"/>
  <c r="N200" i="1"/>
  <c r="N201" i="1" s="1"/>
  <c r="N203" i="1" s="1"/>
  <c r="N208" i="1" s="1"/>
  <c r="N213" i="1" s="1"/>
  <c r="N312" i="1"/>
  <c r="DO200" i="1"/>
  <c r="DO201" i="1" s="1"/>
  <c r="DO203" i="1" s="1"/>
  <c r="DO208" i="1" s="1"/>
  <c r="DO213" i="1" s="1"/>
  <c r="DO312" i="1"/>
  <c r="EM200" i="1"/>
  <c r="EM201" i="1" s="1"/>
  <c r="EM203" i="1" s="1"/>
  <c r="EM208" i="1" s="1"/>
  <c r="EM213" i="1" s="1"/>
  <c r="EM312" i="1"/>
  <c r="AQ200" i="1"/>
  <c r="AQ201" i="1" s="1"/>
  <c r="AQ203" i="1" s="1"/>
  <c r="AQ208" i="1" s="1"/>
  <c r="AQ213" i="1" s="1"/>
  <c r="AQ312" i="1"/>
  <c r="AN151" i="1"/>
  <c r="AN153" i="1" s="1"/>
  <c r="AN155" i="1" s="1"/>
  <c r="FF151" i="1"/>
  <c r="FF153" i="1"/>
  <c r="FF155" i="1" s="1"/>
  <c r="DZ200" i="1"/>
  <c r="DZ201" i="1" s="1"/>
  <c r="DZ203" i="1" s="1"/>
  <c r="DZ208" i="1" s="1"/>
  <c r="DZ213" i="1" s="1"/>
  <c r="DZ312" i="1"/>
  <c r="CP200" i="1"/>
  <c r="CP201" i="1" s="1"/>
  <c r="CP203" i="1" s="1"/>
  <c r="CP208" i="1" s="1"/>
  <c r="CP213" i="1" s="1"/>
  <c r="CP312" i="1"/>
  <c r="BU235" i="1"/>
  <c r="ES151" i="1"/>
  <c r="ES153" i="1" s="1"/>
  <c r="ES155" i="1" s="1"/>
  <c r="AZ215" i="1"/>
  <c r="AZ233" i="1"/>
  <c r="AZ223" i="1"/>
  <c r="AZ224" i="1"/>
  <c r="AZ221" i="1"/>
  <c r="FI233" i="1"/>
  <c r="FI215" i="1"/>
  <c r="FI223" i="1"/>
  <c r="FI224" i="1"/>
  <c r="FI221" i="1"/>
  <c r="FI225" i="1" s="1"/>
  <c r="FI229" i="1" s="1"/>
  <c r="FI234" i="1" s="1"/>
  <c r="AO233" i="1"/>
  <c r="AO215" i="1"/>
  <c r="AO221" i="1"/>
  <c r="AO223" i="1"/>
  <c r="AO224" i="1"/>
  <c r="M233" i="1"/>
  <c r="M215" i="1"/>
  <c r="M224" i="1"/>
  <c r="M221" i="1"/>
  <c r="M223" i="1"/>
  <c r="R215" i="1"/>
  <c r="R233" i="1"/>
  <c r="R224" i="1"/>
  <c r="R221" i="1"/>
  <c r="R223" i="1"/>
  <c r="DS215" i="1"/>
  <c r="DS233" i="1"/>
  <c r="DS223" i="1"/>
  <c r="DS224" i="1"/>
  <c r="DS221" i="1"/>
  <c r="DS225" i="1" s="1"/>
  <c r="DS229" i="1" s="1"/>
  <c r="DS234" i="1" s="1"/>
  <c r="AP215" i="1"/>
  <c r="AP233" i="1"/>
  <c r="AP221" i="1"/>
  <c r="AP224" i="1"/>
  <c r="AP223" i="1"/>
  <c r="EY235" i="1"/>
  <c r="BA233" i="1"/>
  <c r="BA215" i="1"/>
  <c r="BA221" i="1"/>
  <c r="BA225" i="1" s="1"/>
  <c r="BA229" i="1" s="1"/>
  <c r="BA234" i="1" s="1"/>
  <c r="BA223" i="1"/>
  <c r="BA224" i="1"/>
  <c r="X215" i="1"/>
  <c r="X233" i="1"/>
  <c r="X221" i="1"/>
  <c r="X223" i="1"/>
  <c r="X224" i="1"/>
  <c r="AM200" i="1" l="1"/>
  <c r="AM201" i="1" s="1"/>
  <c r="AM203" i="1" s="1"/>
  <c r="AM208" i="1" s="1"/>
  <c r="AM213" i="1" s="1"/>
  <c r="AM312" i="1"/>
  <c r="G200" i="1"/>
  <c r="G201" i="1" s="1"/>
  <c r="G203" i="1" s="1"/>
  <c r="G208" i="1" s="1"/>
  <c r="G213" i="1" s="1"/>
  <c r="G312" i="1"/>
  <c r="CD200" i="1"/>
  <c r="CD201" i="1" s="1"/>
  <c r="CD203" i="1" s="1"/>
  <c r="CD208" i="1" s="1"/>
  <c r="CD213" i="1" s="1"/>
  <c r="CD312" i="1"/>
  <c r="AC200" i="1"/>
  <c r="AC201" i="1" s="1"/>
  <c r="AC203" i="1" s="1"/>
  <c r="AC208" i="1" s="1"/>
  <c r="AC213" i="1" s="1"/>
  <c r="AC312" i="1"/>
  <c r="AA200" i="1"/>
  <c r="AA201" i="1" s="1"/>
  <c r="AA203" i="1" s="1"/>
  <c r="AA208" i="1" s="1"/>
  <c r="AA213" i="1" s="1"/>
  <c r="AA312" i="1"/>
  <c r="FD200" i="1"/>
  <c r="FD201" i="1" s="1"/>
  <c r="FD203" i="1" s="1"/>
  <c r="FD208" i="1" s="1"/>
  <c r="FD213" i="1" s="1"/>
  <c r="FD312" i="1"/>
  <c r="AI200" i="1"/>
  <c r="AI201" i="1" s="1"/>
  <c r="AI203" i="1" s="1"/>
  <c r="AI208" i="1" s="1"/>
  <c r="AI213" i="1" s="1"/>
  <c r="AI312" i="1"/>
  <c r="CL200" i="1"/>
  <c r="CL201" i="1" s="1"/>
  <c r="CL203" i="1" s="1"/>
  <c r="CL208" i="1" s="1"/>
  <c r="CL213" i="1" s="1"/>
  <c r="CL312" i="1"/>
  <c r="DM200" i="1"/>
  <c r="DM201" i="1" s="1"/>
  <c r="DM203" i="1" s="1"/>
  <c r="DM208" i="1" s="1"/>
  <c r="DM213" i="1" s="1"/>
  <c r="DM312" i="1"/>
  <c r="DK240" i="1"/>
  <c r="DK246" i="1" s="1"/>
  <c r="DK264" i="1"/>
  <c r="EO264" i="1"/>
  <c r="EO240" i="1"/>
  <c r="EO246" i="1" s="1"/>
  <c r="CR200" i="1"/>
  <c r="CR201" i="1" s="1"/>
  <c r="CR203" i="1" s="1"/>
  <c r="CR208" i="1" s="1"/>
  <c r="CR213" i="1" s="1"/>
  <c r="CR312" i="1"/>
  <c r="AS200" i="1"/>
  <c r="AS201" i="1" s="1"/>
  <c r="AS203" i="1" s="1"/>
  <c r="AS208" i="1" s="1"/>
  <c r="AS213" i="1" s="1"/>
  <c r="AS312" i="1"/>
  <c r="CH200" i="1"/>
  <c r="CH201" i="1" s="1"/>
  <c r="CH203" i="1" s="1"/>
  <c r="CH208" i="1" s="1"/>
  <c r="CH213" i="1" s="1"/>
  <c r="CH312" i="1"/>
  <c r="ES200" i="1"/>
  <c r="ES201" i="1" s="1"/>
  <c r="ES203" i="1" s="1"/>
  <c r="ES208" i="1" s="1"/>
  <c r="ES213" i="1" s="1"/>
  <c r="ES312" i="1"/>
  <c r="AN200" i="1"/>
  <c r="AN201" i="1" s="1"/>
  <c r="AN203" i="1" s="1"/>
  <c r="AN208" i="1" s="1"/>
  <c r="AN213" i="1" s="1"/>
  <c r="AN312" i="1"/>
  <c r="AT200" i="1"/>
  <c r="AT201" i="1" s="1"/>
  <c r="AT203" i="1" s="1"/>
  <c r="AT208" i="1" s="1"/>
  <c r="AT213" i="1" s="1"/>
  <c r="AT312" i="1"/>
  <c r="AJ200" i="1"/>
  <c r="AJ201" i="1" s="1"/>
  <c r="AJ203" i="1" s="1"/>
  <c r="AJ208" i="1" s="1"/>
  <c r="AJ213" i="1" s="1"/>
  <c r="AJ312" i="1"/>
  <c r="CS264" i="1"/>
  <c r="CS240" i="1"/>
  <c r="CS246" i="1" s="1"/>
  <c r="AV200" i="1"/>
  <c r="AV201" i="1" s="1"/>
  <c r="AV203" i="1" s="1"/>
  <c r="AV208" i="1" s="1"/>
  <c r="AV213" i="1" s="1"/>
  <c r="AV312" i="1"/>
  <c r="BH200" i="1"/>
  <c r="BH201" i="1" s="1"/>
  <c r="BH203" i="1" s="1"/>
  <c r="BH208" i="1" s="1"/>
  <c r="BH213" i="1" s="1"/>
  <c r="BH312" i="1"/>
  <c r="CY200" i="1"/>
  <c r="CY201" i="1" s="1"/>
  <c r="CY203" i="1" s="1"/>
  <c r="CY208" i="1" s="1"/>
  <c r="CY213" i="1" s="1"/>
  <c r="CY312" i="1"/>
  <c r="V200" i="1"/>
  <c r="V201" i="1" s="1"/>
  <c r="V203" i="1" s="1"/>
  <c r="V208" i="1" s="1"/>
  <c r="V213" i="1" s="1"/>
  <c r="V312" i="1"/>
  <c r="DT200" i="1"/>
  <c r="DT201" i="1" s="1"/>
  <c r="DT203" i="1" s="1"/>
  <c r="DT208" i="1" s="1"/>
  <c r="DT213" i="1" s="1"/>
  <c r="DT312" i="1"/>
  <c r="DX240" i="1"/>
  <c r="DX246" i="1" s="1"/>
  <c r="DX264" i="1"/>
  <c r="FI235" i="1"/>
  <c r="EM215" i="1"/>
  <c r="EM233" i="1"/>
  <c r="EM223" i="1"/>
  <c r="EM224" i="1"/>
  <c r="EM221" i="1"/>
  <c r="EM225" i="1" s="1"/>
  <c r="EM229" i="1" s="1"/>
  <c r="EM234" i="1" s="1"/>
  <c r="EZ200" i="1"/>
  <c r="EZ201" i="1" s="1"/>
  <c r="EZ203" i="1" s="1"/>
  <c r="EZ208" i="1" s="1"/>
  <c r="EZ213" i="1" s="1"/>
  <c r="EZ312" i="1"/>
  <c r="BE200" i="1"/>
  <c r="BE201" i="1" s="1"/>
  <c r="BE203" i="1" s="1"/>
  <c r="BE208" i="1" s="1"/>
  <c r="BE213" i="1" s="1"/>
  <c r="BE312" i="1"/>
  <c r="EL200" i="1"/>
  <c r="EL201" i="1" s="1"/>
  <c r="EL203" i="1" s="1"/>
  <c r="EL208" i="1" s="1"/>
  <c r="EL213" i="1" s="1"/>
  <c r="EL312" i="1"/>
  <c r="EW200" i="1"/>
  <c r="EW201" i="1" s="1"/>
  <c r="EW203" i="1" s="1"/>
  <c r="EW208" i="1" s="1"/>
  <c r="EW213" i="1" s="1"/>
  <c r="EW312" i="1"/>
  <c r="DB264" i="1"/>
  <c r="DB240" i="1"/>
  <c r="DB246" i="1" s="1"/>
  <c r="CG200" i="1"/>
  <c r="CG201" i="1" s="1"/>
  <c r="CG203" i="1" s="1"/>
  <c r="CG208" i="1" s="1"/>
  <c r="CG213" i="1" s="1"/>
  <c r="CG312" i="1"/>
  <c r="BL215" i="1"/>
  <c r="BL233" i="1"/>
  <c r="BL221" i="1"/>
  <c r="BL223" i="1"/>
  <c r="BL224" i="1"/>
  <c r="DW240" i="1"/>
  <c r="DW246" i="1" s="1"/>
  <c r="DW264" i="1"/>
  <c r="DQ200" i="1"/>
  <c r="DQ201" i="1" s="1"/>
  <c r="DQ203" i="1" s="1"/>
  <c r="DQ208" i="1" s="1"/>
  <c r="DQ213" i="1" s="1"/>
  <c r="DQ312" i="1"/>
  <c r="EX235" i="1"/>
  <c r="AK200" i="1"/>
  <c r="AK201" i="1" s="1"/>
  <c r="AK203" i="1" s="1"/>
  <c r="AK208" i="1" s="1"/>
  <c r="AK213" i="1" s="1"/>
  <c r="AK312" i="1"/>
  <c r="CN200" i="1"/>
  <c r="CN201" i="1" s="1"/>
  <c r="CN203" i="1" s="1"/>
  <c r="CN208" i="1" s="1"/>
  <c r="CN213" i="1" s="1"/>
  <c r="CN312" i="1"/>
  <c r="AW264" i="1"/>
  <c r="AW240" i="1"/>
  <c r="AW246" i="1" s="1"/>
  <c r="CA240" i="1"/>
  <c r="CA246" i="1" s="1"/>
  <c r="CA264" i="1"/>
  <c r="Y235" i="1"/>
  <c r="EV233" i="1"/>
  <c r="EV215" i="1"/>
  <c r="EV224" i="1"/>
  <c r="EV221" i="1"/>
  <c r="EV223" i="1"/>
  <c r="BZ215" i="1"/>
  <c r="BZ233" i="1"/>
  <c r="BZ224" i="1"/>
  <c r="BZ221" i="1"/>
  <c r="BZ225" i="1" s="1"/>
  <c r="BZ229" i="1" s="1"/>
  <c r="BZ234" i="1" s="1"/>
  <c r="BZ223" i="1"/>
  <c r="DZ233" i="1"/>
  <c r="DZ215" i="1"/>
  <c r="DZ224" i="1"/>
  <c r="DZ221" i="1"/>
  <c r="DZ223" i="1"/>
  <c r="AU311" i="1"/>
  <c r="AU271" i="1"/>
  <c r="AU320" i="1" s="1"/>
  <c r="AU267" i="1"/>
  <c r="AU75" i="1"/>
  <c r="FT200" i="1"/>
  <c r="FT201" i="1" s="1"/>
  <c r="FT203" i="1" s="1"/>
  <c r="FT208" i="1" s="1"/>
  <c r="FT213" i="1" s="1"/>
  <c r="FT312" i="1"/>
  <c r="O200" i="1"/>
  <c r="O201" i="1" s="1"/>
  <c r="O203" i="1" s="1"/>
  <c r="O208" i="1" s="1"/>
  <c r="O213" i="1" s="1"/>
  <c r="O312" i="1"/>
  <c r="FM200" i="1"/>
  <c r="FM201" i="1" s="1"/>
  <c r="FM203" i="1" s="1"/>
  <c r="FM208" i="1" s="1"/>
  <c r="FM213" i="1" s="1"/>
  <c r="FM312" i="1"/>
  <c r="AF200" i="1"/>
  <c r="AF201" i="1" s="1"/>
  <c r="AF203" i="1" s="1"/>
  <c r="AF208" i="1" s="1"/>
  <c r="AF213" i="1" s="1"/>
  <c r="AF312" i="1"/>
  <c r="BI200" i="1"/>
  <c r="BI201" i="1" s="1"/>
  <c r="BI203" i="1" s="1"/>
  <c r="BI208" i="1" s="1"/>
  <c r="BI213" i="1" s="1"/>
  <c r="BI312" i="1"/>
  <c r="EE200" i="1"/>
  <c r="EE201" i="1" s="1"/>
  <c r="EE203" i="1" s="1"/>
  <c r="EE208" i="1" s="1"/>
  <c r="EE213" i="1" s="1"/>
  <c r="EE312" i="1"/>
  <c r="BA235" i="1"/>
  <c r="AP225" i="1"/>
  <c r="AP229" i="1" s="1"/>
  <c r="AP234" i="1" s="1"/>
  <c r="AO225" i="1"/>
  <c r="AO229" i="1" s="1"/>
  <c r="AO234" i="1" s="1"/>
  <c r="AZ225" i="1"/>
  <c r="AZ229" i="1" s="1"/>
  <c r="AZ234" i="1" s="1"/>
  <c r="FF200" i="1"/>
  <c r="FF201" i="1" s="1"/>
  <c r="FF203" i="1" s="1"/>
  <c r="FF208" i="1" s="1"/>
  <c r="FF213" i="1" s="1"/>
  <c r="FF312" i="1"/>
  <c r="Z200" i="1"/>
  <c r="Z201" i="1" s="1"/>
  <c r="Z203" i="1" s="1"/>
  <c r="Z208" i="1" s="1"/>
  <c r="Z213" i="1" s="1"/>
  <c r="Z312" i="1"/>
  <c r="CT215" i="1"/>
  <c r="CT233" i="1"/>
  <c r="CT224" i="1"/>
  <c r="CT221" i="1"/>
  <c r="CT223" i="1"/>
  <c r="DI233" i="1"/>
  <c r="DI215" i="1"/>
  <c r="DI221" i="1"/>
  <c r="DI225" i="1" s="1"/>
  <c r="DI229" i="1" s="1"/>
  <c r="DI234" i="1" s="1"/>
  <c r="DI223" i="1"/>
  <c r="DI224" i="1"/>
  <c r="CE215" i="1"/>
  <c r="CE233" i="1"/>
  <c r="CE224" i="1"/>
  <c r="CE221" i="1"/>
  <c r="CE223" i="1"/>
  <c r="C117" i="1"/>
  <c r="C120" i="1"/>
  <c r="C149" i="1"/>
  <c r="C171" i="1"/>
  <c r="C175" i="1" s="1"/>
  <c r="C177" i="1" s="1"/>
  <c r="C180" i="1" s="1"/>
  <c r="AE200" i="1"/>
  <c r="AE201" i="1" s="1"/>
  <c r="AE203" i="1" s="1"/>
  <c r="AE208" i="1" s="1"/>
  <c r="AE213" i="1" s="1"/>
  <c r="AE312" i="1"/>
  <c r="BM233" i="1"/>
  <c r="BM215" i="1"/>
  <c r="BM221" i="1"/>
  <c r="BM225" i="1" s="1"/>
  <c r="BM229" i="1" s="1"/>
  <c r="BM234" i="1" s="1"/>
  <c r="BM223" i="1"/>
  <c r="BM224" i="1"/>
  <c r="F200" i="1"/>
  <c r="F201" i="1" s="1"/>
  <c r="F203" i="1" s="1"/>
  <c r="F208" i="1" s="1"/>
  <c r="F213" i="1" s="1"/>
  <c r="F312" i="1"/>
  <c r="FO215" i="1"/>
  <c r="FO233" i="1"/>
  <c r="FO223" i="1"/>
  <c r="FO224" i="1"/>
  <c r="FO221" i="1"/>
  <c r="AD200" i="1"/>
  <c r="AD201" i="1" s="1"/>
  <c r="AD203" i="1" s="1"/>
  <c r="AD208" i="1" s="1"/>
  <c r="AD213" i="1" s="1"/>
  <c r="AD312" i="1"/>
  <c r="EA225" i="1"/>
  <c r="EA229" i="1" s="1"/>
  <c r="EA234" i="1" s="1"/>
  <c r="EA235" i="1"/>
  <c r="DN235" i="1"/>
  <c r="S235" i="1"/>
  <c r="H215" i="1"/>
  <c r="H233" i="1"/>
  <c r="H223" i="1"/>
  <c r="H224" i="1"/>
  <c r="H221" i="1"/>
  <c r="ED233" i="1"/>
  <c r="ED215" i="1"/>
  <c r="ED224" i="1"/>
  <c r="ED221" i="1"/>
  <c r="ED223" i="1"/>
  <c r="D215" i="1"/>
  <c r="D233" i="1"/>
  <c r="D223" i="1"/>
  <c r="D224" i="1"/>
  <c r="D221" i="1"/>
  <c r="DE233" i="1"/>
  <c r="DE215" i="1"/>
  <c r="DE224" i="1"/>
  <c r="DE221" i="1"/>
  <c r="DE223" i="1"/>
  <c r="CZ215" i="1"/>
  <c r="CZ233" i="1"/>
  <c r="CZ223" i="1"/>
  <c r="CZ224" i="1"/>
  <c r="CZ221" i="1"/>
  <c r="FG240" i="1"/>
  <c r="FG246" i="1" s="1"/>
  <c r="FG264" i="1"/>
  <c r="E235" i="1"/>
  <c r="FK200" i="1"/>
  <c r="FK201" i="1" s="1"/>
  <c r="FK203" i="1" s="1"/>
  <c r="FK208" i="1" s="1"/>
  <c r="FK213" i="1" s="1"/>
  <c r="FK312" i="1"/>
  <c r="DA225" i="1"/>
  <c r="DA229" i="1" s="1"/>
  <c r="DA234" i="1" s="1"/>
  <c r="DD311" i="1"/>
  <c r="DD271" i="1"/>
  <c r="DD320" i="1" s="1"/>
  <c r="DD267" i="1"/>
  <c r="DD75" i="1"/>
  <c r="DY225" i="1"/>
  <c r="DY229" i="1" s="1"/>
  <c r="DY234" i="1" s="1"/>
  <c r="DY235" i="1" s="1"/>
  <c r="EC264" i="1"/>
  <c r="EC240" i="1"/>
  <c r="EC246" i="1" s="1"/>
  <c r="DJ215" i="1"/>
  <c r="DJ233" i="1"/>
  <c r="DJ223" i="1"/>
  <c r="DJ224" i="1"/>
  <c r="DJ221" i="1"/>
  <c r="DU233" i="1"/>
  <c r="DU215" i="1"/>
  <c r="DU221" i="1"/>
  <c r="DU223" i="1"/>
  <c r="DU224" i="1"/>
  <c r="DH215" i="1"/>
  <c r="DH233" i="1"/>
  <c r="DH221" i="1"/>
  <c r="DH223" i="1"/>
  <c r="DH224" i="1"/>
  <c r="Q233" i="1"/>
  <c r="Q215" i="1"/>
  <c r="Q223" i="1"/>
  <c r="Q224" i="1"/>
  <c r="Q221" i="1"/>
  <c r="BQ233" i="1"/>
  <c r="BQ215" i="1"/>
  <c r="BQ221" i="1"/>
  <c r="BQ223" i="1"/>
  <c r="BQ224" i="1"/>
  <c r="CI215" i="1"/>
  <c r="CI233" i="1"/>
  <c r="CI224" i="1"/>
  <c r="CI221" i="1"/>
  <c r="CI223" i="1"/>
  <c r="EN233" i="1"/>
  <c r="EN215" i="1"/>
  <c r="EN221" i="1"/>
  <c r="EN223" i="1"/>
  <c r="EN224" i="1"/>
  <c r="FC215" i="1"/>
  <c r="FC233" i="1"/>
  <c r="FC223" i="1"/>
  <c r="FC224" i="1"/>
  <c r="FC221" i="1"/>
  <c r="BB215" i="1"/>
  <c r="BB233" i="1"/>
  <c r="BB223" i="1"/>
  <c r="BB224" i="1"/>
  <c r="BB221" i="1"/>
  <c r="BB225" i="1" s="1"/>
  <c r="BB229" i="1" s="1"/>
  <c r="BB234" i="1" s="1"/>
  <c r="AX215" i="1"/>
  <c r="AX233" i="1"/>
  <c r="AX224" i="1"/>
  <c r="AX221" i="1"/>
  <c r="AX225" i="1" s="1"/>
  <c r="AX229" i="1" s="1"/>
  <c r="AX234" i="1" s="1"/>
  <c r="AX223" i="1"/>
  <c r="BR215" i="1"/>
  <c r="BR233" i="1"/>
  <c r="BR224" i="1"/>
  <c r="BR221" i="1"/>
  <c r="BR223" i="1"/>
  <c r="BJ215" i="1"/>
  <c r="BJ233" i="1"/>
  <c r="BJ235" i="1" s="1"/>
  <c r="BJ224" i="1"/>
  <c r="BJ221" i="1"/>
  <c r="BJ225" i="1" s="1"/>
  <c r="BJ229" i="1" s="1"/>
  <c r="BJ234" i="1" s="1"/>
  <c r="BJ223" i="1"/>
  <c r="CC233" i="1"/>
  <c r="CC215" i="1"/>
  <c r="CC224" i="1"/>
  <c r="CC221" i="1"/>
  <c r="CC223" i="1"/>
  <c r="EJ233" i="1"/>
  <c r="EJ215" i="1"/>
  <c r="EJ223" i="1"/>
  <c r="EJ224" i="1"/>
  <c r="EJ221" i="1"/>
  <c r="BF215" i="1"/>
  <c r="BF233" i="1"/>
  <c r="BF223" i="1"/>
  <c r="BF221" i="1"/>
  <c r="BF224" i="1"/>
  <c r="AZ235" i="1"/>
  <c r="BU264" i="1"/>
  <c r="BU240" i="1"/>
  <c r="BU246" i="1" s="1"/>
  <c r="N215" i="1"/>
  <c r="N233" i="1"/>
  <c r="N221" i="1"/>
  <c r="N225" i="1" s="1"/>
  <c r="N229" i="1" s="1"/>
  <c r="N234" i="1" s="1"/>
  <c r="N223" i="1"/>
  <c r="N224" i="1"/>
  <c r="FL200" i="1"/>
  <c r="FL201" i="1" s="1"/>
  <c r="FL203" i="1" s="1"/>
  <c r="FL208" i="1" s="1"/>
  <c r="FL213" i="1" s="1"/>
  <c r="FL312" i="1"/>
  <c r="P200" i="1"/>
  <c r="P201" i="1" s="1"/>
  <c r="P203" i="1" s="1"/>
  <c r="P208" i="1" s="1"/>
  <c r="P213" i="1" s="1"/>
  <c r="P312" i="1"/>
  <c r="CX264" i="1"/>
  <c r="CX240" i="1"/>
  <c r="CX246" i="1" s="1"/>
  <c r="ET200" i="1"/>
  <c r="ET201" i="1" s="1"/>
  <c r="ET203" i="1" s="1"/>
  <c r="ET208" i="1" s="1"/>
  <c r="ET213" i="1" s="1"/>
  <c r="ET312" i="1"/>
  <c r="CK200" i="1"/>
  <c r="CK201" i="1" s="1"/>
  <c r="CK203" i="1" s="1"/>
  <c r="CK208" i="1" s="1"/>
  <c r="CK213" i="1" s="1"/>
  <c r="CK312" i="1"/>
  <c r="FQ200" i="1"/>
  <c r="FQ201" i="1" s="1"/>
  <c r="FQ203" i="1" s="1"/>
  <c r="FQ208" i="1" s="1"/>
  <c r="FQ213" i="1" s="1"/>
  <c r="FQ312" i="1"/>
  <c r="X225" i="1"/>
  <c r="X229" i="1" s="1"/>
  <c r="X234" i="1" s="1"/>
  <c r="X235" i="1" s="1"/>
  <c r="EY240" i="1"/>
  <c r="EY246" i="1" s="1"/>
  <c r="EY264" i="1"/>
  <c r="AP235" i="1"/>
  <c r="R225" i="1"/>
  <c r="R229" i="1" s="1"/>
  <c r="R234" i="1" s="1"/>
  <c r="R235" i="1" s="1"/>
  <c r="CP215" i="1"/>
  <c r="CP233" i="1"/>
  <c r="CP221" i="1"/>
  <c r="CP225" i="1" s="1"/>
  <c r="CP229" i="1" s="1"/>
  <c r="CP234" i="1" s="1"/>
  <c r="CP223" i="1"/>
  <c r="CP224" i="1"/>
  <c r="AQ215" i="1"/>
  <c r="AQ233" i="1"/>
  <c r="AQ223" i="1"/>
  <c r="AQ224" i="1"/>
  <c r="AQ221" i="1"/>
  <c r="DO215" i="1"/>
  <c r="DO233" i="1"/>
  <c r="DO223" i="1"/>
  <c r="DO224" i="1"/>
  <c r="DO221" i="1"/>
  <c r="DO225" i="1" s="1"/>
  <c r="DO229" i="1" s="1"/>
  <c r="DO234" i="1" s="1"/>
  <c r="FW233" i="1"/>
  <c r="FW215" i="1"/>
  <c r="FW221" i="1"/>
  <c r="FW223" i="1"/>
  <c r="FW224" i="1"/>
  <c r="BN235" i="1"/>
  <c r="EI225" i="1"/>
  <c r="EI229" i="1" s="1"/>
  <c r="EI234" i="1" s="1"/>
  <c r="EI235" i="1" s="1"/>
  <c r="DC311" i="1"/>
  <c r="DC271" i="1"/>
  <c r="DC320" i="1" s="1"/>
  <c r="DC267" i="1"/>
  <c r="DC75" i="1"/>
  <c r="L225" i="1"/>
  <c r="L229" i="1" s="1"/>
  <c r="L234" i="1" s="1"/>
  <c r="L235" i="1" s="1"/>
  <c r="CU240" i="1"/>
  <c r="CU246" i="1" s="1"/>
  <c r="CU264" i="1"/>
  <c r="DP225" i="1"/>
  <c r="DP229" i="1" s="1"/>
  <c r="DP234" i="1" s="1"/>
  <c r="FV225" i="1"/>
  <c r="FV229" i="1" s="1"/>
  <c r="FV234" i="1" s="1"/>
  <c r="FV235" i="1"/>
  <c r="FN233" i="1"/>
  <c r="FN215" i="1"/>
  <c r="FN224" i="1"/>
  <c r="FN223" i="1"/>
  <c r="FN221" i="1"/>
  <c r="J235" i="1"/>
  <c r="CQ225" i="1"/>
  <c r="CQ229" i="1" s="1"/>
  <c r="CQ234" i="1" s="1"/>
  <c r="DF225" i="1"/>
  <c r="DF229" i="1" s="1"/>
  <c r="DF234" i="1" s="1"/>
  <c r="DF235" i="1" s="1"/>
  <c r="S225" i="1"/>
  <c r="S229" i="1" s="1"/>
  <c r="S234" i="1" s="1"/>
  <c r="DG240" i="1"/>
  <c r="DG246" i="1" s="1"/>
  <c r="DG264" i="1"/>
  <c r="EP225" i="1"/>
  <c r="EP229" i="1" s="1"/>
  <c r="EP234" i="1" s="1"/>
  <c r="EP235" i="1" s="1"/>
  <c r="EB235" i="1"/>
  <c r="FS311" i="1"/>
  <c r="FS271" i="1"/>
  <c r="FS320" i="1" s="1"/>
  <c r="FS267" i="1"/>
  <c r="FS75" i="1"/>
  <c r="I225" i="1"/>
  <c r="I229" i="1" s="1"/>
  <c r="I234" i="1" s="1"/>
  <c r="I235" i="1"/>
  <c r="EU235" i="1"/>
  <c r="CM225" i="1"/>
  <c r="CM229" i="1" s="1"/>
  <c r="CM234" i="1" s="1"/>
  <c r="CM235" i="1" s="1"/>
  <c r="FX240" i="1"/>
  <c r="FX246" i="1" s="1"/>
  <c r="FX264" i="1"/>
  <c r="EQ233" i="1"/>
  <c r="EQ215" i="1"/>
  <c r="EQ224" i="1"/>
  <c r="EQ221" i="1"/>
  <c r="EQ223" i="1"/>
  <c r="BK215" i="1"/>
  <c r="BK233" i="1"/>
  <c r="BK224" i="1"/>
  <c r="BK221" i="1"/>
  <c r="BK225" i="1" s="1"/>
  <c r="BK229" i="1" s="1"/>
  <c r="BK234" i="1" s="1"/>
  <c r="BK223" i="1"/>
  <c r="BY225" i="1"/>
  <c r="BY229" i="1" s="1"/>
  <c r="BY234" i="1" s="1"/>
  <c r="BY235" i="1" s="1"/>
  <c r="DS235" i="1"/>
  <c r="M225" i="1"/>
  <c r="M229" i="1" s="1"/>
  <c r="M234" i="1" s="1"/>
  <c r="M235" i="1" s="1"/>
  <c r="AO235" i="1"/>
  <c r="BN225" i="1"/>
  <c r="BN229" i="1" s="1"/>
  <c r="BN234" i="1" s="1"/>
  <c r="CF215" i="1"/>
  <c r="CF233" i="1"/>
  <c r="CF223" i="1"/>
  <c r="CF224" i="1"/>
  <c r="CF221" i="1"/>
  <c r="CF225" i="1" s="1"/>
  <c r="CF229" i="1" s="1"/>
  <c r="CF234" i="1" s="1"/>
  <c r="FA233" i="1"/>
  <c r="FA215" i="1"/>
  <c r="FA223" i="1"/>
  <c r="FA224" i="1"/>
  <c r="FA221" i="1"/>
  <c r="K215" i="1"/>
  <c r="K233" i="1"/>
  <c r="K223" i="1"/>
  <c r="K224" i="1"/>
  <c r="K221" i="1"/>
  <c r="BV200" i="1"/>
  <c r="BV201" i="1" s="1"/>
  <c r="BV203" i="1" s="1"/>
  <c r="BV208" i="1" s="1"/>
  <c r="BV213" i="1" s="1"/>
  <c r="BV312" i="1"/>
  <c r="AB215" i="1"/>
  <c r="AB233" i="1"/>
  <c r="AB223" i="1"/>
  <c r="AB224" i="1"/>
  <c r="AB221" i="1"/>
  <c r="BX311" i="1"/>
  <c r="BX271" i="1"/>
  <c r="BX320" i="1" s="1"/>
  <c r="BX267" i="1"/>
  <c r="BX75" i="1"/>
  <c r="AY225" i="1"/>
  <c r="AY229" i="1" s="1"/>
  <c r="AY234" i="1" s="1"/>
  <c r="AY235" i="1" s="1"/>
  <c r="AG233" i="1"/>
  <c r="AG215" i="1"/>
  <c r="AG221" i="1"/>
  <c r="AG223" i="1"/>
  <c r="AG224" i="1"/>
  <c r="BP200" i="1"/>
  <c r="BP201" i="1" s="1"/>
  <c r="BP203" i="1" s="1"/>
  <c r="BP208" i="1" s="1"/>
  <c r="BP213" i="1" s="1"/>
  <c r="BP312" i="1"/>
  <c r="DP235" i="1"/>
  <c r="CW264" i="1"/>
  <c r="CW240" i="1"/>
  <c r="CW246" i="1" s="1"/>
  <c r="AR215" i="1"/>
  <c r="AR233" i="1"/>
  <c r="AR223" i="1"/>
  <c r="AR224" i="1"/>
  <c r="AR221" i="1"/>
  <c r="CV240" i="1"/>
  <c r="CV246" i="1" s="1"/>
  <c r="CV264" i="1"/>
  <c r="FU233" i="1"/>
  <c r="FU215" i="1"/>
  <c r="FU223" i="1"/>
  <c r="FU224" i="1"/>
  <c r="FU221" i="1"/>
  <c r="CJ225" i="1"/>
  <c r="CJ229" i="1" s="1"/>
  <c r="CJ234" i="1" s="1"/>
  <c r="CJ235" i="1" s="1"/>
  <c r="DR235" i="1"/>
  <c r="CQ235" i="1"/>
  <c r="BO225" i="1"/>
  <c r="BO229" i="1" s="1"/>
  <c r="BO234" i="1" s="1"/>
  <c r="BO235" i="1" s="1"/>
  <c r="EF233" i="1"/>
  <c r="EF215" i="1"/>
  <c r="EF223" i="1"/>
  <c r="EF224" i="1"/>
  <c r="EF221" i="1"/>
  <c r="DV233" i="1"/>
  <c r="DV215" i="1"/>
  <c r="DV224" i="1"/>
  <c r="DV221" i="1"/>
  <c r="DV223" i="1"/>
  <c r="FH233" i="1"/>
  <c r="FH215" i="1"/>
  <c r="FH223" i="1"/>
  <c r="FH224" i="1"/>
  <c r="FH221" i="1"/>
  <c r="T215" i="1"/>
  <c r="T233" i="1"/>
  <c r="T223" i="1"/>
  <c r="T224" i="1"/>
  <c r="T221" i="1"/>
  <c r="BT235" i="1"/>
  <c r="FJ233" i="1"/>
  <c r="FJ215" i="1"/>
  <c r="FJ223" i="1"/>
  <c r="FJ221" i="1"/>
  <c r="FJ224" i="1"/>
  <c r="BG225" i="1"/>
  <c r="BG229" i="1" s="1"/>
  <c r="BG234" i="1" s="1"/>
  <c r="BG235" i="1" s="1"/>
  <c r="AH235" i="1"/>
  <c r="EU225" i="1"/>
  <c r="EU229" i="1" s="1"/>
  <c r="EU234" i="1" s="1"/>
  <c r="BD200" i="1"/>
  <c r="BD201" i="1" s="1"/>
  <c r="BD203" i="1" s="1"/>
  <c r="BD208" i="1" s="1"/>
  <c r="BD213" i="1" s="1"/>
  <c r="BD312" i="1"/>
  <c r="DA235" i="1"/>
  <c r="EG233" i="1"/>
  <c r="EG215" i="1"/>
  <c r="EG224" i="1"/>
  <c r="EG221" i="1"/>
  <c r="EG223" i="1"/>
  <c r="FP233" i="1"/>
  <c r="FP215" i="1"/>
  <c r="FP224" i="1"/>
  <c r="FP221" i="1"/>
  <c r="FP225" i="1" s="1"/>
  <c r="FP229" i="1" s="1"/>
  <c r="FP234" i="1" s="1"/>
  <c r="FP223" i="1"/>
  <c r="BS215" i="1"/>
  <c r="BS233" i="1"/>
  <c r="BS223" i="1"/>
  <c r="BS224" i="1"/>
  <c r="BS221" i="1"/>
  <c r="ER233" i="1"/>
  <c r="ER215" i="1"/>
  <c r="ER221" i="1"/>
  <c r="ER223" i="1"/>
  <c r="ER224" i="1"/>
  <c r="BC215" i="1"/>
  <c r="BC233" i="1"/>
  <c r="BC223" i="1"/>
  <c r="BC224" i="1"/>
  <c r="BC221" i="1"/>
  <c r="BC225" i="1" s="1"/>
  <c r="BC229" i="1" s="1"/>
  <c r="BC234" i="1" s="1"/>
  <c r="DL215" i="1"/>
  <c r="DL233" i="1"/>
  <c r="DL224" i="1"/>
  <c r="DL221" i="1"/>
  <c r="DL225" i="1" s="1"/>
  <c r="DL229" i="1" s="1"/>
  <c r="DL234" i="1" s="1"/>
  <c r="DL223" i="1"/>
  <c r="FR233" i="1"/>
  <c r="FR215" i="1"/>
  <c r="FR223" i="1"/>
  <c r="FR221" i="1"/>
  <c r="FR224" i="1"/>
  <c r="BW215" i="1"/>
  <c r="BW233" i="1"/>
  <c r="BW223" i="1"/>
  <c r="BW224" i="1"/>
  <c r="BW221" i="1"/>
  <c r="EK233" i="1"/>
  <c r="EK215" i="1"/>
  <c r="EK223" i="1"/>
  <c r="EK224" i="1"/>
  <c r="EK221" i="1"/>
  <c r="EK225" i="1" s="1"/>
  <c r="EK229" i="1" s="1"/>
  <c r="EK234" i="1" s="1"/>
  <c r="CO233" i="1"/>
  <c r="CO215" i="1"/>
  <c r="CO224" i="1"/>
  <c r="CO221" i="1"/>
  <c r="CO225" i="1" s="1"/>
  <c r="CO229" i="1" s="1"/>
  <c r="CO234" i="1" s="1"/>
  <c r="CO223" i="1"/>
  <c r="EH233" i="1"/>
  <c r="EH215" i="1"/>
  <c r="EH223" i="1"/>
  <c r="EH221" i="1"/>
  <c r="EH224" i="1"/>
  <c r="FB233" i="1"/>
  <c r="FB215" i="1"/>
  <c r="FB224" i="1"/>
  <c r="FB221" i="1"/>
  <c r="FB225" i="1" s="1"/>
  <c r="FB229" i="1" s="1"/>
  <c r="FB234" i="1" s="1"/>
  <c r="FB223" i="1"/>
  <c r="CB215" i="1"/>
  <c r="CB233" i="1"/>
  <c r="CB223" i="1"/>
  <c r="CB224" i="1"/>
  <c r="CB221" i="1"/>
  <c r="CB225" i="1" s="1"/>
  <c r="CB229" i="1" s="1"/>
  <c r="CB234" i="1" s="1"/>
  <c r="W215" i="1"/>
  <c r="W233" i="1"/>
  <c r="W223" i="1"/>
  <c r="W224" i="1"/>
  <c r="W221" i="1"/>
  <c r="AL215" i="1"/>
  <c r="AL233" i="1"/>
  <c r="AL221" i="1"/>
  <c r="AL225" i="1" s="1"/>
  <c r="AL229" i="1" s="1"/>
  <c r="AL234" i="1" s="1"/>
  <c r="AL223" i="1"/>
  <c r="AL224" i="1"/>
  <c r="U233" i="1"/>
  <c r="U215" i="1"/>
  <c r="U224" i="1"/>
  <c r="U221" i="1"/>
  <c r="U225" i="1" s="1"/>
  <c r="U229" i="1" s="1"/>
  <c r="U234" i="1" s="1"/>
  <c r="U223" i="1"/>
  <c r="FE233" i="1"/>
  <c r="FE215" i="1"/>
  <c r="FE223" i="1"/>
  <c r="FE224" i="1"/>
  <c r="FE221" i="1"/>
  <c r="FE225" i="1" s="1"/>
  <c r="FE229" i="1" s="1"/>
  <c r="FE234" i="1" s="1"/>
  <c r="AY240" i="1" l="1"/>
  <c r="AY246" i="1" s="1"/>
  <c r="AY264" i="1"/>
  <c r="CM240" i="1"/>
  <c r="CM246" i="1" s="1"/>
  <c r="CM264" i="1"/>
  <c r="CJ240" i="1"/>
  <c r="CJ246" i="1" s="1"/>
  <c r="CJ264" i="1"/>
  <c r="M264" i="1"/>
  <c r="M240" i="1"/>
  <c r="M246" i="1" s="1"/>
  <c r="EP264" i="1"/>
  <c r="EP240" i="1"/>
  <c r="EP246" i="1" s="1"/>
  <c r="DF264" i="1"/>
  <c r="DF240" i="1"/>
  <c r="DF246" i="1" s="1"/>
  <c r="R264" i="1"/>
  <c r="R240" i="1"/>
  <c r="R246" i="1" s="1"/>
  <c r="X240" i="1"/>
  <c r="X246" i="1" s="1"/>
  <c r="X264" i="1"/>
  <c r="BO240" i="1"/>
  <c r="BO246" i="1" s="1"/>
  <c r="BO264" i="1"/>
  <c r="L240" i="1"/>
  <c r="L246" i="1" s="1"/>
  <c r="L264" i="1"/>
  <c r="BG240" i="1"/>
  <c r="BG246" i="1" s="1"/>
  <c r="BG264" i="1"/>
  <c r="BY264" i="1"/>
  <c r="BY240" i="1"/>
  <c r="BY246" i="1" s="1"/>
  <c r="EI240" i="1"/>
  <c r="EI246" i="1" s="1"/>
  <c r="EI264" i="1"/>
  <c r="DY264" i="1"/>
  <c r="DY240" i="1"/>
  <c r="DY246" i="1" s="1"/>
  <c r="FE235" i="1"/>
  <c r="EU240" i="1"/>
  <c r="EU246" i="1" s="1"/>
  <c r="EU264" i="1"/>
  <c r="FV264" i="1"/>
  <c r="FV240" i="1"/>
  <c r="FV246" i="1" s="1"/>
  <c r="CU311" i="1"/>
  <c r="CU271" i="1"/>
  <c r="CU320" i="1" s="1"/>
  <c r="CU267" i="1"/>
  <c r="CU75" i="1"/>
  <c r="BU311" i="1"/>
  <c r="BU271" i="1"/>
  <c r="BU320" i="1" s="1"/>
  <c r="BU267" i="1"/>
  <c r="BU75" i="1"/>
  <c r="BJ264" i="1"/>
  <c r="BJ240" i="1"/>
  <c r="BJ246" i="1" s="1"/>
  <c r="FG311" i="1"/>
  <c r="FG271" i="1"/>
  <c r="FG320" i="1" s="1"/>
  <c r="FG267" i="1"/>
  <c r="FG75" i="1"/>
  <c r="S240" i="1"/>
  <c r="S246" i="1" s="1"/>
  <c r="S264" i="1"/>
  <c r="AE215" i="1"/>
  <c r="AE233" i="1"/>
  <c r="AE224" i="1"/>
  <c r="AE221" i="1"/>
  <c r="AE223" i="1"/>
  <c r="Z215" i="1"/>
  <c r="Z233" i="1"/>
  <c r="Z221" i="1"/>
  <c r="Z224" i="1"/>
  <c r="Z223" i="1"/>
  <c r="EE233" i="1"/>
  <c r="EE215" i="1"/>
  <c r="EE223" i="1"/>
  <c r="EE224" i="1"/>
  <c r="EE221" i="1"/>
  <c r="EE225" i="1" s="1"/>
  <c r="EE229" i="1" s="1"/>
  <c r="EE234" i="1" s="1"/>
  <c r="AF215" i="1"/>
  <c r="AF233" i="1"/>
  <c r="AF224" i="1"/>
  <c r="AF221" i="1"/>
  <c r="AF225" i="1" s="1"/>
  <c r="AF229" i="1" s="1"/>
  <c r="AF234" i="1" s="1"/>
  <c r="AF223" i="1"/>
  <c r="O215" i="1"/>
  <c r="O233" i="1"/>
  <c r="O224" i="1"/>
  <c r="O221" i="1"/>
  <c r="O223" i="1"/>
  <c r="DQ233" i="1"/>
  <c r="DQ215" i="1"/>
  <c r="DQ223" i="1"/>
  <c r="DQ224" i="1"/>
  <c r="DQ221" i="1"/>
  <c r="DQ225" i="1" s="1"/>
  <c r="DQ229" i="1" s="1"/>
  <c r="DQ234" i="1" s="1"/>
  <c r="DK311" i="1"/>
  <c r="DK271" i="1"/>
  <c r="DK267" i="1"/>
  <c r="DK75" i="1"/>
  <c r="BD215" i="1"/>
  <c r="BD233" i="1"/>
  <c r="BD223" i="1"/>
  <c r="BD224" i="1"/>
  <c r="BD221" i="1"/>
  <c r="DR264" i="1"/>
  <c r="DR240" i="1"/>
  <c r="DR246" i="1" s="1"/>
  <c r="DS240" i="1"/>
  <c r="DS246" i="1" s="1"/>
  <c r="DS264" i="1"/>
  <c r="DG311" i="1"/>
  <c r="DG271" i="1"/>
  <c r="DG320" i="1" s="1"/>
  <c r="DG267" i="1"/>
  <c r="DG75" i="1"/>
  <c r="CK233" i="1"/>
  <c r="CK215" i="1"/>
  <c r="CK221" i="1"/>
  <c r="CK223" i="1"/>
  <c r="CK224" i="1"/>
  <c r="CX311" i="1"/>
  <c r="CX271" i="1"/>
  <c r="CX320" i="1" s="1"/>
  <c r="CX267" i="1"/>
  <c r="CX75" i="1"/>
  <c r="U235" i="1"/>
  <c r="AL235" i="1"/>
  <c r="FB235" i="1"/>
  <c r="BW225" i="1"/>
  <c r="BW229" i="1" s="1"/>
  <c r="BW234" i="1" s="1"/>
  <c r="EG225" i="1"/>
  <c r="EG229" i="1" s="1"/>
  <c r="EG234" i="1" s="1"/>
  <c r="FJ225" i="1"/>
  <c r="FJ229" i="1" s="1"/>
  <c r="FJ234" i="1" s="1"/>
  <c r="BT240" i="1"/>
  <c r="BT246" i="1" s="1"/>
  <c r="BT264" i="1"/>
  <c r="DV225" i="1"/>
  <c r="DV229" i="1" s="1"/>
  <c r="DV234" i="1" s="1"/>
  <c r="EF225" i="1"/>
  <c r="EF229" i="1" s="1"/>
  <c r="EF234" i="1" s="1"/>
  <c r="EF235" i="1"/>
  <c r="AR225" i="1"/>
  <c r="AR229" i="1" s="1"/>
  <c r="AR234" i="1" s="1"/>
  <c r="AR235" i="1" s="1"/>
  <c r="AG225" i="1"/>
  <c r="AG229" i="1" s="1"/>
  <c r="AG234" i="1" s="1"/>
  <c r="BV215" i="1"/>
  <c r="BV233" i="1"/>
  <c r="BV221" i="1"/>
  <c r="BV224" i="1"/>
  <c r="BV223" i="1"/>
  <c r="EQ225" i="1"/>
  <c r="EQ229" i="1" s="1"/>
  <c r="EQ234" i="1" s="1"/>
  <c r="EQ235" i="1" s="1"/>
  <c r="FX311" i="1"/>
  <c r="FX271" i="1"/>
  <c r="FX320" i="1" s="1"/>
  <c r="FX267" i="1"/>
  <c r="FX75" i="1"/>
  <c r="FW225" i="1"/>
  <c r="FW229" i="1" s="1"/>
  <c r="FW234" i="1" s="1"/>
  <c r="AQ225" i="1"/>
  <c r="AQ229" i="1" s="1"/>
  <c r="AQ234" i="1" s="1"/>
  <c r="AQ235" i="1" s="1"/>
  <c r="CP235" i="1"/>
  <c r="AP264" i="1"/>
  <c r="AP240" i="1"/>
  <c r="AP246" i="1" s="1"/>
  <c r="FL233" i="1"/>
  <c r="FL215" i="1"/>
  <c r="FL223" i="1"/>
  <c r="FL224" i="1"/>
  <c r="FL221" i="1"/>
  <c r="N235" i="1"/>
  <c r="AZ240" i="1"/>
  <c r="AZ246" i="1" s="1"/>
  <c r="AZ264" i="1"/>
  <c r="CC225" i="1"/>
  <c r="CC229" i="1" s="1"/>
  <c r="CC234" i="1" s="1"/>
  <c r="CC235" i="1" s="1"/>
  <c r="FC225" i="1"/>
  <c r="FC229" i="1" s="1"/>
  <c r="FC234" i="1" s="1"/>
  <c r="FC235" i="1" s="1"/>
  <c r="EN225" i="1"/>
  <c r="EN229" i="1" s="1"/>
  <c r="EN234" i="1" s="1"/>
  <c r="CI225" i="1"/>
  <c r="CI229" i="1" s="1"/>
  <c r="CI234" i="1" s="1"/>
  <c r="DH225" i="1"/>
  <c r="DH229" i="1" s="1"/>
  <c r="DH234" i="1" s="1"/>
  <c r="DJ225" i="1"/>
  <c r="DJ229" i="1" s="1"/>
  <c r="DJ234" i="1" s="1"/>
  <c r="DJ235" i="1" s="1"/>
  <c r="FK233" i="1"/>
  <c r="FK215" i="1"/>
  <c r="FK223" i="1"/>
  <c r="FK224" i="1"/>
  <c r="FK221" i="1"/>
  <c r="FK225" i="1" s="1"/>
  <c r="FK229" i="1" s="1"/>
  <c r="FK234" i="1" s="1"/>
  <c r="DE225" i="1"/>
  <c r="DE229" i="1" s="1"/>
  <c r="DE234" i="1" s="1"/>
  <c r="DE235" i="1" s="1"/>
  <c r="D225" i="1"/>
  <c r="D229" i="1" s="1"/>
  <c r="D234" i="1" s="1"/>
  <c r="D235" i="1" s="1"/>
  <c r="DN264" i="1"/>
  <c r="DN240" i="1"/>
  <c r="DN246" i="1" s="1"/>
  <c r="AD215" i="1"/>
  <c r="AD233" i="1"/>
  <c r="AD223" i="1"/>
  <c r="AD224" i="1"/>
  <c r="AD221" i="1"/>
  <c r="F215" i="1"/>
  <c r="F233" i="1"/>
  <c r="F223" i="1"/>
  <c r="F224" i="1"/>
  <c r="F221" i="1"/>
  <c r="C205" i="1"/>
  <c r="FZ180" i="1"/>
  <c r="CE225" i="1"/>
  <c r="CE229" i="1" s="1"/>
  <c r="CE234" i="1" s="1"/>
  <c r="DI235" i="1"/>
  <c r="EV225" i="1"/>
  <c r="EV229" i="1" s="1"/>
  <c r="EV234" i="1" s="1"/>
  <c r="EV235" i="1" s="1"/>
  <c r="Y264" i="1"/>
  <c r="Y240" i="1"/>
  <c r="Y246" i="1" s="1"/>
  <c r="AW311" i="1"/>
  <c r="AW271" i="1"/>
  <c r="AW320" i="1" s="1"/>
  <c r="AW267" i="1"/>
  <c r="AW75" i="1"/>
  <c r="AK233" i="1"/>
  <c r="AK215" i="1"/>
  <c r="AK223" i="1"/>
  <c r="AK224" i="1"/>
  <c r="AK221" i="1"/>
  <c r="DW311" i="1"/>
  <c r="DW271" i="1"/>
  <c r="DW320" i="1" s="1"/>
  <c r="DW267" i="1"/>
  <c r="DW75" i="1"/>
  <c r="BL225" i="1"/>
  <c r="BL229" i="1" s="1"/>
  <c r="BL234" i="1" s="1"/>
  <c r="CG233" i="1"/>
  <c r="CG215" i="1"/>
  <c r="CG224" i="1"/>
  <c r="CG221" i="1"/>
  <c r="CG225" i="1" s="1"/>
  <c r="CG229" i="1" s="1"/>
  <c r="CG234" i="1" s="1"/>
  <c r="CG223" i="1"/>
  <c r="EW233" i="1"/>
  <c r="EW215" i="1"/>
  <c r="EW224" i="1"/>
  <c r="EW221" i="1"/>
  <c r="EW223" i="1"/>
  <c r="BE233" i="1"/>
  <c r="BE215" i="1"/>
  <c r="BE223" i="1"/>
  <c r="BE224" i="1"/>
  <c r="BE221" i="1"/>
  <c r="FI264" i="1"/>
  <c r="FI240" i="1"/>
  <c r="FI246" i="1" s="1"/>
  <c r="DT233" i="1"/>
  <c r="DT215" i="1"/>
  <c r="DT221" i="1"/>
  <c r="DT223" i="1"/>
  <c r="DT224" i="1"/>
  <c r="CY215" i="1"/>
  <c r="CY233" i="1"/>
  <c r="CY223" i="1"/>
  <c r="CY224" i="1"/>
  <c r="CY221" i="1"/>
  <c r="AV215" i="1"/>
  <c r="AV233" i="1"/>
  <c r="AV221" i="1"/>
  <c r="AV225" i="1" s="1"/>
  <c r="AV229" i="1" s="1"/>
  <c r="AV234" i="1" s="1"/>
  <c r="AV223" i="1"/>
  <c r="AV224" i="1"/>
  <c r="AJ215" i="1"/>
  <c r="AJ233" i="1"/>
  <c r="AJ223" i="1"/>
  <c r="AJ224" i="1"/>
  <c r="AJ221" i="1"/>
  <c r="AN215" i="1"/>
  <c r="AN233" i="1"/>
  <c r="AN223" i="1"/>
  <c r="AN224" i="1"/>
  <c r="AN221" i="1"/>
  <c r="AN225" i="1" s="1"/>
  <c r="AN229" i="1" s="1"/>
  <c r="AN234" i="1" s="1"/>
  <c r="CH215" i="1"/>
  <c r="CH233" i="1"/>
  <c r="CH223" i="1"/>
  <c r="CH224" i="1"/>
  <c r="CH221" i="1"/>
  <c r="CR215" i="1"/>
  <c r="CR233" i="1"/>
  <c r="CR224" i="1"/>
  <c r="CR223" i="1"/>
  <c r="CR221" i="1"/>
  <c r="CL215" i="1"/>
  <c r="CL233" i="1"/>
  <c r="CL224" i="1"/>
  <c r="CL223" i="1"/>
  <c r="CL221" i="1"/>
  <c r="FD233" i="1"/>
  <c r="FD215" i="1"/>
  <c r="FD224" i="1"/>
  <c r="FD221" i="1"/>
  <c r="FD223" i="1"/>
  <c r="AC233" i="1"/>
  <c r="AC215" i="1"/>
  <c r="AC223" i="1"/>
  <c r="AC224" i="1"/>
  <c r="AC221" i="1"/>
  <c r="G215" i="1"/>
  <c r="G233" i="1"/>
  <c r="G223" i="1"/>
  <c r="G224" i="1"/>
  <c r="G221" i="1"/>
  <c r="DP240" i="1"/>
  <c r="DP246" i="1" s="1"/>
  <c r="DP264" i="1"/>
  <c r="BS225" i="1"/>
  <c r="BS229" i="1" s="1"/>
  <c r="BS234" i="1" s="1"/>
  <c r="BS235" i="1" s="1"/>
  <c r="T225" i="1"/>
  <c r="T229" i="1" s="1"/>
  <c r="T234" i="1" s="1"/>
  <c r="T235" i="1" s="1"/>
  <c r="FU225" i="1"/>
  <c r="FU229" i="1" s="1"/>
  <c r="FU234" i="1" s="1"/>
  <c r="FU235" i="1" s="1"/>
  <c r="BP215" i="1"/>
  <c r="BP233" i="1"/>
  <c r="BP223" i="1"/>
  <c r="BP224" i="1"/>
  <c r="BP221" i="1"/>
  <c r="K225" i="1"/>
  <c r="K229" i="1" s="1"/>
  <c r="K234" i="1" s="1"/>
  <c r="K235" i="1" s="1"/>
  <c r="AO264" i="1"/>
  <c r="AO240" i="1"/>
  <c r="AO246" i="1" s="1"/>
  <c r="BK235" i="1"/>
  <c r="I264" i="1"/>
  <c r="I240" i="1"/>
  <c r="I246" i="1" s="1"/>
  <c r="EB240" i="1"/>
  <c r="EB246" i="1" s="1"/>
  <c r="EB264" i="1"/>
  <c r="J264" i="1"/>
  <c r="J240" i="1"/>
  <c r="J246" i="1" s="1"/>
  <c r="BN264" i="1"/>
  <c r="BN240" i="1"/>
  <c r="BN246" i="1" s="1"/>
  <c r="EY311" i="1"/>
  <c r="EY312" i="1" s="1"/>
  <c r="EY271" i="1"/>
  <c r="EY320" i="1" s="1"/>
  <c r="EY267" i="1"/>
  <c r="EY75" i="1"/>
  <c r="FQ233" i="1"/>
  <c r="FQ215" i="1"/>
  <c r="FQ224" i="1"/>
  <c r="FQ221" i="1"/>
  <c r="FQ223" i="1"/>
  <c r="ET233" i="1"/>
  <c r="ET215" i="1"/>
  <c r="ET223" i="1"/>
  <c r="ET224" i="1"/>
  <c r="ET221" i="1"/>
  <c r="AX235" i="1"/>
  <c r="Q225" i="1"/>
  <c r="Q229" i="1" s="1"/>
  <c r="Q234" i="1" s="1"/>
  <c r="Q235" i="1"/>
  <c r="DH235" i="1"/>
  <c r="DU225" i="1"/>
  <c r="DU229" i="1" s="1"/>
  <c r="DU234" i="1" s="1"/>
  <c r="DU235" i="1" s="1"/>
  <c r="EA240" i="1"/>
  <c r="EA246" i="1" s="1"/>
  <c r="EA264" i="1"/>
  <c r="BM235" i="1"/>
  <c r="C151" i="1"/>
  <c r="C153" i="1" s="1"/>
  <c r="C155" i="1" s="1"/>
  <c r="FF233" i="1"/>
  <c r="FF215" i="1"/>
  <c r="FF223" i="1"/>
  <c r="FF224" i="1"/>
  <c r="FF221" i="1"/>
  <c r="BA264" i="1"/>
  <c r="BA240" i="1"/>
  <c r="BA246" i="1" s="1"/>
  <c r="BI233" i="1"/>
  <c r="BI215" i="1"/>
  <c r="BI223" i="1"/>
  <c r="BI224" i="1"/>
  <c r="BI221" i="1"/>
  <c r="FM233" i="1"/>
  <c r="FM215" i="1"/>
  <c r="FM223" i="1"/>
  <c r="FM224" i="1"/>
  <c r="FM221" i="1"/>
  <c r="FT233" i="1"/>
  <c r="FT215" i="1"/>
  <c r="FT221" i="1"/>
  <c r="FT223" i="1"/>
  <c r="FT224" i="1"/>
  <c r="DZ225" i="1"/>
  <c r="DZ229" i="1" s="1"/>
  <c r="DZ234" i="1" s="1"/>
  <c r="DZ235" i="1" s="1"/>
  <c r="BZ235" i="1"/>
  <c r="CA311" i="1"/>
  <c r="CA271" i="1"/>
  <c r="CA320" i="1" s="1"/>
  <c r="CA267" i="1"/>
  <c r="CA75" i="1"/>
  <c r="EX264" i="1"/>
  <c r="EX240" i="1"/>
  <c r="EX246" i="1" s="1"/>
  <c r="BL235" i="1"/>
  <c r="DX311" i="1"/>
  <c r="DX271" i="1"/>
  <c r="DX320" i="1" s="1"/>
  <c r="DX267" i="1"/>
  <c r="DX75" i="1"/>
  <c r="EK235" i="1"/>
  <c r="BW235" i="1"/>
  <c r="EG235" i="1"/>
  <c r="FJ235" i="1"/>
  <c r="DV235" i="1"/>
  <c r="DL235" i="1"/>
  <c r="DA264" i="1"/>
  <c r="DA240" i="1"/>
  <c r="DA246" i="1" s="1"/>
  <c r="AH264" i="1"/>
  <c r="AH240" i="1"/>
  <c r="AH246" i="1" s="1"/>
  <c r="W225" i="1"/>
  <c r="W229" i="1" s="1"/>
  <c r="W234" i="1" s="1"/>
  <c r="W235" i="1" s="1"/>
  <c r="CB235" i="1"/>
  <c r="EH225" i="1"/>
  <c r="EH229" i="1" s="1"/>
  <c r="EH234" i="1" s="1"/>
  <c r="EH235" i="1" s="1"/>
  <c r="CO235" i="1"/>
  <c r="FR225" i="1"/>
  <c r="FR229" i="1" s="1"/>
  <c r="FR234" i="1" s="1"/>
  <c r="FR235" i="1" s="1"/>
  <c r="BC235" i="1"/>
  <c r="ER225" i="1"/>
  <c r="ER229" i="1" s="1"/>
  <c r="ER234" i="1" s="1"/>
  <c r="ER235" i="1" s="1"/>
  <c r="FP235" i="1"/>
  <c r="FH225" i="1"/>
  <c r="FH229" i="1" s="1"/>
  <c r="FH234" i="1" s="1"/>
  <c r="FH235" i="1" s="1"/>
  <c r="CQ240" i="1"/>
  <c r="CQ246" i="1" s="1"/>
  <c r="CQ264" i="1"/>
  <c r="CV311" i="1"/>
  <c r="CV271" i="1"/>
  <c r="CV320" i="1" s="1"/>
  <c r="CV267" i="1"/>
  <c r="CV75" i="1"/>
  <c r="CW311" i="1"/>
  <c r="CW271" i="1"/>
  <c r="CW320" i="1" s="1"/>
  <c r="CW267" i="1"/>
  <c r="CW75" i="1"/>
  <c r="AG235" i="1"/>
  <c r="AB225" i="1"/>
  <c r="AB229" i="1" s="1"/>
  <c r="AB234" i="1" s="1"/>
  <c r="AB235" i="1" s="1"/>
  <c r="FA225" i="1"/>
  <c r="FA229" i="1" s="1"/>
  <c r="FA234" i="1" s="1"/>
  <c r="FA235" i="1" s="1"/>
  <c r="CF235" i="1"/>
  <c r="FN225" i="1"/>
  <c r="FN229" i="1" s="1"/>
  <c r="FN234" i="1" s="1"/>
  <c r="FN235" i="1"/>
  <c r="FW235" i="1"/>
  <c r="DO235" i="1"/>
  <c r="P215" i="1"/>
  <c r="P233" i="1"/>
  <c r="P223" i="1"/>
  <c r="P224" i="1"/>
  <c r="P221" i="1"/>
  <c r="BF225" i="1"/>
  <c r="BF229" i="1" s="1"/>
  <c r="BF234" i="1" s="1"/>
  <c r="BF235" i="1" s="1"/>
  <c r="EJ225" i="1"/>
  <c r="EJ229" i="1" s="1"/>
  <c r="EJ234" i="1" s="1"/>
  <c r="EJ235" i="1"/>
  <c r="BR225" i="1"/>
  <c r="BR229" i="1" s="1"/>
  <c r="BR234" i="1" s="1"/>
  <c r="BR235" i="1" s="1"/>
  <c r="BB235" i="1"/>
  <c r="EN235" i="1"/>
  <c r="CI235" i="1"/>
  <c r="BQ225" i="1"/>
  <c r="BQ229" i="1" s="1"/>
  <c r="BQ234" i="1" s="1"/>
  <c r="BQ235" i="1" s="1"/>
  <c r="EC311" i="1"/>
  <c r="EC271" i="1"/>
  <c r="EC320" i="1" s="1"/>
  <c r="EC267" i="1"/>
  <c r="EC75" i="1"/>
  <c r="E264" i="1"/>
  <c r="E240" i="1"/>
  <c r="E246" i="1" s="1"/>
  <c r="CZ225" i="1"/>
  <c r="CZ229" i="1" s="1"/>
  <c r="CZ234" i="1" s="1"/>
  <c r="CZ235" i="1" s="1"/>
  <c r="ED225" i="1"/>
  <c r="ED229" i="1" s="1"/>
  <c r="ED234" i="1" s="1"/>
  <c r="ED235" i="1" s="1"/>
  <c r="H225" i="1"/>
  <c r="H229" i="1" s="1"/>
  <c r="H234" i="1" s="1"/>
  <c r="H235" i="1" s="1"/>
  <c r="FO225" i="1"/>
  <c r="FO229" i="1" s="1"/>
  <c r="FO234" i="1" s="1"/>
  <c r="FO235" i="1" s="1"/>
  <c r="C199" i="1"/>
  <c r="FZ120" i="1"/>
  <c r="CE235" i="1"/>
  <c r="CT225" i="1"/>
  <c r="CT229" i="1" s="1"/>
  <c r="CT234" i="1" s="1"/>
  <c r="CT235" i="1" s="1"/>
  <c r="CN215" i="1"/>
  <c r="CN233" i="1"/>
  <c r="CN224" i="1"/>
  <c r="CN221" i="1"/>
  <c r="CN223" i="1"/>
  <c r="DB311" i="1"/>
  <c r="DB271" i="1"/>
  <c r="DB320" i="1" s="1"/>
  <c r="DB267" i="1"/>
  <c r="DB75" i="1"/>
  <c r="EL233" i="1"/>
  <c r="EL215" i="1"/>
  <c r="EL223" i="1"/>
  <c r="EL221" i="1"/>
  <c r="EL224" i="1"/>
  <c r="EZ233" i="1"/>
  <c r="EZ215" i="1"/>
  <c r="EZ224" i="1"/>
  <c r="EZ221" i="1"/>
  <c r="EZ223" i="1"/>
  <c r="EM235" i="1"/>
  <c r="V215" i="1"/>
  <c r="V233" i="1"/>
  <c r="V221" i="1"/>
  <c r="V225" i="1" s="1"/>
  <c r="V229" i="1" s="1"/>
  <c r="V234" i="1" s="1"/>
  <c r="V223" i="1"/>
  <c r="V224" i="1"/>
  <c r="BH215" i="1"/>
  <c r="BH233" i="1"/>
  <c r="BH235" i="1" s="1"/>
  <c r="BH221" i="1"/>
  <c r="BH225" i="1" s="1"/>
  <c r="BH229" i="1" s="1"/>
  <c r="BH234" i="1" s="1"/>
  <c r="BH223" i="1"/>
  <c r="BH224" i="1"/>
  <c r="CS311" i="1"/>
  <c r="CS271" i="1"/>
  <c r="CS320" i="1" s="1"/>
  <c r="CS267" i="1"/>
  <c r="CS75" i="1"/>
  <c r="AT215" i="1"/>
  <c r="AT233" i="1"/>
  <c r="AT224" i="1"/>
  <c r="AT221" i="1"/>
  <c r="AT223" i="1"/>
  <c r="ES233" i="1"/>
  <c r="ES215" i="1"/>
  <c r="ES224" i="1"/>
  <c r="ES221" i="1"/>
  <c r="ES223" i="1"/>
  <c r="AS233" i="1"/>
  <c r="AS215" i="1"/>
  <c r="AS223" i="1"/>
  <c r="AS224" i="1"/>
  <c r="AS221" i="1"/>
  <c r="AS225" i="1" s="1"/>
  <c r="AS229" i="1" s="1"/>
  <c r="AS234" i="1" s="1"/>
  <c r="EO311" i="1"/>
  <c r="EO271" i="1"/>
  <c r="EO320" i="1" s="1"/>
  <c r="EO267" i="1"/>
  <c r="EO75" i="1"/>
  <c r="DM233" i="1"/>
  <c r="DM215" i="1"/>
  <c r="DM221" i="1"/>
  <c r="DM225" i="1" s="1"/>
  <c r="DM229" i="1" s="1"/>
  <c r="DM234" i="1" s="1"/>
  <c r="DM223" i="1"/>
  <c r="DM224" i="1"/>
  <c r="AI215" i="1"/>
  <c r="AI233" i="1"/>
  <c r="AI223" i="1"/>
  <c r="AI224" i="1"/>
  <c r="AI221" i="1"/>
  <c r="AI225" i="1" s="1"/>
  <c r="AI229" i="1" s="1"/>
  <c r="AI234" i="1" s="1"/>
  <c r="AA215" i="1"/>
  <c r="AA233" i="1"/>
  <c r="AA221" i="1"/>
  <c r="AA223" i="1"/>
  <c r="AA224" i="1"/>
  <c r="CD215" i="1"/>
  <c r="CD233" i="1"/>
  <c r="CD224" i="1"/>
  <c r="CD221" i="1"/>
  <c r="CD223" i="1"/>
  <c r="AM215" i="1"/>
  <c r="AM233" i="1"/>
  <c r="AM224" i="1"/>
  <c r="AM221" i="1"/>
  <c r="AM223" i="1"/>
  <c r="CZ240" i="1" l="1"/>
  <c r="CZ246" i="1" s="1"/>
  <c r="CZ264" i="1"/>
  <c r="ER240" i="1"/>
  <c r="ER246" i="1" s="1"/>
  <c r="ER264" i="1"/>
  <c r="EH264" i="1"/>
  <c r="EH240" i="1"/>
  <c r="EH246" i="1" s="1"/>
  <c r="C200" i="1"/>
  <c r="FZ200" i="1" s="1"/>
  <c r="FZ155" i="1"/>
  <c r="GB155" i="1" s="1"/>
  <c r="C312" i="1"/>
  <c r="DU264" i="1"/>
  <c r="DU240" i="1"/>
  <c r="DU246" i="1" s="1"/>
  <c r="FU264" i="1"/>
  <c r="FU240" i="1"/>
  <c r="FU246" i="1" s="1"/>
  <c r="EQ240" i="1"/>
  <c r="EQ246" i="1" s="1"/>
  <c r="EQ264" i="1"/>
  <c r="CT264" i="1"/>
  <c r="CT240" i="1"/>
  <c r="CT246" i="1" s="1"/>
  <c r="FO240" i="1"/>
  <c r="FO246" i="1" s="1"/>
  <c r="FO264" i="1"/>
  <c r="FA264" i="1"/>
  <c r="FA240" i="1"/>
  <c r="FA246" i="1" s="1"/>
  <c r="DZ264" i="1"/>
  <c r="DZ240" i="1"/>
  <c r="DZ246" i="1" s="1"/>
  <c r="T240" i="1"/>
  <c r="T246" i="1" s="1"/>
  <c r="T264" i="1"/>
  <c r="EV240" i="1"/>
  <c r="EV246" i="1" s="1"/>
  <c r="EV264" i="1"/>
  <c r="DJ264" i="1"/>
  <c r="DJ240" i="1"/>
  <c r="DJ246" i="1" s="1"/>
  <c r="FC240" i="1"/>
  <c r="FC246" i="1" s="1"/>
  <c r="FC264" i="1"/>
  <c r="H240" i="1"/>
  <c r="H246" i="1" s="1"/>
  <c r="H264" i="1"/>
  <c r="BF264" i="1"/>
  <c r="BF240" i="1"/>
  <c r="BF246" i="1" s="1"/>
  <c r="AB240" i="1"/>
  <c r="AB246" i="1" s="1"/>
  <c r="AB264" i="1"/>
  <c r="FH240" i="1"/>
  <c r="FH246" i="1" s="1"/>
  <c r="FH264" i="1"/>
  <c r="FR264" i="1"/>
  <c r="FR240" i="1"/>
  <c r="FR246" i="1" s="1"/>
  <c r="W240" i="1"/>
  <c r="W246" i="1" s="1"/>
  <c r="W264" i="1"/>
  <c r="K240" i="1"/>
  <c r="K246" i="1" s="1"/>
  <c r="K264" i="1"/>
  <c r="BS240" i="1"/>
  <c r="BS246" i="1" s="1"/>
  <c r="BS264" i="1"/>
  <c r="D240" i="1"/>
  <c r="D246" i="1" s="1"/>
  <c r="D264" i="1"/>
  <c r="CC264" i="1"/>
  <c r="CC240" i="1"/>
  <c r="CC246" i="1" s="1"/>
  <c r="AQ240" i="1"/>
  <c r="AQ246" i="1" s="1"/>
  <c r="AQ264" i="1"/>
  <c r="ED264" i="1"/>
  <c r="ED240" i="1"/>
  <c r="ED246" i="1" s="1"/>
  <c r="BQ264" i="1"/>
  <c r="BQ240" i="1"/>
  <c r="BQ246" i="1" s="1"/>
  <c r="BR264" i="1"/>
  <c r="BR240" i="1"/>
  <c r="BR246" i="1" s="1"/>
  <c r="DE264" i="1"/>
  <c r="DE240" i="1"/>
  <c r="DE246" i="1" s="1"/>
  <c r="AR240" i="1"/>
  <c r="AR246" i="1" s="1"/>
  <c r="AR264" i="1"/>
  <c r="AM225" i="1"/>
  <c r="AM229" i="1" s="1"/>
  <c r="AM234" i="1" s="1"/>
  <c r="ES225" i="1"/>
  <c r="ES229" i="1" s="1"/>
  <c r="ES234" i="1" s="1"/>
  <c r="EL225" i="1"/>
  <c r="EL229" i="1" s="1"/>
  <c r="EL234" i="1" s="1"/>
  <c r="CE240" i="1"/>
  <c r="CE246" i="1" s="1"/>
  <c r="CE264" i="1"/>
  <c r="E311" i="1"/>
  <c r="E271" i="1"/>
  <c r="E320" i="1" s="1"/>
  <c r="E267" i="1"/>
  <c r="E75" i="1"/>
  <c r="CI240" i="1"/>
  <c r="CI246" i="1" s="1"/>
  <c r="CI264" i="1"/>
  <c r="EJ240" i="1"/>
  <c r="EJ246" i="1" s="1"/>
  <c r="EJ264" i="1"/>
  <c r="DO240" i="1"/>
  <c r="DO246" i="1" s="1"/>
  <c r="DO264" i="1"/>
  <c r="CF240" i="1"/>
  <c r="CF246" i="1" s="1"/>
  <c r="CF264" i="1"/>
  <c r="AG264" i="1"/>
  <c r="AG240" i="1"/>
  <c r="AG246" i="1" s="1"/>
  <c r="DA311" i="1"/>
  <c r="DA271" i="1"/>
  <c r="DA320" i="1" s="1"/>
  <c r="DA267" i="1"/>
  <c r="DA75" i="1"/>
  <c r="DV264" i="1"/>
  <c r="DV240" i="1"/>
  <c r="DV246" i="1" s="1"/>
  <c r="EK264" i="1"/>
  <c r="EK240" i="1"/>
  <c r="EK246" i="1" s="1"/>
  <c r="BZ264" i="1"/>
  <c r="BZ240" i="1"/>
  <c r="BZ246" i="1" s="1"/>
  <c r="FT225" i="1"/>
  <c r="FT229" i="1" s="1"/>
  <c r="FT234" i="1" s="1"/>
  <c r="BI225" i="1"/>
  <c r="BI229" i="1" s="1"/>
  <c r="BI234" i="1" s="1"/>
  <c r="BI235" i="1"/>
  <c r="EA311" i="1"/>
  <c r="EA271" i="1"/>
  <c r="EA320" i="1" s="1"/>
  <c r="EA267" i="1"/>
  <c r="EA75" i="1"/>
  <c r="Q264" i="1"/>
  <c r="Q240" i="1"/>
  <c r="Q246" i="1" s="1"/>
  <c r="BN311" i="1"/>
  <c r="BN271" i="1"/>
  <c r="BN320" i="1" s="1"/>
  <c r="BN267" i="1"/>
  <c r="BN75" i="1"/>
  <c r="BK240" i="1"/>
  <c r="BK246" i="1" s="1"/>
  <c r="BK264" i="1"/>
  <c r="DP311" i="1"/>
  <c r="DP271" i="1"/>
  <c r="DP320" i="1" s="1"/>
  <c r="DP267" i="1"/>
  <c r="DP75" i="1"/>
  <c r="FK235" i="1"/>
  <c r="N264" i="1"/>
  <c r="N240" i="1"/>
  <c r="N246" i="1" s="1"/>
  <c r="CP264" i="1"/>
  <c r="CP240" i="1"/>
  <c r="CP246" i="1" s="1"/>
  <c r="CK225" i="1"/>
  <c r="CK229" i="1" s="1"/>
  <c r="CK234" i="1" s="1"/>
  <c r="AF235" i="1"/>
  <c r="L311" i="1"/>
  <c r="L271" i="1"/>
  <c r="L320" i="1" s="1"/>
  <c r="L267" i="1"/>
  <c r="L75" i="1"/>
  <c r="X311" i="1"/>
  <c r="X271" i="1"/>
  <c r="X320" i="1" s="1"/>
  <c r="X267" i="1"/>
  <c r="X75" i="1"/>
  <c r="CM311" i="1"/>
  <c r="CM271" i="1"/>
  <c r="CM320" i="1" s="1"/>
  <c r="CM267" i="1"/>
  <c r="CM75" i="1"/>
  <c r="CD225" i="1"/>
  <c r="CD229" i="1" s="1"/>
  <c r="CD234" i="1" s="1"/>
  <c r="AI235" i="1"/>
  <c r="AT225" i="1"/>
  <c r="AT229" i="1" s="1"/>
  <c r="AT234" i="1" s="1"/>
  <c r="EM240" i="1"/>
  <c r="EM246" i="1" s="1"/>
  <c r="EM264" i="1"/>
  <c r="EN240" i="1"/>
  <c r="EN246" i="1" s="1"/>
  <c r="EN264" i="1"/>
  <c r="FW240" i="1"/>
  <c r="FW246" i="1" s="1"/>
  <c r="FW264" i="1"/>
  <c r="CQ311" i="1"/>
  <c r="CQ271" i="1"/>
  <c r="CQ320" i="1" s="1"/>
  <c r="CQ267" i="1"/>
  <c r="CQ75" i="1"/>
  <c r="FP240" i="1"/>
  <c r="FP246" i="1" s="1"/>
  <c r="FP264" i="1"/>
  <c r="CO264" i="1"/>
  <c r="CO240" i="1"/>
  <c r="CO246" i="1" s="1"/>
  <c r="DL240" i="1"/>
  <c r="DL246" i="1" s="1"/>
  <c r="DL264" i="1"/>
  <c r="FJ264" i="1"/>
  <c r="FJ240" i="1"/>
  <c r="FJ246" i="1" s="1"/>
  <c r="EX311" i="1"/>
  <c r="EX271" i="1"/>
  <c r="EX320" i="1" s="1"/>
  <c r="EX267" i="1"/>
  <c r="EX75" i="1"/>
  <c r="FQ225" i="1"/>
  <c r="FQ229" i="1" s="1"/>
  <c r="FQ234" i="1" s="1"/>
  <c r="FQ235" i="1" s="1"/>
  <c r="FD225" i="1"/>
  <c r="FD229" i="1" s="1"/>
  <c r="FD234" i="1" s="1"/>
  <c r="FD235" i="1" s="1"/>
  <c r="CL225" i="1"/>
  <c r="CL229" i="1" s="1"/>
  <c r="CL234" i="1" s="1"/>
  <c r="CL235" i="1" s="1"/>
  <c r="AJ225" i="1"/>
  <c r="AJ229" i="1" s="1"/>
  <c r="AJ234" i="1" s="1"/>
  <c r="AJ235" i="1" s="1"/>
  <c r="AV235" i="1"/>
  <c r="EW225" i="1"/>
  <c r="EW229" i="1" s="1"/>
  <c r="EW234" i="1" s="1"/>
  <c r="EW235" i="1" s="1"/>
  <c r="CG235" i="1"/>
  <c r="AK225" i="1"/>
  <c r="AK229" i="1" s="1"/>
  <c r="AK234" i="1" s="1"/>
  <c r="AK235" i="1" s="1"/>
  <c r="Y311" i="1"/>
  <c r="Y312" i="1" s="1"/>
  <c r="Y271" i="1"/>
  <c r="Y320" i="1" s="1"/>
  <c r="Y267" i="1"/>
  <c r="Y75" i="1"/>
  <c r="F235" i="1"/>
  <c r="DN311" i="1"/>
  <c r="DN271" i="1"/>
  <c r="DN320" i="1" s="1"/>
  <c r="DN267" i="1"/>
  <c r="DN75" i="1"/>
  <c r="FL225" i="1"/>
  <c r="FL229" i="1" s="1"/>
  <c r="FL234" i="1" s="1"/>
  <c r="FL235" i="1"/>
  <c r="BV225" i="1"/>
  <c r="BV229" i="1" s="1"/>
  <c r="BV234" i="1" s="1"/>
  <c r="FB264" i="1"/>
  <c r="FB240" i="1"/>
  <c r="FB246" i="1" s="1"/>
  <c r="O225" i="1"/>
  <c r="O229" i="1" s="1"/>
  <c r="O234" i="1" s="1"/>
  <c r="Z225" i="1"/>
  <c r="Z229" i="1" s="1"/>
  <c r="Z234" i="1" s="1"/>
  <c r="Z235" i="1" s="1"/>
  <c r="AE225" i="1"/>
  <c r="AE229" i="1" s="1"/>
  <c r="AE234" i="1" s="1"/>
  <c r="S311" i="1"/>
  <c r="S271" i="1"/>
  <c r="S320" i="1" s="1"/>
  <c r="S267" i="1"/>
  <c r="S75" i="1"/>
  <c r="DY311" i="1"/>
  <c r="DY271" i="1"/>
  <c r="DY320" i="1" s="1"/>
  <c r="DY267" i="1"/>
  <c r="DY75" i="1"/>
  <c r="BY311" i="1"/>
  <c r="BY271" i="1"/>
  <c r="BY267" i="1"/>
  <c r="BY75" i="1"/>
  <c r="DF311" i="1"/>
  <c r="DF271" i="1"/>
  <c r="DF320" i="1" s="1"/>
  <c r="DF267" i="1"/>
  <c r="DF75" i="1"/>
  <c r="M311" i="1"/>
  <c r="M271" i="1"/>
  <c r="M320" i="1" s="1"/>
  <c r="M267" i="1"/>
  <c r="M75" i="1"/>
  <c r="AM235" i="1"/>
  <c r="AS235" i="1"/>
  <c r="BH240" i="1"/>
  <c r="BH246" i="1" s="1"/>
  <c r="BH264" i="1"/>
  <c r="C201" i="1"/>
  <c r="FZ199" i="1"/>
  <c r="BB264" i="1"/>
  <c r="BB240" i="1"/>
  <c r="BB246" i="1" s="1"/>
  <c r="FN264" i="1"/>
  <c r="FN240" i="1"/>
  <c r="FN246" i="1" s="1"/>
  <c r="AH311" i="1"/>
  <c r="AH271" i="1"/>
  <c r="AH320" i="1" s="1"/>
  <c r="AH267" i="1"/>
  <c r="AH75" i="1"/>
  <c r="EG264" i="1"/>
  <c r="EG240" i="1"/>
  <c r="EG246" i="1" s="1"/>
  <c r="FT235" i="1"/>
  <c r="BA311" i="1"/>
  <c r="BA271" i="1"/>
  <c r="BA320" i="1" s="1"/>
  <c r="BA267" i="1"/>
  <c r="BA75" i="1"/>
  <c r="BM264" i="1"/>
  <c r="BM240" i="1"/>
  <c r="BM246" i="1" s="1"/>
  <c r="AX264" i="1"/>
  <c r="AX240" i="1"/>
  <c r="AX246" i="1" s="1"/>
  <c r="J311" i="1"/>
  <c r="J271" i="1"/>
  <c r="J320" i="1" s="1"/>
  <c r="J267" i="1"/>
  <c r="J75" i="1"/>
  <c r="AO311" i="1"/>
  <c r="AO271" i="1"/>
  <c r="AO320" i="1" s="1"/>
  <c r="AO267" i="1"/>
  <c r="AO75" i="1"/>
  <c r="BP225" i="1"/>
  <c r="BP229" i="1" s="1"/>
  <c r="BP234" i="1" s="1"/>
  <c r="BP235" i="1" s="1"/>
  <c r="G225" i="1"/>
  <c r="G229" i="1" s="1"/>
  <c r="G234" i="1" s="1"/>
  <c r="G235" i="1" s="1"/>
  <c r="CR225" i="1"/>
  <c r="CR229" i="1" s="1"/>
  <c r="CR234" i="1" s="1"/>
  <c r="CR235" i="1" s="1"/>
  <c r="DT225" i="1"/>
  <c r="DT229" i="1" s="1"/>
  <c r="DT234" i="1" s="1"/>
  <c r="DT235" i="1" s="1"/>
  <c r="FI311" i="1"/>
  <c r="FI271" i="1"/>
  <c r="FI320" i="1" s="1"/>
  <c r="FI267" i="1"/>
  <c r="FI75" i="1"/>
  <c r="DI264" i="1"/>
  <c r="DI240" i="1"/>
  <c r="DI246" i="1" s="1"/>
  <c r="F225" i="1"/>
  <c r="F229" i="1" s="1"/>
  <c r="F234" i="1" s="1"/>
  <c r="AZ311" i="1"/>
  <c r="AZ271" i="1"/>
  <c r="AZ320" i="1" s="1"/>
  <c r="AZ267" i="1"/>
  <c r="AZ75" i="1"/>
  <c r="BV235" i="1"/>
  <c r="EF240" i="1"/>
  <c r="EF246" i="1" s="1"/>
  <c r="EF264" i="1"/>
  <c r="BT311" i="1"/>
  <c r="BT271" i="1"/>
  <c r="BT320" i="1" s="1"/>
  <c r="BT267" i="1"/>
  <c r="BT75" i="1"/>
  <c r="AL264" i="1"/>
  <c r="AL240" i="1"/>
  <c r="AL246" i="1" s="1"/>
  <c r="CK235" i="1"/>
  <c r="DR311" i="1"/>
  <c r="DR271" i="1"/>
  <c r="DR320" i="1" s="1"/>
  <c r="DR267" i="1"/>
  <c r="DR75" i="1"/>
  <c r="DQ235" i="1"/>
  <c r="EE235" i="1"/>
  <c r="FV311" i="1"/>
  <c r="FV271" i="1"/>
  <c r="FV320" i="1" s="1"/>
  <c r="FV267" i="1"/>
  <c r="FV75" i="1"/>
  <c r="EI311" i="1"/>
  <c r="EI271" i="1"/>
  <c r="EI320" i="1" s="1"/>
  <c r="EI267" i="1"/>
  <c r="EI75" i="1"/>
  <c r="BG311" i="1"/>
  <c r="BG271" i="1"/>
  <c r="BG320" i="1" s="1"/>
  <c r="BG267" i="1"/>
  <c r="BG75" i="1"/>
  <c r="BO311" i="1"/>
  <c r="BO271" i="1"/>
  <c r="BO320" i="1" s="1"/>
  <c r="BO267" i="1"/>
  <c r="BO75" i="1"/>
  <c r="CJ311" i="1"/>
  <c r="CJ271" i="1"/>
  <c r="CJ320" i="1" s="1"/>
  <c r="CJ267" i="1"/>
  <c r="CJ75" i="1"/>
  <c r="AY311" i="1"/>
  <c r="AY271" i="1"/>
  <c r="AY320" i="1" s="1"/>
  <c r="AY267" i="1"/>
  <c r="AY75" i="1"/>
  <c r="CD235" i="1"/>
  <c r="AA225" i="1"/>
  <c r="AA229" i="1" s="1"/>
  <c r="AA234" i="1" s="1"/>
  <c r="AA235" i="1" s="1"/>
  <c r="DM235" i="1"/>
  <c r="ES235" i="1"/>
  <c r="AT235" i="1"/>
  <c r="V235" i="1"/>
  <c r="EZ225" i="1"/>
  <c r="EZ229" i="1" s="1"/>
  <c r="EZ234" i="1" s="1"/>
  <c r="EZ235" i="1" s="1"/>
  <c r="EL235" i="1"/>
  <c r="CN225" i="1"/>
  <c r="CN229" i="1" s="1"/>
  <c r="CN234" i="1" s="1"/>
  <c r="CN235" i="1" s="1"/>
  <c r="P225" i="1"/>
  <c r="P229" i="1" s="1"/>
  <c r="P234" i="1" s="1"/>
  <c r="P235" i="1" s="1"/>
  <c r="BC240" i="1"/>
  <c r="BC246" i="1" s="1"/>
  <c r="BC264" i="1"/>
  <c r="CB240" i="1"/>
  <c r="CB246" i="1" s="1"/>
  <c r="CB264" i="1"/>
  <c r="BW240" i="1"/>
  <c r="BW246" i="1" s="1"/>
  <c r="BW264" i="1"/>
  <c r="BL240" i="1"/>
  <c r="BL246" i="1" s="1"/>
  <c r="BL264" i="1"/>
  <c r="FM225" i="1"/>
  <c r="FM229" i="1" s="1"/>
  <c r="FM234" i="1" s="1"/>
  <c r="FM235" i="1" s="1"/>
  <c r="FF225" i="1"/>
  <c r="FF229" i="1" s="1"/>
  <c r="FF234" i="1" s="1"/>
  <c r="FF235" i="1" s="1"/>
  <c r="DH240" i="1"/>
  <c r="DH246" i="1" s="1"/>
  <c r="DH264" i="1"/>
  <c r="ET225" i="1"/>
  <c r="ET229" i="1" s="1"/>
  <c r="ET234" i="1" s="1"/>
  <c r="ET235" i="1" s="1"/>
  <c r="EB311" i="1"/>
  <c r="EB271" i="1"/>
  <c r="EB320" i="1" s="1"/>
  <c r="EB267" i="1"/>
  <c r="EB75" i="1"/>
  <c r="I311" i="1"/>
  <c r="I271" i="1"/>
  <c r="I320" i="1" s="1"/>
  <c r="I267" i="1"/>
  <c r="I75" i="1"/>
  <c r="AC225" i="1"/>
  <c r="AC229" i="1" s="1"/>
  <c r="AC234" i="1" s="1"/>
  <c r="AC235" i="1" s="1"/>
  <c r="CH225" i="1"/>
  <c r="CH229" i="1" s="1"/>
  <c r="CH234" i="1" s="1"/>
  <c r="CH235" i="1" s="1"/>
  <c r="AN235" i="1"/>
  <c r="CY225" i="1"/>
  <c r="CY229" i="1" s="1"/>
  <c r="CY234" i="1" s="1"/>
  <c r="CY235" i="1" s="1"/>
  <c r="BE225" i="1"/>
  <c r="BE229" i="1" s="1"/>
  <c r="BE234" i="1" s="1"/>
  <c r="BE235" i="1"/>
  <c r="AD225" i="1"/>
  <c r="AD229" i="1" s="1"/>
  <c r="AD234" i="1" s="1"/>
  <c r="AD235" i="1" s="1"/>
  <c r="AP311" i="1"/>
  <c r="AP271" i="1"/>
  <c r="AP320" i="1" s="1"/>
  <c r="AP267" i="1"/>
  <c r="AP75" i="1"/>
  <c r="U264" i="1"/>
  <c r="U240" i="1"/>
  <c r="U246" i="1" s="1"/>
  <c r="DS311" i="1"/>
  <c r="DS271" i="1"/>
  <c r="DS320" i="1" s="1"/>
  <c r="DS267" i="1"/>
  <c r="DS75" i="1"/>
  <c r="BD225" i="1"/>
  <c r="BD229" i="1" s="1"/>
  <c r="BD234" i="1" s="1"/>
  <c r="BD235" i="1" s="1"/>
  <c r="DK312" i="1"/>
  <c r="DK320" i="1"/>
  <c r="O235" i="1"/>
  <c r="AE235" i="1"/>
  <c r="BJ271" i="1"/>
  <c r="BJ320" i="1" s="1"/>
  <c r="BJ267" i="1"/>
  <c r="BJ311" i="1"/>
  <c r="BJ75" i="1"/>
  <c r="EU311" i="1"/>
  <c r="EU312" i="1" s="1"/>
  <c r="EU267" i="1"/>
  <c r="EU271" i="1"/>
  <c r="EU320" i="1" s="1"/>
  <c r="EU75" i="1"/>
  <c r="FE264" i="1"/>
  <c r="FE240" i="1"/>
  <c r="FE246" i="1" s="1"/>
  <c r="R311" i="1"/>
  <c r="R271" i="1"/>
  <c r="R320" i="1" s="1"/>
  <c r="R267" i="1"/>
  <c r="R75" i="1"/>
  <c r="EP311" i="1"/>
  <c r="EP271" i="1"/>
  <c r="EP320" i="1" s="1"/>
  <c r="EP267" i="1"/>
  <c r="EP75" i="1"/>
  <c r="AC264" i="1" l="1"/>
  <c r="AC240" i="1"/>
  <c r="AC246" i="1" s="1"/>
  <c r="FF264" i="1"/>
  <c r="FF240" i="1"/>
  <c r="FF246" i="1" s="1"/>
  <c r="CR240" i="1"/>
  <c r="CR246" i="1" s="1"/>
  <c r="CR264" i="1"/>
  <c r="FQ264" i="1"/>
  <c r="FQ240" i="1"/>
  <c r="FQ246" i="1" s="1"/>
  <c r="CY240" i="1"/>
  <c r="CY246" i="1" s="1"/>
  <c r="CY264" i="1"/>
  <c r="ET264" i="1"/>
  <c r="ET240" i="1"/>
  <c r="ET246" i="1" s="1"/>
  <c r="FM264" i="1"/>
  <c r="FM240" i="1"/>
  <c r="FM246" i="1" s="1"/>
  <c r="EZ240" i="1"/>
  <c r="EZ246" i="1" s="1"/>
  <c r="EZ264" i="1"/>
  <c r="G240" i="1"/>
  <c r="G246" i="1" s="1"/>
  <c r="G264" i="1"/>
  <c r="Z264" i="1"/>
  <c r="Z240" i="1"/>
  <c r="Z246" i="1" s="1"/>
  <c r="AK264" i="1"/>
  <c r="AK240" i="1"/>
  <c r="AK246" i="1" s="1"/>
  <c r="AJ240" i="1"/>
  <c r="AJ246" i="1" s="1"/>
  <c r="AJ264" i="1"/>
  <c r="AD264" i="1"/>
  <c r="AD240" i="1"/>
  <c r="AD246" i="1" s="1"/>
  <c r="P240" i="1"/>
  <c r="P246" i="1" s="1"/>
  <c r="P264" i="1"/>
  <c r="AA240" i="1"/>
  <c r="AA246" i="1" s="1"/>
  <c r="AA264" i="1"/>
  <c r="BP240" i="1"/>
  <c r="BP246" i="1" s="1"/>
  <c r="BP264" i="1"/>
  <c r="CL264" i="1"/>
  <c r="CL240" i="1"/>
  <c r="CL246" i="1" s="1"/>
  <c r="BD240" i="1"/>
  <c r="BD246" i="1" s="1"/>
  <c r="BD264" i="1"/>
  <c r="CH264" i="1"/>
  <c r="CH240" i="1"/>
  <c r="CH246" i="1" s="1"/>
  <c r="CN240" i="1"/>
  <c r="CN246" i="1" s="1"/>
  <c r="CN264" i="1"/>
  <c r="DT240" i="1"/>
  <c r="DT246" i="1" s="1"/>
  <c r="DT264" i="1"/>
  <c r="EW264" i="1"/>
  <c r="EW240" i="1"/>
  <c r="EW246" i="1" s="1"/>
  <c r="FD240" i="1"/>
  <c r="FD246" i="1" s="1"/>
  <c r="FD264" i="1"/>
  <c r="DL311" i="1"/>
  <c r="DL271" i="1"/>
  <c r="DL320" i="1" s="1"/>
  <c r="DL267" i="1"/>
  <c r="DL75" i="1"/>
  <c r="FP311" i="1"/>
  <c r="FP271" i="1"/>
  <c r="FP320" i="1" s="1"/>
  <c r="FP267" i="1"/>
  <c r="FP75" i="1"/>
  <c r="FW311" i="1"/>
  <c r="FW271" i="1"/>
  <c r="FW320" i="1" s="1"/>
  <c r="FW267" i="1"/>
  <c r="FW75" i="1"/>
  <c r="N311" i="1"/>
  <c r="N271" i="1"/>
  <c r="N320" i="1" s="1"/>
  <c r="N267" i="1"/>
  <c r="N75" i="1"/>
  <c r="AG311" i="1"/>
  <c r="AG271" i="1"/>
  <c r="AG320" i="1" s="1"/>
  <c r="AG267" i="1"/>
  <c r="AG75" i="1"/>
  <c r="DE311" i="1"/>
  <c r="DE271" i="1"/>
  <c r="DE320" i="1" s="1"/>
  <c r="DE267" i="1"/>
  <c r="DE75" i="1"/>
  <c r="BQ311" i="1"/>
  <c r="BQ271" i="1"/>
  <c r="BQ320" i="1" s="1"/>
  <c r="BQ267" i="1"/>
  <c r="BQ75" i="1"/>
  <c r="FR311" i="1"/>
  <c r="FR271" i="1"/>
  <c r="FR320" i="1" s="1"/>
  <c r="FR267" i="1"/>
  <c r="FR75" i="1"/>
  <c r="DJ311" i="1"/>
  <c r="DJ271" i="1"/>
  <c r="DJ320" i="1" s="1"/>
  <c r="DJ267" i="1"/>
  <c r="DJ75" i="1"/>
  <c r="FA311" i="1"/>
  <c r="FA271" i="1"/>
  <c r="FA320" i="1" s="1"/>
  <c r="FA267" i="1"/>
  <c r="FA75" i="1"/>
  <c r="CT311" i="1"/>
  <c r="CT271" i="1"/>
  <c r="CT320" i="1" s="1"/>
  <c r="CT267" i="1"/>
  <c r="CT75" i="1"/>
  <c r="FU311" i="1"/>
  <c r="FU271" i="1"/>
  <c r="FU320" i="1" s="1"/>
  <c r="FU267" i="1"/>
  <c r="FU75" i="1"/>
  <c r="ER311" i="1"/>
  <c r="ER271" i="1"/>
  <c r="ER320" i="1" s="1"/>
  <c r="ER267" i="1"/>
  <c r="ER75" i="1"/>
  <c r="DM264" i="1"/>
  <c r="DM240" i="1"/>
  <c r="DM246" i="1" s="1"/>
  <c r="O240" i="1"/>
  <c r="O246" i="1" s="1"/>
  <c r="O264" i="1"/>
  <c r="U311" i="1"/>
  <c r="U271" i="1"/>
  <c r="U320" i="1" s="1"/>
  <c r="U267" i="1"/>
  <c r="U75" i="1"/>
  <c r="AN240" i="1"/>
  <c r="AN246" i="1" s="1"/>
  <c r="AN264" i="1"/>
  <c r="BL311" i="1"/>
  <c r="BL271" i="1"/>
  <c r="BL320" i="1" s="1"/>
  <c r="BL267" i="1"/>
  <c r="BL75" i="1"/>
  <c r="CB311" i="1"/>
  <c r="CB271" i="1"/>
  <c r="CB320" i="1" s="1"/>
  <c r="CB267" i="1"/>
  <c r="CB75" i="1"/>
  <c r="V264" i="1"/>
  <c r="V240" i="1"/>
  <c r="V246" i="1" s="1"/>
  <c r="AL311" i="1"/>
  <c r="AL271" i="1"/>
  <c r="AL320" i="1" s="1"/>
  <c r="AL267" i="1"/>
  <c r="AL75" i="1"/>
  <c r="BM311" i="1"/>
  <c r="BM271" i="1"/>
  <c r="BM320" i="1" s="1"/>
  <c r="BM267" i="1"/>
  <c r="BM75" i="1"/>
  <c r="FB311" i="1"/>
  <c r="FB271" i="1"/>
  <c r="FB320" i="1" s="1"/>
  <c r="FB267" i="1"/>
  <c r="FB75" i="1"/>
  <c r="FK240" i="1"/>
  <c r="FK246" i="1" s="1"/>
  <c r="FK264" i="1"/>
  <c r="BK311" i="1"/>
  <c r="BK271" i="1"/>
  <c r="BK320" i="1" s="1"/>
  <c r="BK267" i="1"/>
  <c r="BK75" i="1"/>
  <c r="EK311" i="1"/>
  <c r="EK271" i="1"/>
  <c r="EK320" i="1" s="1"/>
  <c r="EK267" i="1"/>
  <c r="EK75" i="1"/>
  <c r="CF311" i="1"/>
  <c r="CF271" i="1"/>
  <c r="CF320" i="1" s="1"/>
  <c r="CF267" i="1"/>
  <c r="CF75" i="1"/>
  <c r="EJ311" i="1"/>
  <c r="EJ271" i="1"/>
  <c r="EJ320" i="1" s="1"/>
  <c r="EJ267" i="1"/>
  <c r="EJ75" i="1"/>
  <c r="AR311" i="1"/>
  <c r="AR271" i="1"/>
  <c r="AR320" i="1" s="1"/>
  <c r="AR267" i="1"/>
  <c r="AR75" i="1"/>
  <c r="BS311" i="1"/>
  <c r="BS267" i="1"/>
  <c r="BS271" i="1"/>
  <c r="BS320" i="1" s="1"/>
  <c r="BS75" i="1"/>
  <c r="W311" i="1"/>
  <c r="W267" i="1"/>
  <c r="W271" i="1"/>
  <c r="W320" i="1" s="1"/>
  <c r="W75" i="1"/>
  <c r="FH311" i="1"/>
  <c r="FH271" i="1"/>
  <c r="FH320" i="1" s="1"/>
  <c r="FH267" i="1"/>
  <c r="FH75" i="1"/>
  <c r="FC311" i="1"/>
  <c r="FC271" i="1"/>
  <c r="FC320" i="1" s="1"/>
  <c r="FC267" i="1"/>
  <c r="FC75" i="1"/>
  <c r="EV311" i="1"/>
  <c r="EV271" i="1"/>
  <c r="EV320" i="1" s="1"/>
  <c r="EV267" i="1"/>
  <c r="EV75" i="1"/>
  <c r="FO311" i="1"/>
  <c r="FO271" i="1"/>
  <c r="FO320" i="1" s="1"/>
  <c r="FO267" i="1"/>
  <c r="FO75" i="1"/>
  <c r="EQ311" i="1"/>
  <c r="EQ271" i="1"/>
  <c r="EQ320" i="1" s="1"/>
  <c r="EQ267" i="1"/>
  <c r="EQ75" i="1"/>
  <c r="AE240" i="1"/>
  <c r="AE246" i="1" s="1"/>
  <c r="AE264" i="1"/>
  <c r="EF311" i="1"/>
  <c r="EF271" i="1"/>
  <c r="EF320" i="1" s="1"/>
  <c r="EF267" i="1"/>
  <c r="EF75" i="1"/>
  <c r="DI311" i="1"/>
  <c r="DI271" i="1"/>
  <c r="DI320" i="1" s="1"/>
  <c r="DI267" i="1"/>
  <c r="DI75" i="1"/>
  <c r="FT240" i="1"/>
  <c r="FT246" i="1" s="1"/>
  <c r="FT264" i="1"/>
  <c r="FN311" i="1"/>
  <c r="FN271" i="1"/>
  <c r="FN320" i="1" s="1"/>
  <c r="FN267" i="1"/>
  <c r="FN75" i="1"/>
  <c r="BH311" i="1"/>
  <c r="BH271" i="1"/>
  <c r="BH320" i="1" s="1"/>
  <c r="BH267" i="1"/>
  <c r="BH75" i="1"/>
  <c r="F264" i="1"/>
  <c r="F240" i="1"/>
  <c r="F246" i="1" s="1"/>
  <c r="AV240" i="1"/>
  <c r="AV246" i="1" s="1"/>
  <c r="AV264" i="1"/>
  <c r="BE264" i="1"/>
  <c r="BE240" i="1"/>
  <c r="BE246" i="1" s="1"/>
  <c r="AT264" i="1"/>
  <c r="AT240" i="1"/>
  <c r="AT246" i="1" s="1"/>
  <c r="CD264" i="1"/>
  <c r="CD240" i="1"/>
  <c r="CD246" i="1" s="1"/>
  <c r="EE240" i="1"/>
  <c r="EE246" i="1" s="1"/>
  <c r="EE264" i="1"/>
  <c r="BV264" i="1"/>
  <c r="BV240" i="1"/>
  <c r="BV246" i="1" s="1"/>
  <c r="C203" i="1"/>
  <c r="C208" i="1" s="1"/>
  <c r="C213" i="1" s="1"/>
  <c r="FZ201" i="1"/>
  <c r="GB201" i="1" s="1"/>
  <c r="CG264" i="1"/>
  <c r="CG240" i="1"/>
  <c r="CG246" i="1" s="1"/>
  <c r="EN311" i="1"/>
  <c r="EN271" i="1"/>
  <c r="EN320" i="1" s="1"/>
  <c r="EN267" i="1"/>
  <c r="EN75" i="1"/>
  <c r="EM311" i="1"/>
  <c r="EM271" i="1"/>
  <c r="EM320" i="1" s="1"/>
  <c r="EM267" i="1"/>
  <c r="EM75" i="1"/>
  <c r="AI240" i="1"/>
  <c r="AI246" i="1" s="1"/>
  <c r="AI264" i="1"/>
  <c r="CP311" i="1"/>
  <c r="CP271" i="1"/>
  <c r="CP320" i="1" s="1"/>
  <c r="CP267" i="1"/>
  <c r="CP75" i="1"/>
  <c r="BI264" i="1"/>
  <c r="BI240" i="1"/>
  <c r="BI246" i="1" s="1"/>
  <c r="BZ311" i="1"/>
  <c r="BZ271" i="1"/>
  <c r="BZ320" i="1" s="1"/>
  <c r="BZ267" i="1"/>
  <c r="BZ75" i="1"/>
  <c r="BR311" i="1"/>
  <c r="BR271" i="1"/>
  <c r="BR320" i="1" s="1"/>
  <c r="BR267" i="1"/>
  <c r="BR75" i="1"/>
  <c r="ED311" i="1"/>
  <c r="ED271" i="1"/>
  <c r="ED320" i="1" s="1"/>
  <c r="ED267" i="1"/>
  <c r="ED75" i="1"/>
  <c r="CC311" i="1"/>
  <c r="CC271" i="1"/>
  <c r="CC320" i="1" s="1"/>
  <c r="CC267" i="1"/>
  <c r="CC75" i="1"/>
  <c r="BF311" i="1"/>
  <c r="BF271" i="1"/>
  <c r="BF320" i="1" s="1"/>
  <c r="BF267" i="1"/>
  <c r="BF75" i="1"/>
  <c r="DZ311" i="1"/>
  <c r="DZ271" i="1"/>
  <c r="DZ320" i="1" s="1"/>
  <c r="DZ267" i="1"/>
  <c r="DZ75" i="1"/>
  <c r="DU311" i="1"/>
  <c r="DU271" i="1"/>
  <c r="DU320" i="1" s="1"/>
  <c r="DU267" i="1"/>
  <c r="DU75" i="1"/>
  <c r="CZ311" i="1"/>
  <c r="CZ271" i="1"/>
  <c r="CZ320" i="1" s="1"/>
  <c r="CZ267" i="1"/>
  <c r="CZ75" i="1"/>
  <c r="AM240" i="1"/>
  <c r="AM246" i="1" s="1"/>
  <c r="AM264" i="1"/>
  <c r="FL240" i="1"/>
  <c r="FL246" i="1" s="1"/>
  <c r="FL264" i="1"/>
  <c r="FE311" i="1"/>
  <c r="FE271" i="1"/>
  <c r="FE320" i="1" s="1"/>
  <c r="FE267" i="1"/>
  <c r="FE75" i="1"/>
  <c r="DH311" i="1"/>
  <c r="DH271" i="1"/>
  <c r="DH320" i="1" s="1"/>
  <c r="DH267" i="1"/>
  <c r="DH75" i="1"/>
  <c r="BW311" i="1"/>
  <c r="BW271" i="1"/>
  <c r="BW320" i="1" s="1"/>
  <c r="BW267" i="1"/>
  <c r="BW75" i="1"/>
  <c r="BC311" i="1"/>
  <c r="BC267" i="1"/>
  <c r="BC271" i="1"/>
  <c r="BC320" i="1" s="1"/>
  <c r="BC75" i="1"/>
  <c r="EL264" i="1"/>
  <c r="EL240" i="1"/>
  <c r="EL246" i="1" s="1"/>
  <c r="ES264" i="1"/>
  <c r="ES240" i="1"/>
  <c r="ES246" i="1" s="1"/>
  <c r="DQ264" i="1"/>
  <c r="DQ240" i="1"/>
  <c r="DQ246" i="1" s="1"/>
  <c r="CK264" i="1"/>
  <c r="CK240" i="1"/>
  <c r="CK246" i="1" s="1"/>
  <c r="AX311" i="1"/>
  <c r="AX271" i="1"/>
  <c r="AX320" i="1" s="1"/>
  <c r="AX267" i="1"/>
  <c r="AX75" i="1"/>
  <c r="EG311" i="1"/>
  <c r="EG271" i="1"/>
  <c r="EG320" i="1" s="1"/>
  <c r="EG267" i="1"/>
  <c r="EG75" i="1"/>
  <c r="BB311" i="1"/>
  <c r="BB271" i="1"/>
  <c r="BB320" i="1" s="1"/>
  <c r="BB267" i="1"/>
  <c r="BB75" i="1"/>
  <c r="AS264" i="1"/>
  <c r="AS240" i="1"/>
  <c r="AS246" i="1" s="1"/>
  <c r="BY312" i="1"/>
  <c r="BY320" i="1"/>
  <c r="FJ311" i="1"/>
  <c r="FJ271" i="1"/>
  <c r="FJ320" i="1" s="1"/>
  <c r="FJ267" i="1"/>
  <c r="FJ75" i="1"/>
  <c r="CO311" i="1"/>
  <c r="CO271" i="1"/>
  <c r="CO320" i="1" s="1"/>
  <c r="CO267" i="1"/>
  <c r="CO75" i="1"/>
  <c r="AF240" i="1"/>
  <c r="AF246" i="1" s="1"/>
  <c r="AF264" i="1"/>
  <c r="Q311" i="1"/>
  <c r="Q271" i="1"/>
  <c r="Q320" i="1" s="1"/>
  <c r="Q267" i="1"/>
  <c r="Q75" i="1"/>
  <c r="DV311" i="1"/>
  <c r="DV271" i="1"/>
  <c r="DV320" i="1" s="1"/>
  <c r="DV267" i="1"/>
  <c r="DV75" i="1"/>
  <c r="DO311" i="1"/>
  <c r="DO267" i="1"/>
  <c r="DO271" i="1"/>
  <c r="DO320" i="1" s="1"/>
  <c r="DO75" i="1"/>
  <c r="CI311" i="1"/>
  <c r="CI267" i="1"/>
  <c r="CI271" i="1"/>
  <c r="CI320" i="1" s="1"/>
  <c r="CI75" i="1"/>
  <c r="CE311" i="1"/>
  <c r="CE271" i="1"/>
  <c r="CE320" i="1" s="1"/>
  <c r="CE267" i="1"/>
  <c r="CE75" i="1"/>
  <c r="AQ311" i="1"/>
  <c r="AQ271" i="1"/>
  <c r="AQ320" i="1" s="1"/>
  <c r="AQ267" i="1"/>
  <c r="AQ75" i="1"/>
  <c r="D311" i="1"/>
  <c r="D271" i="1"/>
  <c r="D320" i="1" s="1"/>
  <c r="D267" i="1"/>
  <c r="D75" i="1"/>
  <c r="K311" i="1"/>
  <c r="K267" i="1"/>
  <c r="K271" i="1"/>
  <c r="K320" i="1" s="1"/>
  <c r="K75" i="1"/>
  <c r="AB311" i="1"/>
  <c r="AB271" i="1"/>
  <c r="AB320" i="1" s="1"/>
  <c r="AB267" i="1"/>
  <c r="AB75" i="1"/>
  <c r="H311" i="1"/>
  <c r="H271" i="1"/>
  <c r="H320" i="1" s="1"/>
  <c r="H267" i="1"/>
  <c r="H75" i="1"/>
  <c r="T311" i="1"/>
  <c r="T271" i="1"/>
  <c r="T320" i="1" s="1"/>
  <c r="T267" i="1"/>
  <c r="T75" i="1"/>
  <c r="FZ312" i="1"/>
  <c r="GA311" i="1" s="1"/>
  <c r="GA312" i="1" s="1"/>
  <c r="EH311" i="1"/>
  <c r="EH271" i="1"/>
  <c r="EH320" i="1" s="1"/>
  <c r="EH267" i="1"/>
  <c r="EH75" i="1"/>
  <c r="C30" i="1" l="1"/>
  <c r="CG311" i="1"/>
  <c r="CG271" i="1"/>
  <c r="CG320" i="1" s="1"/>
  <c r="CG267" i="1"/>
  <c r="CG75" i="1"/>
  <c r="F311" i="1"/>
  <c r="F271" i="1"/>
  <c r="F320" i="1" s="1"/>
  <c r="F267" i="1"/>
  <c r="F75" i="1"/>
  <c r="FK311" i="1"/>
  <c r="FK267" i="1"/>
  <c r="FK271" i="1"/>
  <c r="FK320" i="1" s="1"/>
  <c r="FK75" i="1"/>
  <c r="CN311" i="1"/>
  <c r="CN271" i="1"/>
  <c r="CN320" i="1" s="1"/>
  <c r="CN267" i="1"/>
  <c r="CN75" i="1"/>
  <c r="BD311" i="1"/>
  <c r="BD271" i="1"/>
  <c r="BD320" i="1" s="1"/>
  <c r="BD267" i="1"/>
  <c r="BD75" i="1"/>
  <c r="BP311" i="1"/>
  <c r="BP271" i="1"/>
  <c r="BP320" i="1" s="1"/>
  <c r="BP267" i="1"/>
  <c r="BP75" i="1"/>
  <c r="P311" i="1"/>
  <c r="P271" i="1"/>
  <c r="P320" i="1" s="1"/>
  <c r="P267" i="1"/>
  <c r="P75" i="1"/>
  <c r="AJ311" i="1"/>
  <c r="AJ271" i="1"/>
  <c r="AJ320" i="1" s="1"/>
  <c r="AJ267" i="1"/>
  <c r="AJ75" i="1"/>
  <c r="EZ311" i="1"/>
  <c r="EZ271" i="1"/>
  <c r="EZ320" i="1" s="1"/>
  <c r="EZ267" i="1"/>
  <c r="EZ75" i="1"/>
  <c r="CK311" i="1"/>
  <c r="CK271" i="1"/>
  <c r="CK320" i="1" s="1"/>
  <c r="CK267" i="1"/>
  <c r="CK75" i="1"/>
  <c r="ES311" i="1"/>
  <c r="ES271" i="1"/>
  <c r="ES320" i="1" s="1"/>
  <c r="ES267" i="1"/>
  <c r="ES75" i="1"/>
  <c r="AM311" i="1"/>
  <c r="AM267" i="1"/>
  <c r="AM271" i="1"/>
  <c r="AM320" i="1" s="1"/>
  <c r="AM272" i="1"/>
  <c r="AM75" i="1"/>
  <c r="AI311" i="1"/>
  <c r="AI271" i="1"/>
  <c r="AI320" i="1" s="1"/>
  <c r="AI267" i="1"/>
  <c r="AI75" i="1"/>
  <c r="C215" i="1"/>
  <c r="C233" i="1"/>
  <c r="FZ213" i="1"/>
  <c r="FZ215" i="1" s="1"/>
  <c r="C223" i="1"/>
  <c r="C224" i="1"/>
  <c r="C221" i="1"/>
  <c r="C225" i="1" s="1"/>
  <c r="C229" i="1" s="1"/>
  <c r="BV311" i="1"/>
  <c r="BV271" i="1"/>
  <c r="BV320" i="1" s="1"/>
  <c r="BV267" i="1"/>
  <c r="BV75" i="1"/>
  <c r="CD311" i="1"/>
  <c r="CD271" i="1"/>
  <c r="CD320" i="1" s="1"/>
  <c r="CD267" i="1"/>
  <c r="CD75" i="1"/>
  <c r="AV311" i="1"/>
  <c r="AV271" i="1"/>
  <c r="AV320" i="1" s="1"/>
  <c r="AV267" i="1"/>
  <c r="AV75" i="1"/>
  <c r="EW311" i="1"/>
  <c r="EW271" i="1"/>
  <c r="EW320" i="1" s="1"/>
  <c r="EW267" i="1"/>
  <c r="EW75" i="1"/>
  <c r="Z311" i="1"/>
  <c r="Z271" i="1"/>
  <c r="Z320" i="1" s="1"/>
  <c r="Z267" i="1"/>
  <c r="Z75" i="1"/>
  <c r="ET311" i="1"/>
  <c r="ET271" i="1"/>
  <c r="ET320" i="1" s="1"/>
  <c r="ET267" i="1"/>
  <c r="ET75" i="1"/>
  <c r="FQ311" i="1"/>
  <c r="FQ271" i="1"/>
  <c r="FQ320" i="1" s="1"/>
  <c r="FQ267" i="1"/>
  <c r="FQ75" i="1"/>
  <c r="FF311" i="1"/>
  <c r="FF271" i="1"/>
  <c r="FF320" i="1" s="1"/>
  <c r="FF267" i="1"/>
  <c r="FF75" i="1"/>
  <c r="FL311" i="1"/>
  <c r="FL271" i="1"/>
  <c r="FL320" i="1" s="1"/>
  <c r="FL267" i="1"/>
  <c r="FL75" i="1"/>
  <c r="BI311" i="1"/>
  <c r="BI271" i="1"/>
  <c r="BI320" i="1" s="1"/>
  <c r="BI267" i="1"/>
  <c r="BI75" i="1"/>
  <c r="BE311" i="1"/>
  <c r="BE271" i="1"/>
  <c r="BE320" i="1" s="1"/>
  <c r="BE267" i="1"/>
  <c r="BE75" i="1"/>
  <c r="FT311" i="1"/>
  <c r="FT271" i="1"/>
  <c r="FT320" i="1" s="1"/>
  <c r="FT267" i="1"/>
  <c r="FT75" i="1"/>
  <c r="V311" i="1"/>
  <c r="V271" i="1"/>
  <c r="V320" i="1" s="1"/>
  <c r="V267" i="1"/>
  <c r="V75" i="1"/>
  <c r="FD311" i="1"/>
  <c r="FD271" i="1"/>
  <c r="FD320" i="1" s="1"/>
  <c r="FD267" i="1"/>
  <c r="FD75" i="1"/>
  <c r="DT311" i="1"/>
  <c r="DT271" i="1"/>
  <c r="DT320" i="1" s="1"/>
  <c r="DT267" i="1"/>
  <c r="DT75" i="1"/>
  <c r="AA311" i="1"/>
  <c r="AA267" i="1"/>
  <c r="AA271" i="1"/>
  <c r="AA320" i="1" s="1"/>
  <c r="AA75" i="1"/>
  <c r="G311" i="1"/>
  <c r="G267" i="1"/>
  <c r="G271" i="1"/>
  <c r="G320" i="1" s="1"/>
  <c r="G75" i="1"/>
  <c r="CY311" i="1"/>
  <c r="CY267" i="1"/>
  <c r="CY271" i="1"/>
  <c r="CY320" i="1" s="1"/>
  <c r="CY75" i="1"/>
  <c r="CR311" i="1"/>
  <c r="CR271" i="1"/>
  <c r="CR320" i="1" s="1"/>
  <c r="CR267" i="1"/>
  <c r="CR75" i="1"/>
  <c r="AF311" i="1"/>
  <c r="AF271" i="1"/>
  <c r="AF320" i="1" s="1"/>
  <c r="AF267" i="1"/>
  <c r="AF75" i="1"/>
  <c r="AS311" i="1"/>
  <c r="AS271" i="1"/>
  <c r="AS320" i="1" s="1"/>
  <c r="AS267" i="1"/>
  <c r="AS75" i="1"/>
  <c r="DQ311" i="1"/>
  <c r="DQ271" i="1"/>
  <c r="DQ320" i="1" s="1"/>
  <c r="DQ267" i="1"/>
  <c r="DQ75" i="1"/>
  <c r="EL311" i="1"/>
  <c r="EL271" i="1"/>
  <c r="EL320" i="1" s="1"/>
  <c r="EL267" i="1"/>
  <c r="EL75" i="1"/>
  <c r="EE311" i="1"/>
  <c r="EE267" i="1"/>
  <c r="EE271" i="1"/>
  <c r="EE320" i="1" s="1"/>
  <c r="EE75" i="1"/>
  <c r="AT311" i="1"/>
  <c r="AT271" i="1"/>
  <c r="AT320" i="1" s="1"/>
  <c r="AT267" i="1"/>
  <c r="AT75" i="1"/>
  <c r="AE311" i="1"/>
  <c r="AE271" i="1"/>
  <c r="AE320" i="1" s="1"/>
  <c r="AE267" i="1"/>
  <c r="AE75" i="1"/>
  <c r="AN311" i="1"/>
  <c r="AN271" i="1"/>
  <c r="AN320" i="1" s="1"/>
  <c r="AN267" i="1"/>
  <c r="AN75" i="1"/>
  <c r="O311" i="1"/>
  <c r="O271" i="1"/>
  <c r="O320" i="1" s="1"/>
  <c r="O267" i="1"/>
  <c r="O75" i="1"/>
  <c r="DM311" i="1"/>
  <c r="DM271" i="1"/>
  <c r="DM320" i="1" s="1"/>
  <c r="DM267" i="1"/>
  <c r="DM75" i="1"/>
  <c r="CH311" i="1"/>
  <c r="CH271" i="1"/>
  <c r="CH320" i="1" s="1"/>
  <c r="CH267" i="1"/>
  <c r="CH75" i="1"/>
  <c r="CL311" i="1"/>
  <c r="CL271" i="1"/>
  <c r="CL320" i="1" s="1"/>
  <c r="CL267" i="1"/>
  <c r="CL75" i="1"/>
  <c r="AD311" i="1"/>
  <c r="AD271" i="1"/>
  <c r="AD320" i="1" s="1"/>
  <c r="AD267" i="1"/>
  <c r="AD75" i="1"/>
  <c r="AK311" i="1"/>
  <c r="AK271" i="1"/>
  <c r="AK320" i="1" s="1"/>
  <c r="AK267" i="1"/>
  <c r="AK75" i="1"/>
  <c r="FM311" i="1"/>
  <c r="FM271" i="1"/>
  <c r="FM320" i="1" s="1"/>
  <c r="FM267" i="1"/>
  <c r="FM75" i="1"/>
  <c r="AC311" i="1"/>
  <c r="AC271" i="1"/>
  <c r="AC320" i="1" s="1"/>
  <c r="AC267" i="1"/>
  <c r="AC75" i="1"/>
  <c r="C234" i="1" l="1"/>
  <c r="FZ234" i="1" s="1"/>
  <c r="FZ229" i="1"/>
  <c r="C235" i="1"/>
  <c r="FZ233" i="1"/>
  <c r="C240" i="1" l="1"/>
  <c r="C246" i="1" s="1"/>
  <c r="C264" i="1"/>
  <c r="FZ235" i="1"/>
  <c r="C311" i="1" l="1"/>
  <c r="C271" i="1"/>
  <c r="C320" i="1" s="1"/>
  <c r="FZ320" i="1" s="1"/>
  <c r="C267" i="1"/>
  <c r="FZ264" i="1"/>
  <c r="C75" i="1"/>
  <c r="FZ75" i="1" s="1"/>
  <c r="FZ267" i="1" l="1"/>
  <c r="FZ271" i="1"/>
  <c r="GC268" i="1"/>
  <c r="GD269" i="1" s="1"/>
  <c r="GB264" i="1"/>
  <c r="FY281" i="1" l="1"/>
  <c r="GA271" i="1"/>
  <c r="GB312" i="1" s="1"/>
  <c r="E287" i="1"/>
  <c r="M287" i="1"/>
  <c r="U287" i="1"/>
  <c r="AC287" i="1"/>
  <c r="AK287" i="1"/>
  <c r="AS287" i="1"/>
  <c r="BA287" i="1"/>
  <c r="BI287" i="1"/>
  <c r="BQ287" i="1"/>
  <c r="BY287" i="1"/>
  <c r="CG287" i="1"/>
  <c r="CO287" i="1"/>
  <c r="CW287" i="1"/>
  <c r="DE287" i="1"/>
  <c r="DM287" i="1"/>
  <c r="DU287" i="1"/>
  <c r="EC287" i="1"/>
  <c r="EK287" i="1"/>
  <c r="ES287" i="1"/>
  <c r="FA287" i="1"/>
  <c r="FI287" i="1"/>
  <c r="FQ287" i="1"/>
  <c r="N287" i="1"/>
  <c r="AD287" i="1"/>
  <c r="AT287" i="1"/>
  <c r="BJ287" i="1"/>
  <c r="BZ287" i="1"/>
  <c r="CP287" i="1"/>
  <c r="DF287" i="1"/>
  <c r="DV287" i="1"/>
  <c r="EL287" i="1"/>
  <c r="FB287" i="1"/>
  <c r="FR287" i="1"/>
  <c r="G287" i="1"/>
  <c r="W287" i="1"/>
  <c r="AM287" i="1"/>
  <c r="BC287" i="1"/>
  <c r="BS287" i="1"/>
  <c r="CI287" i="1"/>
  <c r="CY287" i="1"/>
  <c r="DO287" i="1"/>
  <c r="EE287" i="1"/>
  <c r="EU287" i="1"/>
  <c r="FK287" i="1"/>
  <c r="H287" i="1"/>
  <c r="X287" i="1"/>
  <c r="AN287" i="1"/>
  <c r="BD287" i="1"/>
  <c r="BT287" i="1"/>
  <c r="CJ287" i="1"/>
  <c r="CZ287" i="1"/>
  <c r="DP287" i="1"/>
  <c r="EF287" i="1"/>
  <c r="EV287" i="1"/>
  <c r="FL287" i="1"/>
  <c r="R287" i="1"/>
  <c r="AH287" i="1"/>
  <c r="AX287" i="1"/>
  <c r="BN287" i="1"/>
  <c r="CD287" i="1"/>
  <c r="CT287" i="1"/>
  <c r="DJ287" i="1"/>
  <c r="DZ287" i="1"/>
  <c r="EP287" i="1"/>
  <c r="FF287" i="1"/>
  <c r="FV287" i="1"/>
  <c r="K287" i="1"/>
  <c r="AA287" i="1"/>
  <c r="AQ287" i="1"/>
  <c r="BG287" i="1"/>
  <c r="BW287" i="1"/>
  <c r="CM287" i="1"/>
  <c r="DC287" i="1"/>
  <c r="DS287" i="1"/>
  <c r="EI287" i="1"/>
  <c r="EY287" i="1"/>
  <c r="FO287" i="1"/>
  <c r="L287" i="1"/>
  <c r="AB287" i="1"/>
  <c r="AR287" i="1"/>
  <c r="BH287" i="1"/>
  <c r="BX287" i="1"/>
  <c r="CN287" i="1"/>
  <c r="DD287" i="1"/>
  <c r="DT287" i="1"/>
  <c r="EJ287" i="1"/>
  <c r="EZ287" i="1"/>
  <c r="FP287" i="1"/>
  <c r="I287" i="1"/>
  <c r="Q287" i="1"/>
  <c r="Y287" i="1"/>
  <c r="AG287" i="1"/>
  <c r="AO287" i="1"/>
  <c r="AW287" i="1"/>
  <c r="BE287" i="1"/>
  <c r="BM287" i="1"/>
  <c r="BU287" i="1"/>
  <c r="CC287" i="1"/>
  <c r="CK287" i="1"/>
  <c r="CS287" i="1"/>
  <c r="DA287" i="1"/>
  <c r="DI287" i="1"/>
  <c r="DQ287" i="1"/>
  <c r="DY287" i="1"/>
  <c r="EG287" i="1"/>
  <c r="EO287" i="1"/>
  <c r="EW287" i="1"/>
  <c r="FE287" i="1"/>
  <c r="FM287" i="1"/>
  <c r="FU287" i="1"/>
  <c r="F287" i="1"/>
  <c r="V287" i="1"/>
  <c r="AL287" i="1"/>
  <c r="BB287" i="1"/>
  <c r="BR287" i="1"/>
  <c r="CH287" i="1"/>
  <c r="CX287" i="1"/>
  <c r="DN287" i="1"/>
  <c r="ED287" i="1"/>
  <c r="ET287" i="1"/>
  <c r="FJ287" i="1"/>
  <c r="O287" i="1"/>
  <c r="AE287" i="1"/>
  <c r="AU287" i="1"/>
  <c r="BK287" i="1"/>
  <c r="CA287" i="1"/>
  <c r="CQ287" i="1"/>
  <c r="DG287" i="1"/>
  <c r="DW287" i="1"/>
  <c r="EM287" i="1"/>
  <c r="FC287" i="1"/>
  <c r="FS287" i="1"/>
  <c r="P287" i="1"/>
  <c r="AF287" i="1"/>
  <c r="AV287" i="1"/>
  <c r="BL287" i="1"/>
  <c r="CB287" i="1"/>
  <c r="CR287" i="1"/>
  <c r="DH287" i="1"/>
  <c r="DX287" i="1"/>
  <c r="EN287" i="1"/>
  <c r="FD287" i="1"/>
  <c r="FT287" i="1"/>
  <c r="J287" i="1"/>
  <c r="Z287" i="1"/>
  <c r="AP287" i="1"/>
  <c r="BF287" i="1"/>
  <c r="BV287" i="1"/>
  <c r="CL287" i="1"/>
  <c r="DB287" i="1"/>
  <c r="DR287" i="1"/>
  <c r="EH287" i="1"/>
  <c r="EX287" i="1"/>
  <c r="FN287" i="1"/>
  <c r="C287" i="1"/>
  <c r="S287" i="1"/>
  <c r="AI287" i="1"/>
  <c r="AY287" i="1"/>
  <c r="BO287" i="1"/>
  <c r="CE287" i="1"/>
  <c r="CU287" i="1"/>
  <c r="DK287" i="1"/>
  <c r="EA287" i="1"/>
  <c r="EQ287" i="1"/>
  <c r="FG287" i="1"/>
  <c r="FW287" i="1"/>
  <c r="D287" i="1"/>
  <c r="T287" i="1"/>
  <c r="AJ287" i="1"/>
  <c r="AZ287" i="1"/>
  <c r="BP287" i="1"/>
  <c r="CF287" i="1"/>
  <c r="CV287" i="1"/>
  <c r="DL287" i="1"/>
  <c r="EB287" i="1"/>
  <c r="ER287" i="1"/>
  <c r="FH287" i="1"/>
  <c r="FX287" i="1"/>
  <c r="DD281" i="1"/>
  <c r="DD296" i="1" s="1"/>
  <c r="CU281" i="1"/>
  <c r="CU296" i="1" s="1"/>
  <c r="BU281" i="1"/>
  <c r="BU296" i="1" s="1"/>
  <c r="BX274" i="1"/>
  <c r="BX277" i="1" s="1"/>
  <c r="FS274" i="1"/>
  <c r="FS277" i="1" s="1"/>
  <c r="DD274" i="1"/>
  <c r="DD277" i="1" s="1"/>
  <c r="DK281" i="1"/>
  <c r="DK296" i="1" s="1"/>
  <c r="DC274" i="1"/>
  <c r="DC277" i="1" s="1"/>
  <c r="FX281" i="1"/>
  <c r="FX296" i="1" s="1"/>
  <c r="AU274" i="1"/>
  <c r="AU277" i="1" s="1"/>
  <c r="CA274" i="1"/>
  <c r="CA277" i="1" s="1"/>
  <c r="BN281" i="1"/>
  <c r="BN296" i="1" s="1"/>
  <c r="FX274" i="1"/>
  <c r="FX277" i="1" s="1"/>
  <c r="CX274" i="1"/>
  <c r="CX277" i="1" s="1"/>
  <c r="BU274" i="1"/>
  <c r="BU277" i="1" s="1"/>
  <c r="DG274" i="1"/>
  <c r="DG277" i="1" s="1"/>
  <c r="BJ281" i="1"/>
  <c r="BJ296" i="1" s="1"/>
  <c r="EC274" i="1"/>
  <c r="EC277" i="1" s="1"/>
  <c r="FG274" i="1"/>
  <c r="FG277" i="1" s="1"/>
  <c r="CV274" i="1"/>
  <c r="CV277" i="1" s="1"/>
  <c r="CU274" i="1"/>
  <c r="CU277" i="1" s="1"/>
  <c r="X281" i="1"/>
  <c r="X296" i="1" s="1"/>
  <c r="CQ281" i="1"/>
  <c r="CQ296" i="1" s="1"/>
  <c r="DK274" i="1"/>
  <c r="DK277" i="1" s="1"/>
  <c r="CS274" i="1"/>
  <c r="CS277" i="1" s="1"/>
  <c r="CW274" i="1"/>
  <c r="CW277" i="1" s="1"/>
  <c r="AP281" i="1"/>
  <c r="AP296" i="1" s="1"/>
  <c r="EP281" i="1"/>
  <c r="EP296" i="1" s="1"/>
  <c r="EU281" i="1"/>
  <c r="EU296" i="1" s="1"/>
  <c r="E281" i="1"/>
  <c r="E296" i="1" s="1"/>
  <c r="EO274" i="1"/>
  <c r="EO277" i="1" s="1"/>
  <c r="DB274" i="1"/>
  <c r="DB277" i="1" s="1"/>
  <c r="DW274" i="1"/>
  <c r="DW277" i="1" s="1"/>
  <c r="DX274" i="1"/>
  <c r="DX277" i="1" s="1"/>
  <c r="EY274" i="1"/>
  <c r="EY277" i="1" s="1"/>
  <c r="FI281" i="1"/>
  <c r="FI296" i="1" s="1"/>
  <c r="DR281" i="1"/>
  <c r="DR296" i="1" s="1"/>
  <c r="CJ281" i="1"/>
  <c r="CJ296" i="1" s="1"/>
  <c r="EB281" i="1"/>
  <c r="EB296" i="1" s="1"/>
  <c r="AW274" i="1"/>
  <c r="AW277" i="1" s="1"/>
  <c r="R281" i="1"/>
  <c r="R296" i="1" s="1"/>
  <c r="CM281" i="1"/>
  <c r="CM296" i="1" s="1"/>
  <c r="FW281" i="1"/>
  <c r="FW296" i="1" s="1"/>
  <c r="BN274" i="1"/>
  <c r="BN277" i="1" s="1"/>
  <c r="FR281" i="1"/>
  <c r="FR296" i="1" s="1"/>
  <c r="FA281" i="1"/>
  <c r="FA296" i="1" s="1"/>
  <c r="AL281" i="1"/>
  <c r="AL296" i="1" s="1"/>
  <c r="AH274" i="1"/>
  <c r="AH277" i="1" s="1"/>
  <c r="CM274" i="1"/>
  <c r="CM277" i="1" s="1"/>
  <c r="DS274" i="1"/>
  <c r="DS277" i="1" s="1"/>
  <c r="CJ274" i="1"/>
  <c r="CJ277" i="1" s="1"/>
  <c r="FI274" i="1"/>
  <c r="FI277" i="1" s="1"/>
  <c r="M274" i="1"/>
  <c r="M277" i="1" s="1"/>
  <c r="EM281" i="1"/>
  <c r="EM296" i="1" s="1"/>
  <c r="AY274" i="1"/>
  <c r="AY277" i="1" s="1"/>
  <c r="FE281" i="1"/>
  <c r="FE296" i="1" s="1"/>
  <c r="BT274" i="1"/>
  <c r="BT277" i="1" s="1"/>
  <c r="S274" i="1"/>
  <c r="S277" i="1" s="1"/>
  <c r="AQ281" i="1"/>
  <c r="AQ296" i="1" s="1"/>
  <c r="ER281" i="1"/>
  <c r="ER296" i="1" s="1"/>
  <c r="AZ274" i="1"/>
  <c r="AZ277" i="1" s="1"/>
  <c r="L274" i="1"/>
  <c r="L277" i="1" s="1"/>
  <c r="DA274" i="1"/>
  <c r="DA277" i="1" s="1"/>
  <c r="EQ281" i="1"/>
  <c r="EQ296" i="1" s="1"/>
  <c r="BO274" i="1"/>
  <c r="BO277" i="1" s="1"/>
  <c r="BG274" i="1"/>
  <c r="BG277" i="1" s="1"/>
  <c r="DR274" i="1"/>
  <c r="DR277" i="1" s="1"/>
  <c r="AO274" i="1"/>
  <c r="AO277" i="1" s="1"/>
  <c r="BY274" i="1"/>
  <c r="BY277" i="1" s="1"/>
  <c r="E274" i="1"/>
  <c r="E277" i="1" s="1"/>
  <c r="BF281" i="1"/>
  <c r="BF296" i="1" s="1"/>
  <c r="DU281" i="1"/>
  <c r="DU296" i="1" s="1"/>
  <c r="AP274" i="1"/>
  <c r="AP277" i="1" s="1"/>
  <c r="EG281" i="1"/>
  <c r="EG296" i="1" s="1"/>
  <c r="DN274" i="1"/>
  <c r="DN277" i="1" s="1"/>
  <c r="T281" i="1"/>
  <c r="T296" i="1" s="1"/>
  <c r="CQ274" i="1"/>
  <c r="CQ277" i="1" s="1"/>
  <c r="N281" i="1"/>
  <c r="N296" i="1" s="1"/>
  <c r="CT281" i="1"/>
  <c r="CT296" i="1" s="1"/>
  <c r="R274" i="1"/>
  <c r="R277" i="1" s="1"/>
  <c r="BL281" i="1"/>
  <c r="BL296" i="1" s="1"/>
  <c r="EA274" i="1"/>
  <c r="EA277" i="1" s="1"/>
  <c r="BJ274" i="1"/>
  <c r="BJ277" i="1" s="1"/>
  <c r="EI274" i="1"/>
  <c r="EI277" i="1" s="1"/>
  <c r="DF274" i="1"/>
  <c r="DF277" i="1" s="1"/>
  <c r="FV274" i="1"/>
  <c r="FV277" i="1" s="1"/>
  <c r="Y274" i="1"/>
  <c r="Y277" i="1" s="1"/>
  <c r="EP274" i="1"/>
  <c r="EP277" i="1" s="1"/>
  <c r="AX281" i="1"/>
  <c r="AX296" i="1" s="1"/>
  <c r="X274" i="1"/>
  <c r="X277" i="1" s="1"/>
  <c r="CE281" i="1"/>
  <c r="CE296" i="1" s="1"/>
  <c r="DP274" i="1"/>
  <c r="DP277" i="1" s="1"/>
  <c r="EB274" i="1"/>
  <c r="EB277" i="1" s="1"/>
  <c r="BM281" i="1"/>
  <c r="BM296" i="1" s="1"/>
  <c r="EX274" i="1"/>
  <c r="EX277" i="1" s="1"/>
  <c r="W281" i="1"/>
  <c r="W296" i="1" s="1"/>
  <c r="J274" i="1"/>
  <c r="J277" i="1" s="1"/>
  <c r="FN281" i="1"/>
  <c r="FN296" i="1" s="1"/>
  <c r="EU274" i="1"/>
  <c r="EU277" i="1" s="1"/>
  <c r="I274" i="1"/>
  <c r="I277" i="1" s="1"/>
  <c r="CP281" i="1"/>
  <c r="CP296" i="1" s="1"/>
  <c r="CZ281" i="1"/>
  <c r="CZ296" i="1" s="1"/>
  <c r="DY274" i="1"/>
  <c r="DY277" i="1" s="1"/>
  <c r="BA274" i="1"/>
  <c r="BA277" i="1" s="1"/>
  <c r="BB281" i="1"/>
  <c r="BB296" i="1" s="1"/>
  <c r="DV274" i="1"/>
  <c r="DV277" i="1" s="1"/>
  <c r="EF274" i="1"/>
  <c r="EF277" i="1" s="1"/>
  <c r="FU274" i="1"/>
  <c r="FU277" i="1" s="1"/>
  <c r="FW274" i="1"/>
  <c r="FW277" i="1" s="1"/>
  <c r="BB274" i="1"/>
  <c r="BB277" i="1" s="1"/>
  <c r="ES281" i="1"/>
  <c r="ES296" i="1" s="1"/>
  <c r="BR274" i="1"/>
  <c r="BR277" i="1" s="1"/>
  <c r="FN274" i="1"/>
  <c r="FN277" i="1" s="1"/>
  <c r="AX274" i="1"/>
  <c r="AX277" i="1" s="1"/>
  <c r="BE281" i="1"/>
  <c r="BE296" i="1" s="1"/>
  <c r="FC274" i="1"/>
  <c r="FC277" i="1" s="1"/>
  <c r="CT274" i="1"/>
  <c r="CT277" i="1" s="1"/>
  <c r="N274" i="1"/>
  <c r="N277" i="1" s="1"/>
  <c r="AB274" i="1"/>
  <c r="AB277" i="1" s="1"/>
  <c r="AF281" i="1"/>
  <c r="AF296" i="1" s="1"/>
  <c r="EG274" i="1"/>
  <c r="EG277" i="1" s="1"/>
  <c r="ED274" i="1"/>
  <c r="ED277" i="1" s="1"/>
  <c r="AT281" i="1"/>
  <c r="AT296" i="1" s="1"/>
  <c r="EQ274" i="1"/>
  <c r="EQ277" i="1" s="1"/>
  <c r="FE274" i="1"/>
  <c r="FE277" i="1" s="1"/>
  <c r="BS274" i="1"/>
  <c r="BS277" i="1" s="1"/>
  <c r="FA274" i="1"/>
  <c r="FA277" i="1" s="1"/>
  <c r="K274" i="1"/>
  <c r="K277" i="1" s="1"/>
  <c r="DH274" i="1"/>
  <c r="DH277" i="1" s="1"/>
  <c r="CZ274" i="1"/>
  <c r="CZ277" i="1" s="1"/>
  <c r="FO274" i="1"/>
  <c r="FO277" i="1" s="1"/>
  <c r="BC274" i="1"/>
  <c r="BC277" i="1" s="1"/>
  <c r="W274" i="1"/>
  <c r="W277" i="1" s="1"/>
  <c r="V281" i="1"/>
  <c r="V296" i="1" s="1"/>
  <c r="DJ274" i="1"/>
  <c r="DJ277" i="1" s="1"/>
  <c r="DL274" i="1"/>
  <c r="DL277" i="1" s="1"/>
  <c r="CR281" i="1"/>
  <c r="CR296" i="1" s="1"/>
  <c r="D274" i="1"/>
  <c r="D277" i="1" s="1"/>
  <c r="CO274" i="1"/>
  <c r="CO277" i="1" s="1"/>
  <c r="BW274" i="1"/>
  <c r="BW277" i="1" s="1"/>
  <c r="BH274" i="1"/>
  <c r="BH277" i="1" s="1"/>
  <c r="EV274" i="1"/>
  <c r="EV277" i="1" s="1"/>
  <c r="CH281" i="1"/>
  <c r="CH296" i="1" s="1"/>
  <c r="AD281" i="1"/>
  <c r="AD296" i="1" s="1"/>
  <c r="H274" i="1"/>
  <c r="H277" i="1" s="1"/>
  <c r="BZ274" i="1"/>
  <c r="BZ277" i="1" s="1"/>
  <c r="EK274" i="1"/>
  <c r="EK277" i="1" s="1"/>
  <c r="AL274" i="1"/>
  <c r="AL277" i="1" s="1"/>
  <c r="FR274" i="1"/>
  <c r="FR277" i="1" s="1"/>
  <c r="EZ281" i="1"/>
  <c r="EZ296" i="1" s="1"/>
  <c r="CI274" i="1"/>
  <c r="CI277" i="1" s="1"/>
  <c r="DZ274" i="1"/>
  <c r="DZ277" i="1" s="1"/>
  <c r="AR274" i="1"/>
  <c r="AR277" i="1" s="1"/>
  <c r="CE274" i="1"/>
  <c r="CE277" i="1" s="1"/>
  <c r="EN274" i="1"/>
  <c r="EN277" i="1" s="1"/>
  <c r="CF274" i="1"/>
  <c r="CF277" i="1" s="1"/>
  <c r="BL274" i="1"/>
  <c r="BL277" i="1" s="1"/>
  <c r="BQ274" i="1"/>
  <c r="BQ277" i="1" s="1"/>
  <c r="EH274" i="1"/>
  <c r="EH277" i="1" s="1"/>
  <c r="DO274" i="1"/>
  <c r="DO277" i="1" s="1"/>
  <c r="DU274" i="1"/>
  <c r="DU277" i="1" s="1"/>
  <c r="EE281" i="1"/>
  <c r="EE296" i="1" s="1"/>
  <c r="FH274" i="1"/>
  <c r="FH277" i="1" s="1"/>
  <c r="ER274" i="1"/>
  <c r="ER277" i="1" s="1"/>
  <c r="AQ274" i="1"/>
  <c r="AQ277" i="1" s="1"/>
  <c r="CP274" i="1"/>
  <c r="CP277" i="1" s="1"/>
  <c r="F281" i="1"/>
  <c r="F296" i="1" s="1"/>
  <c r="BK274" i="1"/>
  <c r="BK277" i="1" s="1"/>
  <c r="CB274" i="1"/>
  <c r="CB277" i="1" s="1"/>
  <c r="DE274" i="1"/>
  <c r="DE277" i="1" s="1"/>
  <c r="FJ274" i="1"/>
  <c r="FJ277" i="1" s="1"/>
  <c r="CC274" i="1"/>
  <c r="CC277" i="1" s="1"/>
  <c r="EM274" i="1"/>
  <c r="EM277" i="1" s="1"/>
  <c r="BV281" i="1"/>
  <c r="BV296" i="1" s="1"/>
  <c r="BM274" i="1"/>
  <c r="BM277" i="1" s="1"/>
  <c r="Z281" i="1"/>
  <c r="Z296" i="1" s="1"/>
  <c r="FQ281" i="1"/>
  <c r="FQ296" i="1" s="1"/>
  <c r="Q274" i="1"/>
  <c r="Q277" i="1" s="1"/>
  <c r="DI274" i="1"/>
  <c r="DI277" i="1" s="1"/>
  <c r="FB274" i="1"/>
  <c r="FB277" i="1" s="1"/>
  <c r="U274" i="1"/>
  <c r="U277" i="1" s="1"/>
  <c r="AG274" i="1"/>
  <c r="AG277" i="1" s="1"/>
  <c r="DT281" i="1"/>
  <c r="DT296" i="1" s="1"/>
  <c r="T274" i="1"/>
  <c r="T277" i="1" s="1"/>
  <c r="BF274" i="1"/>
  <c r="BF277" i="1" s="1"/>
  <c r="EJ274" i="1"/>
  <c r="EJ277" i="1" s="1"/>
  <c r="O281" i="1"/>
  <c r="O296" i="1" s="1"/>
  <c r="FP274" i="1"/>
  <c r="FP277" i="1" s="1"/>
  <c r="AC281" i="1"/>
  <c r="AC296" i="1" s="1"/>
  <c r="AT274" i="1"/>
  <c r="AT277" i="1" s="1"/>
  <c r="BE274" i="1"/>
  <c r="BE277" i="1" s="1"/>
  <c r="BD274" i="1"/>
  <c r="BD277" i="1" s="1"/>
  <c r="CL274" i="1"/>
  <c r="CL277" i="1" s="1"/>
  <c r="FQ274" i="1"/>
  <c r="FQ277" i="1" s="1"/>
  <c r="F274" i="1"/>
  <c r="F277" i="1" s="1"/>
  <c r="CY274" i="1"/>
  <c r="CY277" i="1" s="1"/>
  <c r="CK274" i="1"/>
  <c r="CK277" i="1" s="1"/>
  <c r="AD274" i="1"/>
  <c r="AD277" i="1" s="1"/>
  <c r="EE274" i="1"/>
  <c r="EE277" i="1" s="1"/>
  <c r="BI274" i="1"/>
  <c r="BI277" i="1" s="1"/>
  <c r="CD274" i="1"/>
  <c r="CD277" i="1" s="1"/>
  <c r="EL274" i="1"/>
  <c r="EL277" i="1" s="1"/>
  <c r="ES274" i="1"/>
  <c r="ES277" i="1" s="1"/>
  <c r="FK274" i="1"/>
  <c r="FK277" i="1" s="1"/>
  <c r="AS274" i="1"/>
  <c r="AS277" i="1" s="1"/>
  <c r="Z274" i="1"/>
  <c r="Z277" i="1" s="1"/>
  <c r="O274" i="1"/>
  <c r="O277" i="1" s="1"/>
  <c r="AA274" i="1"/>
  <c r="AA277" i="1" s="1"/>
  <c r="BP274" i="1"/>
  <c r="BP277" i="1" s="1"/>
  <c r="CH274" i="1"/>
  <c r="CH277" i="1" s="1"/>
  <c r="CR274" i="1"/>
  <c r="CR277" i="1" s="1"/>
  <c r="FF274" i="1"/>
  <c r="FF277" i="1" s="1"/>
  <c r="AI274" i="1"/>
  <c r="AI277" i="1" s="1"/>
  <c r="AF274" i="1"/>
  <c r="AF277" i="1" s="1"/>
  <c r="EZ274" i="1"/>
  <c r="EZ277" i="1" s="1"/>
  <c r="AC274" i="1"/>
  <c r="AC277" i="1" s="1"/>
  <c r="FD274" i="1"/>
  <c r="FD277" i="1" s="1"/>
  <c r="AV274" i="1"/>
  <c r="AV277" i="1" s="1"/>
  <c r="AE274" i="1"/>
  <c r="AE277" i="1" s="1"/>
  <c r="FT274" i="1"/>
  <c r="FT277" i="1" s="1"/>
  <c r="CN274" i="1"/>
  <c r="CN277" i="1" s="1"/>
  <c r="DM274" i="1"/>
  <c r="DM277" i="1" s="1"/>
  <c r="DT274" i="1"/>
  <c r="DT277" i="1" s="1"/>
  <c r="ET274" i="1"/>
  <c r="ET277" i="1" s="1"/>
  <c r="AJ274" i="1"/>
  <c r="AJ277" i="1" s="1"/>
  <c r="G274" i="1"/>
  <c r="G277" i="1" s="1"/>
  <c r="P274" i="1"/>
  <c r="P277" i="1" s="1"/>
  <c r="AK274" i="1"/>
  <c r="AK277" i="1" s="1"/>
  <c r="FL274" i="1"/>
  <c r="FL277" i="1" s="1"/>
  <c r="BV274" i="1"/>
  <c r="BV277" i="1" s="1"/>
  <c r="DQ274" i="1"/>
  <c r="DQ277" i="1" s="1"/>
  <c r="AM274" i="1"/>
  <c r="AM277" i="1" s="1"/>
  <c r="FM274" i="1"/>
  <c r="FM277" i="1" s="1"/>
  <c r="AN274" i="1"/>
  <c r="AN277" i="1" s="1"/>
  <c r="V274" i="1"/>
  <c r="V277" i="1" s="1"/>
  <c r="EW274" i="1"/>
  <c r="EW277" i="1" s="1"/>
  <c r="CG274" i="1"/>
  <c r="CG277" i="1" s="1"/>
  <c r="C281" i="1"/>
  <c r="C274" i="1"/>
  <c r="FM280" i="1" l="1"/>
  <c r="CN280" i="1"/>
  <c r="BP280" i="1"/>
  <c r="CD280" i="1"/>
  <c r="AS281" i="1"/>
  <c r="AS296" i="1" s="1"/>
  <c r="FB283" i="1"/>
  <c r="FB319" i="1" s="1"/>
  <c r="FB280" i="1"/>
  <c r="CF283" i="1"/>
  <c r="CF319" i="1" s="1"/>
  <c r="CF280" i="1"/>
  <c r="DJ280" i="1"/>
  <c r="K280" i="1"/>
  <c r="BS280" i="1"/>
  <c r="FC280" i="1"/>
  <c r="FU280" i="1"/>
  <c r="EI280" i="1"/>
  <c r="FB281" i="1"/>
  <c r="FB296" i="1" s="1"/>
  <c r="BY286" i="1"/>
  <c r="BY289" i="1" s="1"/>
  <c r="BY291" i="1" s="1"/>
  <c r="BY280" i="1"/>
  <c r="BT286" i="1"/>
  <c r="BT289" i="1" s="1"/>
  <c r="BT291" i="1" s="1"/>
  <c r="BT280" i="1"/>
  <c r="AM280" i="1"/>
  <c r="ET286" i="1"/>
  <c r="ET289" i="1" s="1"/>
  <c r="ET291" i="1" s="1"/>
  <c r="ET280" i="1"/>
  <c r="AC286" i="1"/>
  <c r="AC289" i="1" s="1"/>
  <c r="AC291" i="1" s="1"/>
  <c r="AC283" i="1"/>
  <c r="AC319" i="1" s="1"/>
  <c r="AC280" i="1"/>
  <c r="AA283" i="1"/>
  <c r="AA319" i="1" s="1"/>
  <c r="AA280" i="1"/>
  <c r="BI280" i="1"/>
  <c r="CY286" i="1"/>
  <c r="CY289" i="1" s="1"/>
  <c r="CY291" i="1" s="1"/>
  <c r="CY280" i="1"/>
  <c r="AK281" i="1"/>
  <c r="AK296" i="1" s="1"/>
  <c r="T291" i="1"/>
  <c r="T286" i="1"/>
  <c r="T289" i="1" s="1"/>
  <c r="T283" i="1"/>
  <c r="T319" i="1" s="1"/>
  <c r="T280" i="1"/>
  <c r="DI280" i="1"/>
  <c r="FT281" i="1"/>
  <c r="FT296" i="1" s="1"/>
  <c r="BH280" i="1"/>
  <c r="FF281" i="1"/>
  <c r="FF296" i="1" s="1"/>
  <c r="AJ281" i="1"/>
  <c r="AJ296" i="1" s="1"/>
  <c r="CG281" i="1"/>
  <c r="CG296" i="1" s="1"/>
  <c r="AB280" i="1"/>
  <c r="DO281" i="1"/>
  <c r="DO296" i="1" s="1"/>
  <c r="FV280" i="1"/>
  <c r="DA280" i="1"/>
  <c r="CI281" i="1"/>
  <c r="CI296" i="1" s="1"/>
  <c r="M283" i="1"/>
  <c r="M319" i="1" s="1"/>
  <c r="M280" i="1"/>
  <c r="EF281" i="1"/>
  <c r="EF296" i="1" s="1"/>
  <c r="CS281" i="1"/>
  <c r="CS296" i="1" s="1"/>
  <c r="DX281" i="1"/>
  <c r="DX296" i="1" s="1"/>
  <c r="FZ274" i="1"/>
  <c r="C277" i="1"/>
  <c r="V286" i="1"/>
  <c r="V289" i="1" s="1"/>
  <c r="V291" i="1" s="1"/>
  <c r="V283" i="1"/>
  <c r="V319" i="1" s="1"/>
  <c r="V280" i="1"/>
  <c r="DQ280" i="1"/>
  <c r="P280" i="1"/>
  <c r="DT286" i="1"/>
  <c r="DT289" i="1" s="1"/>
  <c r="DT291" i="1" s="1"/>
  <c r="DT283" i="1"/>
  <c r="DT319" i="1" s="1"/>
  <c r="DT280" i="1"/>
  <c r="AE280" i="1"/>
  <c r="EZ286" i="1"/>
  <c r="EZ289" i="1" s="1"/>
  <c r="EZ291" i="1" s="1"/>
  <c r="EZ283" i="1"/>
  <c r="EZ319" i="1" s="1"/>
  <c r="EZ280" i="1"/>
  <c r="CR286" i="1"/>
  <c r="CR289" i="1" s="1"/>
  <c r="CR291" i="1"/>
  <c r="CR280" i="1"/>
  <c r="CR294" i="1" s="1"/>
  <c r="CR283" i="1"/>
  <c r="CR319" i="1" s="1"/>
  <c r="O283" i="1"/>
  <c r="O319" i="1" s="1"/>
  <c r="O280" i="1"/>
  <c r="O294" i="1" s="1"/>
  <c r="O286" i="1"/>
  <c r="O289" i="1" s="1"/>
  <c r="O291" i="1" s="1"/>
  <c r="ES286" i="1"/>
  <c r="ES289" i="1" s="1"/>
  <c r="ES291" i="1" s="1"/>
  <c r="ES283" i="1"/>
  <c r="ES319" i="1" s="1"/>
  <c r="ES280" i="1"/>
  <c r="EE286" i="1"/>
  <c r="EE289" i="1" s="1"/>
  <c r="EE291" i="1" s="1"/>
  <c r="EE283" i="1"/>
  <c r="EE319" i="1" s="1"/>
  <c r="EE280" i="1"/>
  <c r="F286" i="1"/>
  <c r="F289" i="1" s="1"/>
  <c r="F291" i="1" s="1"/>
  <c r="F283" i="1"/>
  <c r="F319" i="1" s="1"/>
  <c r="F280" i="1"/>
  <c r="BE286" i="1"/>
  <c r="BE289" i="1" s="1"/>
  <c r="BE291" i="1" s="1"/>
  <c r="BE283" i="1"/>
  <c r="BE319" i="1" s="1"/>
  <c r="BE280" i="1"/>
  <c r="CL281" i="1"/>
  <c r="CL296" i="1" s="1"/>
  <c r="AE281" i="1"/>
  <c r="AE296" i="1" s="1"/>
  <c r="CY281" i="1"/>
  <c r="CY296" i="1" s="1"/>
  <c r="AG280" i="1"/>
  <c r="FL281" i="1"/>
  <c r="FL296" i="1" s="1"/>
  <c r="BM286" i="1"/>
  <c r="BM289" i="1" s="1"/>
  <c r="BM291" i="1" s="1"/>
  <c r="BM283" i="1"/>
  <c r="BM319" i="1" s="1"/>
  <c r="BM280" i="1"/>
  <c r="CC286" i="1"/>
  <c r="CC289" i="1" s="1"/>
  <c r="CC291" i="1" s="1"/>
  <c r="CC280" i="1"/>
  <c r="CB280" i="1"/>
  <c r="AQ283" i="1"/>
  <c r="AQ319" i="1" s="1"/>
  <c r="AQ280" i="1"/>
  <c r="AQ294" i="1" s="1"/>
  <c r="AQ286" i="1"/>
  <c r="AQ289" i="1" s="1"/>
  <c r="AQ291" i="1" s="1"/>
  <c r="DU286" i="1"/>
  <c r="DU289" i="1" s="1"/>
  <c r="DU291" i="1" s="1"/>
  <c r="DU283" i="1"/>
  <c r="DU319" i="1" s="1"/>
  <c r="DU280" i="1"/>
  <c r="BQ280" i="1"/>
  <c r="EN280" i="1"/>
  <c r="DZ286" i="1"/>
  <c r="DZ289" i="1" s="1"/>
  <c r="DZ291" i="1" s="1"/>
  <c r="DZ280" i="1"/>
  <c r="FR286" i="1"/>
  <c r="FR289" i="1" s="1"/>
  <c r="FR291" i="1" s="1"/>
  <c r="FR283" i="1"/>
  <c r="FR319" i="1" s="1"/>
  <c r="FR280" i="1"/>
  <c r="H286" i="1"/>
  <c r="H289" i="1" s="1"/>
  <c r="H291" i="1" s="1"/>
  <c r="H283" i="1"/>
  <c r="H319" i="1" s="1"/>
  <c r="H280" i="1"/>
  <c r="DM281" i="1"/>
  <c r="DM296" i="1" s="1"/>
  <c r="BW283" i="1"/>
  <c r="BW319" i="1" s="1"/>
  <c r="BW280" i="1"/>
  <c r="G281" i="1"/>
  <c r="G296" i="1" s="1"/>
  <c r="W291" i="1"/>
  <c r="W286" i="1"/>
  <c r="W289" i="1" s="1"/>
  <c r="W283" i="1"/>
  <c r="W319" i="1" s="1"/>
  <c r="W280" i="1"/>
  <c r="W294" i="1" s="1"/>
  <c r="ET281" i="1"/>
  <c r="ET296" i="1" s="1"/>
  <c r="CZ291" i="1"/>
  <c r="CZ286" i="1"/>
  <c r="CZ289" i="1" s="1"/>
  <c r="CZ283" i="1"/>
  <c r="CZ319" i="1" s="1"/>
  <c r="CZ280" i="1"/>
  <c r="CZ294" i="1" s="1"/>
  <c r="FA291" i="1"/>
  <c r="FA286" i="1"/>
  <c r="FA289" i="1" s="1"/>
  <c r="FA283" i="1"/>
  <c r="FA319" i="1" s="1"/>
  <c r="FA280" i="1"/>
  <c r="FA294" i="1" s="1"/>
  <c r="FE291" i="1"/>
  <c r="FE286" i="1"/>
  <c r="FE289" i="1" s="1"/>
  <c r="FE283" i="1"/>
  <c r="FE319" i="1" s="1"/>
  <c r="FE280" i="1"/>
  <c r="FE294" i="1" s="1"/>
  <c r="EL281" i="1"/>
  <c r="EL296" i="1" s="1"/>
  <c r="N286" i="1"/>
  <c r="N289" i="1" s="1"/>
  <c r="N291" i="1" s="1"/>
  <c r="N283" i="1"/>
  <c r="N319" i="1" s="1"/>
  <c r="N280" i="1"/>
  <c r="AX286" i="1"/>
  <c r="AX289" i="1" s="1"/>
  <c r="AX291" i="1" s="1"/>
  <c r="AX283" i="1"/>
  <c r="AX319" i="1" s="1"/>
  <c r="AX280" i="1"/>
  <c r="BB286" i="1"/>
  <c r="BB289" i="1" s="1"/>
  <c r="BB291" i="1" s="1"/>
  <c r="BB283" i="1"/>
  <c r="BB319" i="1" s="1"/>
  <c r="BB280" i="1"/>
  <c r="CN281" i="1"/>
  <c r="CN296" i="1" s="1"/>
  <c r="DV280" i="1"/>
  <c r="BC281" i="1"/>
  <c r="BC296" i="1" s="1"/>
  <c r="CC281" i="1"/>
  <c r="CC296" i="1" s="1"/>
  <c r="EU291" i="1"/>
  <c r="EU286" i="1"/>
  <c r="EU289" i="1" s="1"/>
  <c r="EU283" i="1"/>
  <c r="EU319" i="1" s="1"/>
  <c r="EU280" i="1"/>
  <c r="EU294" i="1" s="1"/>
  <c r="FO281" i="1"/>
  <c r="FO296" i="1" s="1"/>
  <c r="EJ281" i="1"/>
  <c r="EJ296" i="1" s="1"/>
  <c r="DP280" i="1"/>
  <c r="Q281" i="1"/>
  <c r="Q296" i="1" s="1"/>
  <c r="DZ281" i="1"/>
  <c r="DZ296" i="1" s="1"/>
  <c r="DF280" i="1"/>
  <c r="CF281" i="1"/>
  <c r="CF296" i="1" s="1"/>
  <c r="U281" i="1"/>
  <c r="U296" i="1" s="1"/>
  <c r="BQ281" i="1"/>
  <c r="BQ296" i="1" s="1"/>
  <c r="DL281" i="1"/>
  <c r="DL296" i="1" s="1"/>
  <c r="D281" i="1"/>
  <c r="D296" i="1" s="1"/>
  <c r="BW281" i="1"/>
  <c r="BW296" i="1" s="1"/>
  <c r="ED281" i="1"/>
  <c r="ED296" i="1" s="1"/>
  <c r="DR291" i="1"/>
  <c r="DR286" i="1"/>
  <c r="DR289" i="1" s="1"/>
  <c r="DR283" i="1"/>
  <c r="DR319" i="1" s="1"/>
  <c r="DR280" i="1"/>
  <c r="DR294" i="1" s="1"/>
  <c r="EV281" i="1"/>
  <c r="EV296" i="1" s="1"/>
  <c r="BK281" i="1"/>
  <c r="BK296" i="1" s="1"/>
  <c r="H281" i="1"/>
  <c r="H296" i="1" s="1"/>
  <c r="DV281" i="1"/>
  <c r="DV296" i="1" s="1"/>
  <c r="AY280" i="1"/>
  <c r="FI291" i="1"/>
  <c r="FI286" i="1"/>
  <c r="FI289" i="1" s="1"/>
  <c r="FI283" i="1"/>
  <c r="FI319" i="1" s="1"/>
  <c r="FI280" i="1"/>
  <c r="FI294" i="1" s="1"/>
  <c r="EK281" i="1"/>
  <c r="EK296" i="1" s="1"/>
  <c r="CB281" i="1"/>
  <c r="CB296" i="1" s="1"/>
  <c r="DE281" i="1"/>
  <c r="DE296" i="1" s="1"/>
  <c r="EA281" i="1"/>
  <c r="EA296" i="1" s="1"/>
  <c r="AW280" i="1"/>
  <c r="BG281" i="1"/>
  <c r="BG296" i="1" s="1"/>
  <c r="AO281" i="1"/>
  <c r="AO296" i="1" s="1"/>
  <c r="BY281" i="1"/>
  <c r="BY296" i="1" s="1"/>
  <c r="DB280" i="1"/>
  <c r="AZ281" i="1"/>
  <c r="AZ296" i="1" s="1"/>
  <c r="BT281" i="1"/>
  <c r="BT296" i="1" s="1"/>
  <c r="DK291" i="1"/>
  <c r="DK286" i="1"/>
  <c r="DK289" i="1" s="1"/>
  <c r="DK283" i="1"/>
  <c r="DK319" i="1" s="1"/>
  <c r="DK280" i="1"/>
  <c r="DK294" i="1" s="1"/>
  <c r="L281" i="1"/>
  <c r="L296" i="1" s="1"/>
  <c r="AH281" i="1"/>
  <c r="AH296" i="1" s="1"/>
  <c r="AY281" i="1"/>
  <c r="AY296" i="1" s="1"/>
  <c r="J281" i="1"/>
  <c r="J296" i="1" s="1"/>
  <c r="FX291" i="1"/>
  <c r="FX286" i="1"/>
  <c r="FX289" i="1" s="1"/>
  <c r="FX283" i="1"/>
  <c r="FX319" i="1" s="1"/>
  <c r="FX280" i="1"/>
  <c r="FX294" i="1" s="1"/>
  <c r="EO281" i="1"/>
  <c r="EO296" i="1" s="1"/>
  <c r="CX281" i="1"/>
  <c r="CX296" i="1" s="1"/>
  <c r="EC281" i="1"/>
  <c r="EC296" i="1" s="1"/>
  <c r="DD291" i="1"/>
  <c r="DD286" i="1"/>
  <c r="DD289" i="1" s="1"/>
  <c r="DD283" i="1"/>
  <c r="DD319" i="1" s="1"/>
  <c r="DD280" i="1"/>
  <c r="DD294" i="1" s="1"/>
  <c r="DG281" i="1"/>
  <c r="DG296" i="1" s="1"/>
  <c r="AW281" i="1"/>
  <c r="AW296" i="1" s="1"/>
  <c r="BX281" i="1"/>
  <c r="BX296" i="1" s="1"/>
  <c r="FL291" i="1"/>
  <c r="FL286" i="1"/>
  <c r="FL289" i="1" s="1"/>
  <c r="FL283" i="1"/>
  <c r="FL319" i="1" s="1"/>
  <c r="FL280" i="1"/>
  <c r="FD280" i="1"/>
  <c r="AS291" i="1"/>
  <c r="AS286" i="1"/>
  <c r="AS289" i="1" s="1"/>
  <c r="AS283" i="1"/>
  <c r="AS319" i="1" s="1"/>
  <c r="AS280" i="1"/>
  <c r="CL291" i="1"/>
  <c r="CL286" i="1"/>
  <c r="CL289" i="1" s="1"/>
  <c r="CL283" i="1"/>
  <c r="CL319" i="1" s="1"/>
  <c r="CL280" i="1"/>
  <c r="FH280" i="1"/>
  <c r="AR280" i="1"/>
  <c r="EK291" i="1"/>
  <c r="EK286" i="1"/>
  <c r="EK289" i="1" s="1"/>
  <c r="EK280" i="1"/>
  <c r="D291" i="1"/>
  <c r="D286" i="1"/>
  <c r="D289" i="1" s="1"/>
  <c r="D283" i="1"/>
  <c r="D319" i="1" s="1"/>
  <c r="D280" i="1"/>
  <c r="BC280" i="1"/>
  <c r="DY280" i="1"/>
  <c r="Y280" i="1"/>
  <c r="DN280" i="1"/>
  <c r="EW280" i="1"/>
  <c r="AK291" i="1"/>
  <c r="AK286" i="1"/>
  <c r="AK289" i="1" s="1"/>
  <c r="AK283" i="1"/>
  <c r="AK319" i="1" s="1"/>
  <c r="AK280" i="1"/>
  <c r="FT286" i="1"/>
  <c r="FT289" i="1" s="1"/>
  <c r="FT291" i="1" s="1"/>
  <c r="FT280" i="1"/>
  <c r="FF291" i="1"/>
  <c r="FF286" i="1"/>
  <c r="FF289" i="1" s="1"/>
  <c r="FF283" i="1"/>
  <c r="FF319" i="1" s="1"/>
  <c r="FF280" i="1"/>
  <c r="FK280" i="1"/>
  <c r="BD291" i="1"/>
  <c r="BD286" i="1"/>
  <c r="BD289" i="1" s="1"/>
  <c r="BD280" i="1"/>
  <c r="EJ291" i="1"/>
  <c r="EJ286" i="1"/>
  <c r="EJ289" i="1" s="1"/>
  <c r="EJ283" i="1"/>
  <c r="EJ319" i="1" s="1"/>
  <c r="EJ280" i="1"/>
  <c r="FD281" i="1"/>
  <c r="FD296" i="1" s="1"/>
  <c r="EM283" i="1"/>
  <c r="EM319" i="1" s="1"/>
  <c r="EM280" i="1"/>
  <c r="EM286" i="1"/>
  <c r="EM289" i="1" s="1"/>
  <c r="EM291" i="1" s="1"/>
  <c r="DE291" i="1"/>
  <c r="DE286" i="1"/>
  <c r="DE289" i="1" s="1"/>
  <c r="DE283" i="1"/>
  <c r="DE319" i="1" s="1"/>
  <c r="DE280" i="1"/>
  <c r="DE294" i="1" s="1"/>
  <c r="EH280" i="1"/>
  <c r="AI281" i="1"/>
  <c r="AI296" i="1" s="1"/>
  <c r="BZ283" i="1"/>
  <c r="BZ319" i="1" s="1"/>
  <c r="BZ280" i="1"/>
  <c r="CD281" i="1"/>
  <c r="CD296" i="1" s="1"/>
  <c r="ED286" i="1"/>
  <c r="ED289" i="1" s="1"/>
  <c r="ED291" i="1" s="1"/>
  <c r="ED280" i="1"/>
  <c r="BD281" i="1"/>
  <c r="BD296" i="1" s="1"/>
  <c r="BA280" i="1"/>
  <c r="I280" i="1"/>
  <c r="EB291" i="1"/>
  <c r="EB286" i="1"/>
  <c r="EB289" i="1" s="1"/>
  <c r="EB283" i="1"/>
  <c r="EB319" i="1" s="1"/>
  <c r="EB280" i="1"/>
  <c r="DJ281" i="1"/>
  <c r="DJ296" i="1" s="1"/>
  <c r="M281" i="1"/>
  <c r="M296" i="1" s="1"/>
  <c r="CS286" i="1"/>
  <c r="CS289" i="1" s="1"/>
  <c r="CS291" i="1" s="1"/>
  <c r="CS283" i="1"/>
  <c r="CS319" i="1" s="1"/>
  <c r="CS280" i="1"/>
  <c r="CS294" i="1" s="1"/>
  <c r="FG280" i="1"/>
  <c r="BU286" i="1"/>
  <c r="BU289" i="1" s="1"/>
  <c r="BU291" i="1" s="1"/>
  <c r="BU283" i="1"/>
  <c r="BU319" i="1" s="1"/>
  <c r="BU280" i="1"/>
  <c r="BU294" i="1" s="1"/>
  <c r="CX286" i="1"/>
  <c r="CX289" i="1" s="1"/>
  <c r="CX291" i="1" s="1"/>
  <c r="CX283" i="1"/>
  <c r="CX319" i="1" s="1"/>
  <c r="CX280" i="1"/>
  <c r="CX294" i="1" s="1"/>
  <c r="BX286" i="1"/>
  <c r="BX289" i="1" s="1"/>
  <c r="BX291" i="1" s="1"/>
  <c r="BX283" i="1"/>
  <c r="BX319" i="1" s="1"/>
  <c r="BX280" i="1"/>
  <c r="BX294" i="1" s="1"/>
  <c r="FS281" i="1"/>
  <c r="FS296" i="1" s="1"/>
  <c r="AU281" i="1"/>
  <c r="AU296" i="1" s="1"/>
  <c r="C296" i="1"/>
  <c r="AN280" i="1"/>
  <c r="BV286" i="1"/>
  <c r="BV289" i="1" s="1"/>
  <c r="BV291" i="1" s="1"/>
  <c r="BV283" i="1"/>
  <c r="BV319" i="1" s="1"/>
  <c r="BV280" i="1"/>
  <c r="BV294" i="1" s="1"/>
  <c r="G283" i="1"/>
  <c r="G319" i="1" s="1"/>
  <c r="G280" i="1"/>
  <c r="DM286" i="1"/>
  <c r="DM289" i="1" s="1"/>
  <c r="DM291" i="1" s="1"/>
  <c r="DM283" i="1"/>
  <c r="DM319" i="1" s="1"/>
  <c r="DM280" i="1"/>
  <c r="DM294" i="1" s="1"/>
  <c r="AV283" i="1"/>
  <c r="AV319" i="1" s="1"/>
  <c r="AV280" i="1"/>
  <c r="AF286" i="1"/>
  <c r="AF289" i="1" s="1"/>
  <c r="AF291" i="1"/>
  <c r="AF280" i="1"/>
  <c r="AF294" i="1" s="1"/>
  <c r="AF283" i="1"/>
  <c r="AF319" i="1" s="1"/>
  <c r="CH286" i="1"/>
  <c r="CH289" i="1" s="1"/>
  <c r="CH291" i="1" s="1"/>
  <c r="CH283" i="1"/>
  <c r="CH319" i="1" s="1"/>
  <c r="CH280" i="1"/>
  <c r="CH294" i="1" s="1"/>
  <c r="Z286" i="1"/>
  <c r="Z289" i="1" s="1"/>
  <c r="Z291" i="1" s="1"/>
  <c r="Z283" i="1"/>
  <c r="Z319" i="1" s="1"/>
  <c r="Z280" i="1"/>
  <c r="Z294" i="1" s="1"/>
  <c r="EL286" i="1"/>
  <c r="EL289" i="1" s="1"/>
  <c r="EL291" i="1" s="1"/>
  <c r="EL283" i="1"/>
  <c r="EL319" i="1" s="1"/>
  <c r="EL280" i="1"/>
  <c r="EL294" i="1" s="1"/>
  <c r="AD286" i="1"/>
  <c r="AD289" i="1" s="1"/>
  <c r="AD291" i="1" s="1"/>
  <c r="AD283" i="1"/>
  <c r="AD319" i="1" s="1"/>
  <c r="AD280" i="1"/>
  <c r="AD294" i="1" s="1"/>
  <c r="FQ286" i="1"/>
  <c r="FQ289" i="1" s="1"/>
  <c r="FQ291" i="1" s="1"/>
  <c r="FQ283" i="1"/>
  <c r="FQ319" i="1" s="1"/>
  <c r="FQ280" i="1"/>
  <c r="FQ294" i="1" s="1"/>
  <c r="AT286" i="1"/>
  <c r="AT289" i="1" s="1"/>
  <c r="AT291" i="1" s="1"/>
  <c r="AT283" i="1"/>
  <c r="AT319" i="1" s="1"/>
  <c r="AT280" i="1"/>
  <c r="AT294" i="1" s="1"/>
  <c r="FP283" i="1"/>
  <c r="FP319" i="1" s="1"/>
  <c r="FP280" i="1"/>
  <c r="BF286" i="1"/>
  <c r="BF289" i="1" s="1"/>
  <c r="BF291" i="1" s="1"/>
  <c r="BF283" i="1"/>
  <c r="BF319" i="1" s="1"/>
  <c r="BF280" i="1"/>
  <c r="BF294" i="1" s="1"/>
  <c r="AA281" i="1"/>
  <c r="AA296" i="1" s="1"/>
  <c r="U286" i="1"/>
  <c r="U289" i="1" s="1"/>
  <c r="U291" i="1" s="1"/>
  <c r="U283" i="1"/>
  <c r="U319" i="1" s="1"/>
  <c r="U280" i="1"/>
  <c r="Q286" i="1"/>
  <c r="Q289" i="1" s="1"/>
  <c r="Q291" i="1" s="1"/>
  <c r="Q283" i="1"/>
  <c r="Q319" i="1" s="1"/>
  <c r="Q280" i="1"/>
  <c r="AV281" i="1"/>
  <c r="AV296" i="1" s="1"/>
  <c r="AM281" i="1"/>
  <c r="AM296" i="1" s="1"/>
  <c r="BK291" i="1"/>
  <c r="BK283" i="1"/>
  <c r="BK319" i="1" s="1"/>
  <c r="BK280" i="1"/>
  <c r="BK286" i="1"/>
  <c r="BK289" i="1" s="1"/>
  <c r="ER291" i="1"/>
  <c r="ER286" i="1"/>
  <c r="ER289" i="1" s="1"/>
  <c r="ER283" i="1"/>
  <c r="ER319" i="1" s="1"/>
  <c r="ER280" i="1"/>
  <c r="ER294" i="1" s="1"/>
  <c r="DQ281" i="1"/>
  <c r="DQ296" i="1" s="1"/>
  <c r="BL286" i="1"/>
  <c r="BL289" i="1" s="1"/>
  <c r="BL280" i="1"/>
  <c r="BL294" i="1" s="1"/>
  <c r="BL291" i="1"/>
  <c r="BL283" i="1"/>
  <c r="BL319" i="1" s="1"/>
  <c r="CE286" i="1"/>
  <c r="CE289" i="1" s="1"/>
  <c r="CE291" i="1" s="1"/>
  <c r="CE283" i="1"/>
  <c r="CE319" i="1" s="1"/>
  <c r="CE280" i="1"/>
  <c r="CE294" i="1" s="1"/>
  <c r="CK281" i="1"/>
  <c r="CK296" i="1" s="1"/>
  <c r="AL286" i="1"/>
  <c r="AL289" i="1" s="1"/>
  <c r="AL291" i="1" s="1"/>
  <c r="AL283" i="1"/>
  <c r="AL319" i="1" s="1"/>
  <c r="AL280" i="1"/>
  <c r="FM281" i="1"/>
  <c r="FM296" i="1" s="1"/>
  <c r="AN281" i="1"/>
  <c r="AN296" i="1" s="1"/>
  <c r="CO280" i="1"/>
  <c r="DL291" i="1"/>
  <c r="DL286" i="1"/>
  <c r="DL289" i="1" s="1"/>
  <c r="DL283" i="1"/>
  <c r="DL319" i="1" s="1"/>
  <c r="DL280" i="1"/>
  <c r="DL294" i="1" s="1"/>
  <c r="BI281" i="1"/>
  <c r="BI296" i="1" s="1"/>
  <c r="EW281" i="1"/>
  <c r="EW296" i="1" s="1"/>
  <c r="DH286" i="1"/>
  <c r="DH289" i="1" s="1"/>
  <c r="DH291" i="1"/>
  <c r="DH283" i="1"/>
  <c r="DH319" i="1" s="1"/>
  <c r="DH280" i="1"/>
  <c r="FK281" i="1"/>
  <c r="FK296" i="1" s="1"/>
  <c r="EQ286" i="1"/>
  <c r="EQ289" i="1" s="1"/>
  <c r="EQ291" i="1" s="1"/>
  <c r="EQ283" i="1"/>
  <c r="EQ319" i="1" s="1"/>
  <c r="EQ280" i="1"/>
  <c r="EG286" i="1"/>
  <c r="EG289" i="1" s="1"/>
  <c r="EG291" i="1" s="1"/>
  <c r="EG283" i="1"/>
  <c r="EG319" i="1" s="1"/>
  <c r="EG280" i="1"/>
  <c r="CT286" i="1"/>
  <c r="CT289" i="1" s="1"/>
  <c r="CT291" i="1" s="1"/>
  <c r="CT283" i="1"/>
  <c r="CT319" i="1" s="1"/>
  <c r="CT280" i="1"/>
  <c r="FN286" i="1"/>
  <c r="FN289" i="1" s="1"/>
  <c r="FN291" i="1" s="1"/>
  <c r="FN283" i="1"/>
  <c r="FN319" i="1" s="1"/>
  <c r="FN280" i="1"/>
  <c r="P281" i="1"/>
  <c r="P296" i="1" s="1"/>
  <c r="FW291" i="1"/>
  <c r="FW286" i="1"/>
  <c r="FW289" i="1" s="1"/>
  <c r="FW283" i="1"/>
  <c r="FW319" i="1" s="1"/>
  <c r="FW280" i="1"/>
  <c r="FW294" i="1" s="1"/>
  <c r="FJ281" i="1"/>
  <c r="FJ296" i="1" s="1"/>
  <c r="DH281" i="1"/>
  <c r="DH296" i="1" s="1"/>
  <c r="BR281" i="1"/>
  <c r="BR296" i="1" s="1"/>
  <c r="BH281" i="1"/>
  <c r="BH296" i="1" s="1"/>
  <c r="FC281" i="1"/>
  <c r="FC296" i="1" s="1"/>
  <c r="EX280" i="1"/>
  <c r="FP281" i="1"/>
  <c r="FP296" i="1" s="1"/>
  <c r="X286" i="1"/>
  <c r="X289" i="1" s="1"/>
  <c r="X291" i="1" s="1"/>
  <c r="X283" i="1"/>
  <c r="X319" i="1" s="1"/>
  <c r="X280" i="1"/>
  <c r="EN281" i="1"/>
  <c r="EN296" i="1" s="1"/>
  <c r="DI281" i="1"/>
  <c r="DI296" i="1" s="1"/>
  <c r="EA280" i="1"/>
  <c r="R291" i="1"/>
  <c r="R286" i="1"/>
  <c r="R289" i="1" s="1"/>
  <c r="R283" i="1"/>
  <c r="R319" i="1" s="1"/>
  <c r="R280" i="1"/>
  <c r="R294" i="1" s="1"/>
  <c r="AG281" i="1"/>
  <c r="AG296" i="1" s="1"/>
  <c r="EH281" i="1"/>
  <c r="EH296" i="1" s="1"/>
  <c r="CO281" i="1"/>
  <c r="CO296" i="1" s="1"/>
  <c r="AP286" i="1"/>
  <c r="AP289" i="1" s="1"/>
  <c r="AP291" i="1" s="1"/>
  <c r="AP283" i="1"/>
  <c r="AP319" i="1" s="1"/>
  <c r="AP280" i="1"/>
  <c r="E286" i="1"/>
  <c r="E289" i="1" s="1"/>
  <c r="E291" i="1" s="1"/>
  <c r="E283" i="1"/>
  <c r="E319" i="1" s="1"/>
  <c r="E280" i="1"/>
  <c r="BG291" i="1"/>
  <c r="BG283" i="1"/>
  <c r="BG319" i="1" s="1"/>
  <c r="BG280" i="1"/>
  <c r="BG286" i="1"/>
  <c r="BG289" i="1" s="1"/>
  <c r="BS281" i="1"/>
  <c r="BS296" i="1" s="1"/>
  <c r="L291" i="1"/>
  <c r="L286" i="1"/>
  <c r="L289" i="1" s="1"/>
  <c r="L283" i="1"/>
  <c r="L319" i="1" s="1"/>
  <c r="L280" i="1"/>
  <c r="L294" i="1" s="1"/>
  <c r="K281" i="1"/>
  <c r="K296" i="1" s="1"/>
  <c r="S283" i="1"/>
  <c r="S319" i="1" s="1"/>
  <c r="S280" i="1"/>
  <c r="BZ281" i="1"/>
  <c r="BZ296" i="1" s="1"/>
  <c r="CJ286" i="1"/>
  <c r="CJ289" i="1" s="1"/>
  <c r="CJ291" i="1" s="1"/>
  <c r="CJ283" i="1"/>
  <c r="CJ319" i="1" s="1"/>
  <c r="CJ280" i="1"/>
  <c r="CM291" i="1"/>
  <c r="CM283" i="1"/>
  <c r="CM319" i="1" s="1"/>
  <c r="CM280" i="1"/>
  <c r="CM294" i="1" s="1"/>
  <c r="CM286" i="1"/>
  <c r="CM289" i="1" s="1"/>
  <c r="FU281" i="1"/>
  <c r="FU296" i="1" s="1"/>
  <c r="BN286" i="1"/>
  <c r="BN289" i="1" s="1"/>
  <c r="BN291" i="1" s="1"/>
  <c r="BN283" i="1"/>
  <c r="BN319" i="1" s="1"/>
  <c r="BN280" i="1"/>
  <c r="DA281" i="1"/>
  <c r="DA296" i="1" s="1"/>
  <c r="I281" i="1"/>
  <c r="I296" i="1" s="1"/>
  <c r="FV281" i="1"/>
  <c r="FV296" i="1" s="1"/>
  <c r="EY280" i="1"/>
  <c r="S281" i="1"/>
  <c r="S296" i="1" s="1"/>
  <c r="EO286" i="1"/>
  <c r="EO289" i="1" s="1"/>
  <c r="EO291" i="1" s="1"/>
  <c r="EO283" i="1"/>
  <c r="EO319" i="1" s="1"/>
  <c r="EO280" i="1"/>
  <c r="EX281" i="1"/>
  <c r="EX296" i="1" s="1"/>
  <c r="BA281" i="1"/>
  <c r="BA296" i="1" s="1"/>
  <c r="DN281" i="1"/>
  <c r="DN296" i="1" s="1"/>
  <c r="CU286" i="1"/>
  <c r="CU289" i="1" s="1"/>
  <c r="CU291" i="1" s="1"/>
  <c r="CU283" i="1"/>
  <c r="CU319" i="1" s="1"/>
  <c r="CU280" i="1"/>
  <c r="EC286" i="1"/>
  <c r="EC289" i="1" s="1"/>
  <c r="EC291" i="1" s="1"/>
  <c r="EC283" i="1"/>
  <c r="EC319" i="1" s="1"/>
  <c r="EC280" i="1"/>
  <c r="BO281" i="1"/>
  <c r="BO296" i="1" s="1"/>
  <c r="DF281" i="1"/>
  <c r="DF296" i="1" s="1"/>
  <c r="DP281" i="1"/>
  <c r="DP296" i="1" s="1"/>
  <c r="DB281" i="1"/>
  <c r="DB296" i="1" s="1"/>
  <c r="DC283" i="1"/>
  <c r="DC319" i="1" s="1"/>
  <c r="DC280" i="1"/>
  <c r="CW281" i="1"/>
  <c r="CW296" i="1" s="1"/>
  <c r="EY281" i="1"/>
  <c r="EY296" i="1" s="1"/>
  <c r="FG281" i="1"/>
  <c r="FG296" i="1" s="1"/>
  <c r="DW281" i="1"/>
  <c r="DW296" i="1" s="1"/>
  <c r="DC281" i="1"/>
  <c r="DC296" i="1" s="1"/>
  <c r="CG286" i="1"/>
  <c r="CG289" i="1" s="1"/>
  <c r="CG291" i="1" s="1"/>
  <c r="CG283" i="1"/>
  <c r="CG319" i="1" s="1"/>
  <c r="CG280" i="1"/>
  <c r="AJ286" i="1"/>
  <c r="AJ289" i="1" s="1"/>
  <c r="AJ291" i="1" s="1"/>
  <c r="AJ283" i="1"/>
  <c r="AJ319" i="1" s="1"/>
  <c r="AJ280" i="1"/>
  <c r="AI286" i="1"/>
  <c r="AI289" i="1" s="1"/>
  <c r="AI291" i="1" s="1"/>
  <c r="AI283" i="1"/>
  <c r="AI319" i="1" s="1"/>
  <c r="AI280" i="1"/>
  <c r="CK286" i="1"/>
  <c r="CK289" i="1" s="1"/>
  <c r="CK291" i="1" s="1"/>
  <c r="CK283" i="1"/>
  <c r="CK319" i="1" s="1"/>
  <c r="CK280" i="1"/>
  <c r="FJ286" i="1"/>
  <c r="FJ289" i="1" s="1"/>
  <c r="FJ291" i="1" s="1"/>
  <c r="FJ280" i="1"/>
  <c r="DO286" i="1"/>
  <c r="DO289" i="1" s="1"/>
  <c r="DO291" i="1" s="1"/>
  <c r="DO280" i="1"/>
  <c r="CI286" i="1"/>
  <c r="CI289" i="1" s="1"/>
  <c r="CI291" i="1" s="1"/>
  <c r="CI283" i="1"/>
  <c r="CI319" i="1" s="1"/>
  <c r="CI280" i="1"/>
  <c r="EV286" i="1"/>
  <c r="EV289" i="1" s="1"/>
  <c r="EV291" i="1" s="1"/>
  <c r="EV283" i="1"/>
  <c r="EV319" i="1" s="1"/>
  <c r="EV280" i="1"/>
  <c r="FO291" i="1"/>
  <c r="FO283" i="1"/>
  <c r="FO319" i="1" s="1"/>
  <c r="FO280" i="1"/>
  <c r="FO286" i="1"/>
  <c r="FO289" i="1" s="1"/>
  <c r="BR286" i="1"/>
  <c r="BR289" i="1" s="1"/>
  <c r="BR291" i="1" s="1"/>
  <c r="BR283" i="1"/>
  <c r="BR319" i="1" s="1"/>
  <c r="BR280" i="1"/>
  <c r="BP281" i="1"/>
  <c r="BP296" i="1" s="1"/>
  <c r="FH281" i="1"/>
  <c r="FH296" i="1" s="1"/>
  <c r="BO286" i="1"/>
  <c r="BO289" i="1" s="1"/>
  <c r="BO291" i="1" s="1"/>
  <c r="BO283" i="1"/>
  <c r="BO319" i="1" s="1"/>
  <c r="BO280" i="1"/>
  <c r="BO294" i="1" s="1"/>
  <c r="AR281" i="1"/>
  <c r="AR296" i="1" s="1"/>
  <c r="AZ286" i="1"/>
  <c r="AZ289" i="1" s="1"/>
  <c r="AZ291" i="1" s="1"/>
  <c r="AZ283" i="1"/>
  <c r="AZ319" i="1" s="1"/>
  <c r="AZ280" i="1"/>
  <c r="DS280" i="1"/>
  <c r="AH286" i="1"/>
  <c r="AH289" i="1" s="1"/>
  <c r="AH291" i="1" s="1"/>
  <c r="AH283" i="1"/>
  <c r="AH319" i="1" s="1"/>
  <c r="AH280" i="1"/>
  <c r="DX286" i="1"/>
  <c r="DX289" i="1" s="1"/>
  <c r="DX280" i="1"/>
  <c r="DX294" i="1" s="1"/>
  <c r="DX291" i="1"/>
  <c r="Y281" i="1"/>
  <c r="Y296" i="1" s="1"/>
  <c r="CW286" i="1"/>
  <c r="CW289" i="1" s="1"/>
  <c r="CW291" i="1" s="1"/>
  <c r="CW280" i="1"/>
  <c r="CV286" i="1"/>
  <c r="CV289" i="1" s="1"/>
  <c r="CV291" i="1" s="1"/>
  <c r="CV280" i="1"/>
  <c r="EI281" i="1"/>
  <c r="EI296" i="1" s="1"/>
  <c r="DY281" i="1"/>
  <c r="DY296" i="1" s="1"/>
  <c r="AU283" i="1"/>
  <c r="AU319" i="1" s="1"/>
  <c r="AU280" i="1"/>
  <c r="AU286" i="1"/>
  <c r="AU289" i="1" s="1"/>
  <c r="AU291" i="1" s="1"/>
  <c r="CV281" i="1"/>
  <c r="CV296" i="1" s="1"/>
  <c r="FS291" i="1"/>
  <c r="FS283" i="1"/>
  <c r="FS319" i="1" s="1"/>
  <c r="FS280" i="1"/>
  <c r="FS294" i="1" s="1"/>
  <c r="FS286" i="1"/>
  <c r="FS289" i="1" s="1"/>
  <c r="CP286" i="1"/>
  <c r="CP289" i="1" s="1"/>
  <c r="CP291" i="1" s="1"/>
  <c r="CP283" i="1"/>
  <c r="CP319" i="1" s="1"/>
  <c r="CP280" i="1"/>
  <c r="EF286" i="1"/>
  <c r="EF289" i="1" s="1"/>
  <c r="EF291" i="1" s="1"/>
  <c r="EF283" i="1"/>
  <c r="EF319" i="1" s="1"/>
  <c r="EF280" i="1"/>
  <c r="J286" i="1"/>
  <c r="J289" i="1" s="1"/>
  <c r="J291" i="1" s="1"/>
  <c r="J283" i="1"/>
  <c r="J319" i="1" s="1"/>
  <c r="J280" i="1"/>
  <c r="EP286" i="1"/>
  <c r="EP289" i="1" s="1"/>
  <c r="EP291" i="1" s="1"/>
  <c r="EP283" i="1"/>
  <c r="EP319" i="1" s="1"/>
  <c r="EP280" i="1"/>
  <c r="BJ286" i="1"/>
  <c r="BJ289" i="1" s="1"/>
  <c r="BJ291" i="1" s="1"/>
  <c r="BJ283" i="1"/>
  <c r="BJ319" i="1" s="1"/>
  <c r="BJ280" i="1"/>
  <c r="CQ291" i="1"/>
  <c r="CQ283" i="1"/>
  <c r="CQ319" i="1" s="1"/>
  <c r="CQ280" i="1"/>
  <c r="CQ294" i="1" s="1"/>
  <c r="CQ286" i="1"/>
  <c r="CQ289" i="1" s="1"/>
  <c r="AB281" i="1"/>
  <c r="AB296" i="1" s="1"/>
  <c r="AO286" i="1"/>
  <c r="AO289" i="1" s="1"/>
  <c r="AO291" i="1" s="1"/>
  <c r="AO283" i="1"/>
  <c r="AO319" i="1" s="1"/>
  <c r="AO280" i="1"/>
  <c r="DS281" i="1"/>
  <c r="DS296" i="1" s="1"/>
  <c r="DW291" i="1"/>
  <c r="DW283" i="1"/>
  <c r="DW319" i="1" s="1"/>
  <c r="DW280" i="1"/>
  <c r="DW286" i="1"/>
  <c r="DW289" i="1" s="1"/>
  <c r="DG291" i="1"/>
  <c r="DG283" i="1"/>
  <c r="DG319" i="1" s="1"/>
  <c r="DG280" i="1"/>
  <c r="DG286" i="1"/>
  <c r="DG289" i="1" s="1"/>
  <c r="CA280" i="1"/>
  <c r="CA281" i="1"/>
  <c r="CA296" i="1" s="1"/>
  <c r="EL324" i="1" l="1"/>
  <c r="EL297" i="1"/>
  <c r="AU294" i="1"/>
  <c r="EY283" i="1"/>
  <c r="EY319" i="1" s="1"/>
  <c r="L324" i="1"/>
  <c r="L297" i="1"/>
  <c r="R324" i="1"/>
  <c r="R297" i="1"/>
  <c r="AF324" i="1"/>
  <c r="AF297" i="1"/>
  <c r="FZ296" i="1"/>
  <c r="AG283" i="1"/>
  <c r="AG319" i="1" s="1"/>
  <c r="AE283" i="1"/>
  <c r="AE319" i="1" s="1"/>
  <c r="DQ286" i="1"/>
  <c r="DQ289" i="1" s="1"/>
  <c r="DQ291" i="1" s="1"/>
  <c r="BI286" i="1"/>
  <c r="BI289" i="1" s="1"/>
  <c r="BI291" i="1" s="1"/>
  <c r="AM286" i="1"/>
  <c r="AM289" i="1" s="1"/>
  <c r="AM291" i="1" s="1"/>
  <c r="FU283" i="1"/>
  <c r="FU319" i="1" s="1"/>
  <c r="BS283" i="1"/>
  <c r="BS319" i="1" s="1"/>
  <c r="DJ283" i="1"/>
  <c r="DJ319" i="1" s="1"/>
  <c r="CQ324" i="1"/>
  <c r="CQ297" i="1"/>
  <c r="AT324" i="1"/>
  <c r="AT297" i="1"/>
  <c r="FQ324" i="1"/>
  <c r="FQ297" i="1"/>
  <c r="CH324" i="1"/>
  <c r="CH297" i="1"/>
  <c r="CA286" i="1"/>
  <c r="CA289" i="1" s="1"/>
  <c r="CA291" i="1" s="1"/>
  <c r="DS283" i="1"/>
  <c r="DS319" i="1" s="1"/>
  <c r="DE324" i="1"/>
  <c r="DE297" i="1"/>
  <c r="DD324" i="1"/>
  <c r="DD297" i="1"/>
  <c r="FI324" i="1"/>
  <c r="FI297" i="1"/>
  <c r="DR324" i="1"/>
  <c r="DR297" i="1"/>
  <c r="W324" i="1"/>
  <c r="W297" i="1"/>
  <c r="CA294" i="1"/>
  <c r="CW294" i="1"/>
  <c r="BR294" i="1"/>
  <c r="EV294" i="1"/>
  <c r="CI294" i="1"/>
  <c r="DO294" i="1"/>
  <c r="FJ294" i="1"/>
  <c r="CK294" i="1"/>
  <c r="AI294" i="1"/>
  <c r="AJ294" i="1"/>
  <c r="CG294" i="1"/>
  <c r="EO294" i="1"/>
  <c r="BN294" i="1"/>
  <c r="S286" i="1"/>
  <c r="S289" i="1" s="1"/>
  <c r="S291" i="1" s="1"/>
  <c r="E294" i="1"/>
  <c r="AP294" i="1"/>
  <c r="EA283" i="1"/>
  <c r="EA319" i="1" s="1"/>
  <c r="EX286" i="1"/>
  <c r="EX289" i="1" s="1"/>
  <c r="EX291" i="1" s="1"/>
  <c r="FN294" i="1"/>
  <c r="CT294" i="1"/>
  <c r="EG294" i="1"/>
  <c r="EQ294" i="1"/>
  <c r="CO283" i="1"/>
  <c r="CO319" i="1" s="1"/>
  <c r="BL324" i="1"/>
  <c r="BL297" i="1"/>
  <c r="BK294" i="1"/>
  <c r="FP286" i="1"/>
  <c r="FP289" i="1" s="1"/>
  <c r="FP291" i="1" s="1"/>
  <c r="G286" i="1"/>
  <c r="G289" i="1" s="1"/>
  <c r="G291" i="1" s="1"/>
  <c r="AN286" i="1"/>
  <c r="AN289" i="1" s="1"/>
  <c r="AN291" i="1" s="1"/>
  <c r="FG286" i="1"/>
  <c r="FG289" i="1" s="1"/>
  <c r="FG291" i="1" s="1"/>
  <c r="EB294" i="1"/>
  <c r="BZ286" i="1"/>
  <c r="BZ289" i="1" s="1"/>
  <c r="BZ291" i="1" s="1"/>
  <c r="EH283" i="1"/>
  <c r="EH319" i="1" s="1"/>
  <c r="EM294" i="1"/>
  <c r="EJ294" i="1"/>
  <c r="BD294" i="1"/>
  <c r="FF294" i="1"/>
  <c r="FT294" i="1"/>
  <c r="AK294" i="1"/>
  <c r="D294" i="1"/>
  <c r="EK294" i="1"/>
  <c r="CL294" i="1"/>
  <c r="AS294" i="1"/>
  <c r="FD283" i="1"/>
  <c r="FD319" i="1" s="1"/>
  <c r="FL294" i="1"/>
  <c r="AW283" i="1"/>
  <c r="AW319" i="1" s="1"/>
  <c r="AY283" i="1"/>
  <c r="AY319" i="1" s="1"/>
  <c r="DF286" i="1"/>
  <c r="DF289" i="1" s="1"/>
  <c r="DF291" i="1" s="1"/>
  <c r="BW286" i="1"/>
  <c r="BW289" i="1" s="1"/>
  <c r="BW291" i="1" s="1"/>
  <c r="EN286" i="1"/>
  <c r="EN289" i="1" s="1"/>
  <c r="EN291" i="1" s="1"/>
  <c r="CB286" i="1"/>
  <c r="CB289" i="1" s="1"/>
  <c r="CB291" i="1" s="1"/>
  <c r="AG286" i="1"/>
  <c r="AG289" i="1" s="1"/>
  <c r="AG291" i="1" s="1"/>
  <c r="P286" i="1"/>
  <c r="P289" i="1" s="1"/>
  <c r="P291" i="1" s="1"/>
  <c r="M286" i="1"/>
  <c r="M289" i="1" s="1"/>
  <c r="M291" i="1" s="1"/>
  <c r="DA283" i="1"/>
  <c r="DA319" i="1" s="1"/>
  <c r="FV283" i="1"/>
  <c r="FV319" i="1" s="1"/>
  <c r="BH283" i="1"/>
  <c r="BH319" i="1" s="1"/>
  <c r="T294" i="1"/>
  <c r="EI283" i="1"/>
  <c r="EI319" i="1" s="1"/>
  <c r="FU286" i="1"/>
  <c r="FU289" i="1" s="1"/>
  <c r="FU291" i="1" s="1"/>
  <c r="FC283" i="1"/>
  <c r="FC319" i="1" s="1"/>
  <c r="BS286" i="1"/>
  <c r="BS289" i="1" s="1"/>
  <c r="BS291" i="1" s="1"/>
  <c r="K283" i="1"/>
  <c r="K319" i="1" s="1"/>
  <c r="DJ286" i="1"/>
  <c r="DJ289" i="1" s="1"/>
  <c r="DJ291" i="1" s="1"/>
  <c r="CF286" i="1"/>
  <c r="CF289" i="1" s="1"/>
  <c r="CF291" i="1" s="1"/>
  <c r="FB286" i="1"/>
  <c r="FB289" i="1" s="1"/>
  <c r="FB291" i="1" s="1"/>
  <c r="CD283" i="1"/>
  <c r="CD319" i="1" s="1"/>
  <c r="BP283" i="1"/>
  <c r="BP319" i="1" s="1"/>
  <c r="CN283" i="1"/>
  <c r="CN319" i="1" s="1"/>
  <c r="FM283" i="1"/>
  <c r="FM319" i="1" s="1"/>
  <c r="FS324" i="1"/>
  <c r="FS297" i="1"/>
  <c r="BO324" i="1"/>
  <c r="BO297" i="1"/>
  <c r="CM324" i="1"/>
  <c r="CM297" i="1"/>
  <c r="CE324" i="1"/>
  <c r="CE297" i="1"/>
  <c r="BF324" i="1"/>
  <c r="BF297" i="1"/>
  <c r="FP294" i="1"/>
  <c r="AD324" i="1"/>
  <c r="AD297" i="1"/>
  <c r="Z324" i="1"/>
  <c r="Z297" i="1"/>
  <c r="DX324" i="1"/>
  <c r="DX297" i="1"/>
  <c r="EX283" i="1"/>
  <c r="EX319" i="1" s="1"/>
  <c r="FW324" i="1"/>
  <c r="FW297" i="1"/>
  <c r="DL324" i="1"/>
  <c r="DL297" i="1"/>
  <c r="ER324" i="1"/>
  <c r="ER297" i="1"/>
  <c r="AN283" i="1"/>
  <c r="AN319" i="1" s="1"/>
  <c r="FG283" i="1"/>
  <c r="FG319" i="1" s="1"/>
  <c r="FD286" i="1"/>
  <c r="FD289" i="1" s="1"/>
  <c r="FD291" i="1" s="1"/>
  <c r="DF283" i="1"/>
  <c r="DF319" i="1" s="1"/>
  <c r="BQ286" i="1"/>
  <c r="BQ289" i="1" s="1"/>
  <c r="BQ291" i="1" s="1"/>
  <c r="DG294" i="1"/>
  <c r="DW294" i="1"/>
  <c r="AO294" i="1"/>
  <c r="CV294" i="1"/>
  <c r="CA283" i="1"/>
  <c r="CA319" i="1" s="1"/>
  <c r="BJ294" i="1"/>
  <c r="EP294" i="1"/>
  <c r="J294" i="1"/>
  <c r="EF294" i="1"/>
  <c r="CP294" i="1"/>
  <c r="CV283" i="1"/>
  <c r="CV319" i="1" s="1"/>
  <c r="CW283" i="1"/>
  <c r="CW319" i="1" s="1"/>
  <c r="DX283" i="1"/>
  <c r="DX319" i="1" s="1"/>
  <c r="AH294" i="1"/>
  <c r="DS286" i="1"/>
  <c r="DS289" i="1" s="1"/>
  <c r="DS291" i="1" s="1"/>
  <c r="AZ294" i="1"/>
  <c r="FO294" i="1"/>
  <c r="DO283" i="1"/>
  <c r="DO319" i="1" s="1"/>
  <c r="FJ283" i="1"/>
  <c r="FJ319" i="1" s="1"/>
  <c r="DC286" i="1"/>
  <c r="DC289" i="1" s="1"/>
  <c r="DC291" i="1" s="1"/>
  <c r="EC294" i="1"/>
  <c r="CU294" i="1"/>
  <c r="EY286" i="1"/>
  <c r="EY289" i="1" s="1"/>
  <c r="EY291" i="1" s="1"/>
  <c r="CJ294" i="1"/>
  <c r="BG294" i="1"/>
  <c r="EA286" i="1"/>
  <c r="EA289" i="1" s="1"/>
  <c r="EA291" i="1" s="1"/>
  <c r="X294" i="1"/>
  <c r="DH294" i="1"/>
  <c r="CO286" i="1"/>
  <c r="CO289" i="1" s="1"/>
  <c r="CO291" i="1" s="1"/>
  <c r="AL294" i="1"/>
  <c r="Q294" i="1"/>
  <c r="U294" i="1"/>
  <c r="AV286" i="1"/>
  <c r="AV289" i="1" s="1"/>
  <c r="AV291" i="1" s="1"/>
  <c r="I283" i="1"/>
  <c r="I319" i="1" s="1"/>
  <c r="BA283" i="1"/>
  <c r="BA319" i="1" s="1"/>
  <c r="ED294" i="1"/>
  <c r="EH286" i="1"/>
  <c r="EH289" i="1" s="1"/>
  <c r="EH291" i="1" s="1"/>
  <c r="BD283" i="1"/>
  <c r="BD319" i="1" s="1"/>
  <c r="FK283" i="1"/>
  <c r="FK319" i="1" s="1"/>
  <c r="FT283" i="1"/>
  <c r="FT319" i="1" s="1"/>
  <c r="EW283" i="1"/>
  <c r="EW319" i="1" s="1"/>
  <c r="DN283" i="1"/>
  <c r="DN319" i="1" s="1"/>
  <c r="Y283" i="1"/>
  <c r="Y319" i="1" s="1"/>
  <c r="DY283" i="1"/>
  <c r="DY319" i="1" s="1"/>
  <c r="BC283" i="1"/>
  <c r="BC319" i="1" s="1"/>
  <c r="EK283" i="1"/>
  <c r="EK319" i="1" s="1"/>
  <c r="AR283" i="1"/>
  <c r="AR319" i="1" s="1"/>
  <c r="FH283" i="1"/>
  <c r="FH319" i="1" s="1"/>
  <c r="FD294" i="1"/>
  <c r="DB283" i="1"/>
  <c r="DB319" i="1" s="1"/>
  <c r="AW286" i="1"/>
  <c r="AW289" i="1" s="1"/>
  <c r="AW291" i="1" s="1"/>
  <c r="AY286" i="1"/>
  <c r="AY289" i="1" s="1"/>
  <c r="AY291" i="1" s="1"/>
  <c r="DP283" i="1"/>
  <c r="DP319" i="1" s="1"/>
  <c r="DV283" i="1"/>
  <c r="DV319" i="1" s="1"/>
  <c r="BB294" i="1"/>
  <c r="AX294" i="1"/>
  <c r="N294" i="1"/>
  <c r="BW294" i="1"/>
  <c r="H294" i="1"/>
  <c r="FR294" i="1"/>
  <c r="DZ294" i="1"/>
  <c r="EN294" i="1"/>
  <c r="BQ294" i="1"/>
  <c r="DU294" i="1"/>
  <c r="CB294" i="1"/>
  <c r="CC294" i="1"/>
  <c r="BM294" i="1"/>
  <c r="BE294" i="1"/>
  <c r="F294" i="1"/>
  <c r="EE294" i="1"/>
  <c r="ES294" i="1"/>
  <c r="EZ294" i="1"/>
  <c r="AE286" i="1"/>
  <c r="AE289" i="1" s="1"/>
  <c r="AE291" i="1" s="1"/>
  <c r="DT294" i="1"/>
  <c r="P294" i="1"/>
  <c r="DQ294" i="1"/>
  <c r="V294" i="1"/>
  <c r="FZ277" i="1"/>
  <c r="C286" i="1"/>
  <c r="C289" i="1" s="1"/>
  <c r="C291" i="1" s="1"/>
  <c r="C283" i="1"/>
  <c r="C319" i="1" s="1"/>
  <c r="C280" i="1"/>
  <c r="DA286" i="1"/>
  <c r="DA289" i="1" s="1"/>
  <c r="DA291" i="1" s="1"/>
  <c r="FV286" i="1"/>
  <c r="FV289" i="1" s="1"/>
  <c r="FV291" i="1" s="1"/>
  <c r="AB283" i="1"/>
  <c r="AB319" i="1" s="1"/>
  <c r="BH286" i="1"/>
  <c r="BH289" i="1" s="1"/>
  <c r="BH291" i="1" s="1"/>
  <c r="DI283" i="1"/>
  <c r="DI319" i="1" s="1"/>
  <c r="CY294" i="1"/>
  <c r="BI294" i="1"/>
  <c r="AA286" i="1"/>
  <c r="AA289" i="1" s="1"/>
  <c r="AA291" i="1" s="1"/>
  <c r="AC294" i="1"/>
  <c r="ET294" i="1"/>
  <c r="AM294" i="1"/>
  <c r="BT294" i="1"/>
  <c r="BY294" i="1"/>
  <c r="CD286" i="1"/>
  <c r="CD289" i="1" s="1"/>
  <c r="CD291" i="1" s="1"/>
  <c r="BP286" i="1"/>
  <c r="BP289" i="1" s="1"/>
  <c r="BP291" i="1" s="1"/>
  <c r="CN286" i="1"/>
  <c r="CN289" i="1" s="1"/>
  <c r="CN291" i="1" s="1"/>
  <c r="FM286" i="1"/>
  <c r="FM289" i="1" s="1"/>
  <c r="FM291" i="1" s="1"/>
  <c r="DM324" i="1"/>
  <c r="DM297" i="1"/>
  <c r="G294" i="1"/>
  <c r="BV324" i="1"/>
  <c r="BV297" i="1"/>
  <c r="AN294" i="1"/>
  <c r="FZ281" i="1"/>
  <c r="BX324" i="1"/>
  <c r="BX297" i="1"/>
  <c r="CX324" i="1"/>
  <c r="CX297" i="1"/>
  <c r="BU324" i="1"/>
  <c r="BU297" i="1"/>
  <c r="FG294" i="1"/>
  <c r="CS324" i="1"/>
  <c r="CS297" i="1"/>
  <c r="I286" i="1"/>
  <c r="I289" i="1" s="1"/>
  <c r="I291" i="1" s="1"/>
  <c r="BA286" i="1"/>
  <c r="BA289" i="1" s="1"/>
  <c r="BA291" i="1" s="1"/>
  <c r="ED283" i="1"/>
  <c r="ED319" i="1" s="1"/>
  <c r="BZ294" i="1"/>
  <c r="FK286" i="1"/>
  <c r="FK289" i="1" s="1"/>
  <c r="FK291" i="1" s="1"/>
  <c r="EW286" i="1"/>
  <c r="EW289" i="1" s="1"/>
  <c r="EW291" i="1" s="1"/>
  <c r="DN286" i="1"/>
  <c r="DN289" i="1" s="1"/>
  <c r="DN291" i="1" s="1"/>
  <c r="Y286" i="1"/>
  <c r="Y289" i="1" s="1"/>
  <c r="Y291" i="1" s="1"/>
  <c r="DY286" i="1"/>
  <c r="DY289" i="1" s="1"/>
  <c r="DY291" i="1" s="1"/>
  <c r="BC286" i="1"/>
  <c r="BC289" i="1" s="1"/>
  <c r="BC291" i="1" s="1"/>
  <c r="AR286" i="1"/>
  <c r="AR289" i="1" s="1"/>
  <c r="AR291" i="1" s="1"/>
  <c r="FH286" i="1"/>
  <c r="FH289" i="1" s="1"/>
  <c r="FH291" i="1" s="1"/>
  <c r="FX324" i="1"/>
  <c r="FX297" i="1"/>
  <c r="DK324" i="1"/>
  <c r="DK297" i="1"/>
  <c r="DB286" i="1"/>
  <c r="DB289" i="1" s="1"/>
  <c r="DB291" i="1" s="1"/>
  <c r="DF294" i="1"/>
  <c r="DP286" i="1"/>
  <c r="DP289" i="1" s="1"/>
  <c r="DP291" i="1" s="1"/>
  <c r="EU324" i="1"/>
  <c r="EU297" i="1"/>
  <c r="DV286" i="1"/>
  <c r="DV289" i="1" s="1"/>
  <c r="DV291" i="1" s="1"/>
  <c r="FE324" i="1"/>
  <c r="FE297" i="1"/>
  <c r="FA324" i="1"/>
  <c r="FA297" i="1"/>
  <c r="CZ324" i="1"/>
  <c r="CZ297" i="1"/>
  <c r="DZ283" i="1"/>
  <c r="DZ319" i="1" s="1"/>
  <c r="EN283" i="1"/>
  <c r="EN319" i="1" s="1"/>
  <c r="BQ283" i="1"/>
  <c r="BQ319" i="1" s="1"/>
  <c r="AQ324" i="1"/>
  <c r="AQ297" i="1"/>
  <c r="CB283" i="1"/>
  <c r="CB319" i="1" s="1"/>
  <c r="CC283" i="1"/>
  <c r="CC319" i="1" s="1"/>
  <c r="AG294" i="1"/>
  <c r="O324" i="1"/>
  <c r="O297" i="1"/>
  <c r="CR324" i="1"/>
  <c r="CR297" i="1"/>
  <c r="AE294" i="1"/>
  <c r="P283" i="1"/>
  <c r="P319" i="1" s="1"/>
  <c r="DQ283" i="1"/>
  <c r="DQ319" i="1" s="1"/>
  <c r="M294" i="1"/>
  <c r="AB286" i="1"/>
  <c r="AB289" i="1" s="1"/>
  <c r="AB291" i="1" s="1"/>
  <c r="DI286" i="1"/>
  <c r="DI289" i="1" s="1"/>
  <c r="DI291" i="1" s="1"/>
  <c r="CY283" i="1"/>
  <c r="CY319" i="1" s="1"/>
  <c r="BI283" i="1"/>
  <c r="BI319" i="1" s="1"/>
  <c r="AA294" i="1"/>
  <c r="ET283" i="1"/>
  <c r="ET319" i="1" s="1"/>
  <c r="AM283" i="1"/>
  <c r="AM319" i="1" s="1"/>
  <c r="BT283" i="1"/>
  <c r="BT319" i="1" s="1"/>
  <c r="BY283" i="1"/>
  <c r="BY319" i="1" s="1"/>
  <c r="EI286" i="1"/>
  <c r="EI289" i="1" s="1"/>
  <c r="EI291" i="1" s="1"/>
  <c r="FU294" i="1"/>
  <c r="FC286" i="1"/>
  <c r="FC289" i="1" s="1"/>
  <c r="FC291" i="1" s="1"/>
  <c r="BS294" i="1"/>
  <c r="K286" i="1"/>
  <c r="K289" i="1" s="1"/>
  <c r="K291" i="1" s="1"/>
  <c r="DJ294" i="1"/>
  <c r="CF294" i="1"/>
  <c r="FB294" i="1"/>
  <c r="DJ324" i="1" l="1"/>
  <c r="DJ297" i="1"/>
  <c r="FU324" i="1"/>
  <c r="FU297" i="1"/>
  <c r="G324" i="1"/>
  <c r="G297" i="1"/>
  <c r="BT324" i="1"/>
  <c r="BT297" i="1"/>
  <c r="C294" i="1"/>
  <c r="FZ280" i="1"/>
  <c r="DT324" i="1"/>
  <c r="DT297" i="1"/>
  <c r="EE324" i="1"/>
  <c r="EE297" i="1"/>
  <c r="CC324" i="1"/>
  <c r="CC297" i="1"/>
  <c r="EN324" i="1"/>
  <c r="EN297" i="1"/>
  <c r="BW324" i="1"/>
  <c r="BW297" i="1"/>
  <c r="AL324" i="1"/>
  <c r="AL297" i="1"/>
  <c r="CU324" i="1"/>
  <c r="CU297" i="1"/>
  <c r="AH324" i="1"/>
  <c r="AH297" i="1"/>
  <c r="CP324" i="1"/>
  <c r="CP297" i="1"/>
  <c r="BJ324" i="1"/>
  <c r="BJ297" i="1"/>
  <c r="DW324" i="1"/>
  <c r="DW297" i="1"/>
  <c r="EY294" i="1"/>
  <c r="FL324" i="1"/>
  <c r="FL297" i="1"/>
  <c r="FH294" i="1"/>
  <c r="BC294" i="1"/>
  <c r="EW294" i="1"/>
  <c r="FK294" i="1"/>
  <c r="EB324" i="1"/>
  <c r="EB297" i="1"/>
  <c r="FN324" i="1"/>
  <c r="FN297" i="1"/>
  <c r="E324" i="1"/>
  <c r="E297" i="1"/>
  <c r="CG324" i="1"/>
  <c r="CG297" i="1"/>
  <c r="FJ324" i="1"/>
  <c r="FJ297" i="1"/>
  <c r="BR324" i="1"/>
  <c r="BR297" i="1"/>
  <c r="EA294" i="1"/>
  <c r="DC294" i="1"/>
  <c r="CN294" i="1"/>
  <c r="K294" i="1"/>
  <c r="EI294" i="1"/>
  <c r="FV294" i="1"/>
  <c r="DF324" i="1"/>
  <c r="DF297" i="1"/>
  <c r="FG324" i="1"/>
  <c r="FG297" i="1"/>
  <c r="AN324" i="1"/>
  <c r="AN297" i="1"/>
  <c r="AM324" i="1"/>
  <c r="AM297" i="1"/>
  <c r="BI324" i="1"/>
  <c r="BI297" i="1"/>
  <c r="FZ319" i="1"/>
  <c r="V324" i="1"/>
  <c r="V297" i="1"/>
  <c r="F324" i="1"/>
  <c r="F297" i="1"/>
  <c r="CB324" i="1"/>
  <c r="CB297" i="1"/>
  <c r="DZ324" i="1"/>
  <c r="DZ297" i="1"/>
  <c r="N324" i="1"/>
  <c r="N297" i="1"/>
  <c r="FD324" i="1"/>
  <c r="FD297" i="1"/>
  <c r="BG324" i="1"/>
  <c r="BG297" i="1"/>
  <c r="EC324" i="1"/>
  <c r="EC297" i="1"/>
  <c r="FO324" i="1"/>
  <c r="FO297" i="1"/>
  <c r="EF324" i="1"/>
  <c r="EF297" i="1"/>
  <c r="DG324" i="1"/>
  <c r="DG297" i="1"/>
  <c r="CO294" i="1"/>
  <c r="FP324" i="1"/>
  <c r="FP297" i="1"/>
  <c r="AB294" i="1"/>
  <c r="AR294" i="1"/>
  <c r="DY294" i="1"/>
  <c r="AK324" i="1"/>
  <c r="AK297" i="1"/>
  <c r="BD324" i="1"/>
  <c r="BD297" i="1"/>
  <c r="BK324" i="1"/>
  <c r="BK297" i="1"/>
  <c r="EQ324" i="1"/>
  <c r="EQ297" i="1"/>
  <c r="AJ324" i="1"/>
  <c r="AJ297" i="1"/>
  <c r="DO324" i="1"/>
  <c r="DO297" i="1"/>
  <c r="CW324" i="1"/>
  <c r="CW297" i="1"/>
  <c r="BP294" i="1"/>
  <c r="DA294" i="1"/>
  <c r="AU324" i="1"/>
  <c r="AU297" i="1"/>
  <c r="ET324" i="1"/>
  <c r="ET297" i="1"/>
  <c r="CY324" i="1"/>
  <c r="CY297" i="1"/>
  <c r="FY289" i="1"/>
  <c r="DQ324" i="1"/>
  <c r="DQ297" i="1"/>
  <c r="EZ324" i="1"/>
  <c r="EZ297" i="1"/>
  <c r="BE324" i="1"/>
  <c r="BE297" i="1"/>
  <c r="DU324" i="1"/>
  <c r="DU297" i="1"/>
  <c r="FR324" i="1"/>
  <c r="FR297" i="1"/>
  <c r="AX324" i="1"/>
  <c r="AX297" i="1"/>
  <c r="ED324" i="1"/>
  <c r="ED297" i="1"/>
  <c r="U324" i="1"/>
  <c r="U297" i="1"/>
  <c r="DH324" i="1"/>
  <c r="DH297" i="1"/>
  <c r="CJ324" i="1"/>
  <c r="CJ297" i="1"/>
  <c r="AZ324" i="1"/>
  <c r="AZ297" i="1"/>
  <c r="J324" i="1"/>
  <c r="J297" i="1"/>
  <c r="CV324" i="1"/>
  <c r="CV297" i="1"/>
  <c r="T324" i="1"/>
  <c r="T297" i="1"/>
  <c r="DV294" i="1"/>
  <c r="AS324" i="1"/>
  <c r="AS297" i="1"/>
  <c r="EK324" i="1"/>
  <c r="EK297" i="1"/>
  <c r="Y294" i="1"/>
  <c r="FT324" i="1"/>
  <c r="FT297" i="1"/>
  <c r="EJ324" i="1"/>
  <c r="EJ297" i="1"/>
  <c r="BA294" i="1"/>
  <c r="EG324" i="1"/>
  <c r="EG297" i="1"/>
  <c r="BN324" i="1"/>
  <c r="BN297" i="1"/>
  <c r="AI324" i="1"/>
  <c r="AI297" i="1"/>
  <c r="CI324" i="1"/>
  <c r="CI297" i="1"/>
  <c r="CA324" i="1"/>
  <c r="CA297" i="1"/>
  <c r="AW294" i="1"/>
  <c r="EX294" i="1"/>
  <c r="CD294" i="1"/>
  <c r="FC294" i="1"/>
  <c r="FB324" i="1"/>
  <c r="FB297" i="1"/>
  <c r="BS324" i="1"/>
  <c r="BS297" i="1"/>
  <c r="AA324" i="1"/>
  <c r="AA297" i="1"/>
  <c r="AE324" i="1"/>
  <c r="AE297" i="1"/>
  <c r="CF324" i="1"/>
  <c r="CF297" i="1"/>
  <c r="M324" i="1"/>
  <c r="M297" i="1"/>
  <c r="AG324" i="1"/>
  <c r="AG297" i="1"/>
  <c r="BZ324" i="1"/>
  <c r="BZ297" i="1"/>
  <c r="BY324" i="1"/>
  <c r="BY297" i="1"/>
  <c r="AC324" i="1"/>
  <c r="AC297" i="1"/>
  <c r="FZ284" i="1"/>
  <c r="FZ283" i="1"/>
  <c r="P324" i="1"/>
  <c r="P297" i="1"/>
  <c r="ES324" i="1"/>
  <c r="ES297" i="1"/>
  <c r="BM324" i="1"/>
  <c r="BM297" i="1"/>
  <c r="BQ324" i="1"/>
  <c r="BQ297" i="1"/>
  <c r="H324" i="1"/>
  <c r="H297" i="1"/>
  <c r="BB324" i="1"/>
  <c r="BB297" i="1"/>
  <c r="Q324" i="1"/>
  <c r="Q297" i="1"/>
  <c r="X324" i="1"/>
  <c r="X297" i="1"/>
  <c r="EP324" i="1"/>
  <c r="EP297" i="1"/>
  <c r="AO324" i="1"/>
  <c r="AO297" i="1"/>
  <c r="DS294" i="1"/>
  <c r="DI294" i="1"/>
  <c r="DP294" i="1"/>
  <c r="DB294" i="1"/>
  <c r="CL324" i="1"/>
  <c r="CL297" i="1"/>
  <c r="D324" i="1"/>
  <c r="D297" i="1"/>
  <c r="DN294" i="1"/>
  <c r="FF324" i="1"/>
  <c r="FF297" i="1"/>
  <c r="EM324" i="1"/>
  <c r="EM297" i="1"/>
  <c r="I294" i="1"/>
  <c r="CT324" i="1"/>
  <c r="CT297" i="1"/>
  <c r="AP324" i="1"/>
  <c r="AP297" i="1"/>
  <c r="EO324" i="1"/>
  <c r="EO297" i="1"/>
  <c r="CK324" i="1"/>
  <c r="CK297" i="1"/>
  <c r="EV324" i="1"/>
  <c r="EV297" i="1"/>
  <c r="AY294" i="1"/>
  <c r="EH294" i="1"/>
  <c r="AV294" i="1"/>
  <c r="S294" i="1"/>
  <c r="FM294" i="1"/>
  <c r="BH294" i="1"/>
  <c r="FM324" i="1" l="1"/>
  <c r="FM297" i="1"/>
  <c r="AY324" i="1"/>
  <c r="AY297" i="1"/>
  <c r="DN324" i="1"/>
  <c r="DN297" i="1"/>
  <c r="DS324" i="1"/>
  <c r="DS297" i="1"/>
  <c r="CD324" i="1"/>
  <c r="CD297" i="1"/>
  <c r="FY294" i="1"/>
  <c r="FY291" i="1"/>
  <c r="FZ291" i="1" s="1"/>
  <c r="BP324" i="1"/>
  <c r="BP297" i="1"/>
  <c r="AR324" i="1"/>
  <c r="AR297" i="1"/>
  <c r="CO324" i="1"/>
  <c r="CO297" i="1"/>
  <c r="K324" i="1"/>
  <c r="K297" i="1"/>
  <c r="FK324" i="1"/>
  <c r="FK297" i="1"/>
  <c r="S324" i="1"/>
  <c r="S297" i="1"/>
  <c r="DB324" i="1"/>
  <c r="DB297" i="1"/>
  <c r="EX324" i="1"/>
  <c r="EX297" i="1"/>
  <c r="BA324" i="1"/>
  <c r="BA297" i="1"/>
  <c r="AB324" i="1"/>
  <c r="AB297" i="1"/>
  <c r="CN324" i="1"/>
  <c r="CN297" i="1"/>
  <c r="EW324" i="1"/>
  <c r="EW297" i="1"/>
  <c r="AV324" i="1"/>
  <c r="AV297" i="1"/>
  <c r="DP324" i="1"/>
  <c r="DP297" i="1"/>
  <c r="AW324" i="1"/>
  <c r="AW297" i="1"/>
  <c r="Y324" i="1"/>
  <c r="Y297" i="1"/>
  <c r="FV324" i="1"/>
  <c r="FV297" i="1"/>
  <c r="DC324" i="1"/>
  <c r="DC297" i="1"/>
  <c r="BC324" i="1"/>
  <c r="BC297" i="1"/>
  <c r="EY324" i="1"/>
  <c r="EY297" i="1"/>
  <c r="C324" i="1"/>
  <c r="C297" i="1"/>
  <c r="BH324" i="1"/>
  <c r="BH297" i="1"/>
  <c r="EH324" i="1"/>
  <c r="EH297" i="1"/>
  <c r="I324" i="1"/>
  <c r="I297" i="1"/>
  <c r="DI324" i="1"/>
  <c r="DI297" i="1"/>
  <c r="FC324" i="1"/>
  <c r="FC297" i="1"/>
  <c r="DV324" i="1"/>
  <c r="DV297" i="1"/>
  <c r="DA324" i="1"/>
  <c r="DA297" i="1"/>
  <c r="DY324" i="1"/>
  <c r="DY297" i="1"/>
  <c r="EI324" i="1"/>
  <c r="EI297" i="1"/>
  <c r="EA324" i="1"/>
  <c r="EA297" i="1"/>
  <c r="FH324" i="1"/>
  <c r="FH297" i="1"/>
  <c r="FY324" i="1" l="1"/>
  <c r="FY297" i="1"/>
</calcChain>
</file>

<file path=xl/comments1.xml><?xml version="1.0" encoding="utf-8"?>
<comments xmlns="http://schemas.openxmlformats.org/spreadsheetml/2006/main">
  <authors>
    <author>Christel, Mary Lynn</author>
  </authors>
  <commentList>
    <comment ref="AD73" authorId="0" shape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<sst xmlns="http://schemas.openxmlformats.org/spreadsheetml/2006/main" count="858" uniqueCount="712">
  <si>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</si>
  <si>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</si>
  <si>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</si>
  <si>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</si>
  <si>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</si>
  <si>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</si>
  <si>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</si>
  <si>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</si>
  <si>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</si>
  <si>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</si>
  <si>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</si>
  <si>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</si>
  <si>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</si>
  <si>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</si>
  <si>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</si>
  <si>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</si>
  <si>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</si>
  <si>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</si>
  <si>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</si>
  <si>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</si>
  <si>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</si>
  <si>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</si>
  <si>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</si>
  <si>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</si>
  <si>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</si>
  <si>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</si>
  <si>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</si>
  <si>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</si>
  <si>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</si>
  <si>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</si>
  <si>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</si>
  <si>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</si>
  <si>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</si>
  <si>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</si>
  <si>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</si>
  <si>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</si>
  <si>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</si>
  <si>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</si>
  <si>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</si>
  <si>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</si>
  <si>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</si>
  <si>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</si>
  <si>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</si>
  <si>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</si>
  <si>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</si>
  <si>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</si>
  <si>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</si>
  <si>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</si>
  <si>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</si>
  <si>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</si>
  <si>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</si>
  <si>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</si>
  <si>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</si>
  <si>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</si>
  <si>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</si>
  <si>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</si>
  <si>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</si>
  <si>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</si>
  <si>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</si>
  <si>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</si>
  <si>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</si>
  <si>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</si>
  <si>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</si>
  <si>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STATE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</si>
  <si>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</si>
  <si>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</si>
  <si>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</si>
  <si>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</si>
  <si>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</si>
  <si>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</si>
  <si>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</si>
  <si>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</si>
  <si>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</si>
  <si>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</si>
  <si>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</si>
  <si>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</si>
  <si>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</si>
  <si>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</si>
  <si>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</si>
  <si>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</si>
  <si>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</si>
  <si>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</si>
  <si>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</si>
  <si>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</si>
  <si>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</si>
  <si>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</si>
  <si>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</si>
  <si>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</si>
  <si>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</si>
  <si>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</si>
  <si>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</si>
  <si>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</si>
  <si>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</si>
  <si>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</si>
  <si>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</si>
  <si>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</si>
  <si>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</si>
  <si>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</si>
  <si>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</si>
  <si>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</si>
  <si>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</si>
  <si>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</si>
  <si>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</si>
  <si>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</si>
  <si>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</si>
  <si>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</si>
  <si>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</si>
  <si>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</si>
  <si>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</si>
  <si>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</si>
  <si>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</si>
  <si>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</si>
  <si>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</si>
  <si>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</si>
  <si>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</si>
  <si>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</si>
  <si>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</si>
  <si>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</si>
  <si>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</si>
  <si>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</si>
  <si>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</si>
  <si>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</si>
  <si>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</si>
  <si>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</si>
  <si>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</si>
  <si>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</si>
  <si>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</si>
  <si>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</si>
  <si>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</si>
  <si>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</si>
  <si>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</si>
  <si>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</si>
  <si>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</si>
  <si>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</si>
  <si>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</si>
  <si>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</si>
  <si>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</si>
  <si>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</si>
  <si>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</si>
  <si>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</si>
  <si>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</si>
  <si>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</si>
  <si>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</si>
  <si>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</si>
  <si>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</si>
  <si>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</si>
  <si>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</si>
  <si>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</si>
  <si>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</si>
  <si>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</si>
  <si>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</si>
  <si>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</si>
  <si>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</si>
  <si>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</si>
  <si>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</si>
  <si>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</si>
  <si>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</si>
  <si>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</si>
  <si>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</si>
  <si>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</si>
  <si>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</si>
  <si>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</si>
  <si>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</si>
  <si>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</si>
  <si>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</si>
  <si>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</si>
  <si>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</si>
  <si>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</si>
  <si>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</si>
  <si>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</si>
  <si>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</si>
  <si>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</si>
  <si>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</si>
  <si>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</si>
  <si>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</si>
  <si>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</si>
  <si>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</si>
  <si>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</si>
  <si>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</si>
  <si>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</si>
  <si>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</si>
  <si>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</si>
  <si>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</si>
  <si>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</si>
  <si>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</si>
  <si>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</si>
  <si>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</si>
  <si>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</si>
  <si>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</si>
  <si>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</si>
  <si>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</si>
  <si>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</si>
  <si>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</si>
  <si>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</si>
  <si>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</si>
  <si>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</si>
  <si>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</si>
  <si>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</si>
  <si>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</si>
  <si>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</si>
  <si>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</si>
  <si>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</si>
  <si>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</si>
  <si>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</si>
  <si>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</si>
  <si>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</si>
  <si>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</si>
  <si>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</si>
  <si>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</si>
  <si>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</si>
  <si>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</si>
  <si>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</si>
  <si>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</si>
  <si>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</si>
  <si>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</si>
  <si>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</si>
  <si>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</si>
  <si>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</si>
  <si>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</si>
  <si>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</si>
  <si>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</si>
  <si>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</si>
  <si>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</si>
  <si>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</si>
  <si>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</si>
  <si>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</si>
  <si>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</si>
  <si>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</si>
  <si>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</si>
  <si>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</si>
  <si>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</si>
  <si>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</si>
  <si>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</si>
  <si>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</si>
  <si>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</si>
  <si>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</si>
  <si>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</si>
  <si>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</si>
  <si>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</si>
  <si>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</si>
  <si>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</si>
  <si>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</si>
  <si>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</si>
  <si>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</si>
  <si>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</si>
  <si>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FY18 Grades 1-12 FTE</t>
  </si>
  <si>
    <t>V1.1</t>
  </si>
  <si>
    <t>FY18 Kindergarten FTE</t>
  </si>
  <si>
    <t>V2</t>
  </si>
  <si>
    <t>FY18 Special Education Preschool FTE</t>
  </si>
  <si>
    <t>V3</t>
  </si>
  <si>
    <t>FY18 October FTE Count (sum of line V1, V1.1 and line V2)</t>
  </si>
  <si>
    <t>V4</t>
  </si>
  <si>
    <t xml:space="preserve">FY18 Multi District On-line Pupil Count </t>
  </si>
  <si>
    <t>V4.1</t>
  </si>
  <si>
    <t>FY18 ASCENT Pupil Count</t>
  </si>
  <si>
    <t>V5</t>
  </si>
  <si>
    <t>FY18 October FTE Count (minus on-line and ASCENT pupil count)</t>
  </si>
  <si>
    <t>V6</t>
  </si>
  <si>
    <t>FY18 Free Lunch (grades 1 - 8) Count</t>
  </si>
  <si>
    <t>V7</t>
  </si>
  <si>
    <t>FY18 Free Lunch (grades K - 12) Count</t>
  </si>
  <si>
    <t>V8</t>
  </si>
  <si>
    <t xml:space="preserve">FY18 Percent At-risk  - State Average </t>
  </si>
  <si>
    <t>V9</t>
  </si>
  <si>
    <t>FY18 October Membership (grades 1 - 8)</t>
  </si>
  <si>
    <t>V10</t>
  </si>
  <si>
    <t xml:space="preserve">FY18 October Membership (grades K-12) </t>
  </si>
  <si>
    <t>V11</t>
  </si>
  <si>
    <t xml:space="preserve">FY18 Charter School FTE Count </t>
  </si>
  <si>
    <t>V12</t>
  </si>
  <si>
    <t>FY17 Funded Pupil Count</t>
  </si>
  <si>
    <t>V13</t>
  </si>
  <si>
    <t>FY17 October FTE Count (minus CPP &amp; Online)</t>
  </si>
  <si>
    <t>V14</t>
  </si>
  <si>
    <t>FY16 October FTE Count (minus CPP, &amp; Online)</t>
  </si>
  <si>
    <t>V15</t>
  </si>
  <si>
    <t>FY15 October FTE Count (minus CPP, &amp; Online)</t>
  </si>
  <si>
    <t>V15.1</t>
  </si>
  <si>
    <t>FY14 October FTE Count (minus CPP, &amp; Online)</t>
  </si>
  <si>
    <t>V16.1</t>
  </si>
  <si>
    <t xml:space="preserve">FY18 Single District On-line Pupil Count </t>
  </si>
  <si>
    <t>V17</t>
  </si>
  <si>
    <t>FY18 Colorado Preschool Program Count FTE</t>
  </si>
  <si>
    <t>V18</t>
  </si>
  <si>
    <t>FY17 ELL Count (Dominant Language not English)</t>
  </si>
  <si>
    <t>V19</t>
  </si>
  <si>
    <t>FY18 Charter School Institute Grades K - 12 FTE</t>
  </si>
  <si>
    <t>V19.1</t>
  </si>
  <si>
    <t>FY18 Charter School Institute Kindergarten FTE</t>
  </si>
  <si>
    <t>V20</t>
  </si>
  <si>
    <t>FY18 Charter School Institute On-line Student FTE</t>
  </si>
  <si>
    <t>V20.5</t>
  </si>
  <si>
    <t>FY18 Charter School Institute CPP</t>
  </si>
  <si>
    <t>V20.6</t>
  </si>
  <si>
    <t>FY18 Charter School Institute ASCENT</t>
  </si>
  <si>
    <t xml:space="preserve"> </t>
  </si>
  <si>
    <t>FUNDING ELEMENTS</t>
  </si>
  <si>
    <t>V21</t>
  </si>
  <si>
    <t xml:space="preserve">FY18 Base Funding </t>
  </si>
  <si>
    <t>V22</t>
  </si>
  <si>
    <t>FY18 Minimum Funding</t>
  </si>
  <si>
    <t>V22.5</t>
  </si>
  <si>
    <t>FY18 On-Line Funding</t>
  </si>
  <si>
    <t>V23</t>
  </si>
  <si>
    <t>FY18 Cost of Living Factor</t>
  </si>
  <si>
    <t>V24</t>
  </si>
  <si>
    <t>FY18 At-risk 'Base' Factor</t>
  </si>
  <si>
    <t>V26</t>
  </si>
  <si>
    <t>FY18 Minimum State Aid</t>
  </si>
  <si>
    <t>TAXES</t>
  </si>
  <si>
    <t>V30</t>
  </si>
  <si>
    <t xml:space="preserve">FY18 Specific Ownership Tax </t>
  </si>
  <si>
    <t>V31</t>
  </si>
  <si>
    <t xml:space="preserve">FY18 Assessed Valuation </t>
  </si>
  <si>
    <t>V32</t>
  </si>
  <si>
    <t>FY17 Mill Levy (FINAL)</t>
  </si>
  <si>
    <t>V33</t>
  </si>
  <si>
    <t>FY17 General Fund Property Tax (incl. Categorical Buyout)</t>
  </si>
  <si>
    <t>PRIOR YEAR FUNDING</t>
  </si>
  <si>
    <t>V40</t>
  </si>
  <si>
    <t>FY17 Total Program</t>
  </si>
  <si>
    <t>V41</t>
  </si>
  <si>
    <t>FY17 Total Program Per-Pupil Funding</t>
  </si>
  <si>
    <t>CATEGORICAL FUNDING</t>
  </si>
  <si>
    <t>V50</t>
  </si>
  <si>
    <t>Transportation payments paid in FY18</t>
  </si>
  <si>
    <t>V51</t>
  </si>
  <si>
    <t>Vocational Education payments paid in FY17</t>
  </si>
  <si>
    <t>V52</t>
  </si>
  <si>
    <t>English Language Proficiency Act payments paid in FY18</t>
  </si>
  <si>
    <t>V53</t>
  </si>
  <si>
    <t>Special Education - Children with Disabilities</t>
  </si>
  <si>
    <t>payments paid in FY18</t>
  </si>
  <si>
    <t>V54</t>
  </si>
  <si>
    <t>Special Education - Gifted/Talented payments paid in FY18</t>
  </si>
  <si>
    <t>V55</t>
  </si>
  <si>
    <t>Small Attendance Center payments paid in FY17</t>
  </si>
  <si>
    <t>V56</t>
  </si>
  <si>
    <t>Total Categorical Funding</t>
  </si>
  <si>
    <t>sum of lines V50, V51, V52, V53,  V54 and V55</t>
  </si>
  <si>
    <t>OTHER</t>
  </si>
  <si>
    <t>V60</t>
  </si>
  <si>
    <t>CY16 Inflation</t>
  </si>
  <si>
    <t>V62</t>
  </si>
  <si>
    <t xml:space="preserve">FY18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</si>
  <si>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</si>
  <si>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</si>
  <si>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</si>
  <si>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12/1/15 certification</t>
  </si>
  <si>
    <t>V63</t>
  </si>
  <si>
    <t>FY18 Actual Funding Beyond TABOR Formula Paid</t>
  </si>
  <si>
    <t xml:space="preserve">     election; enter 888,888,888.88 if never passed a TABOR</t>
  </si>
  <si>
    <t xml:space="preserve">     election and NOT required to certify at 12/1/15; else enter</t>
  </si>
  <si>
    <t xml:space="preserve">     Funding Beyond TABOR Formula (incremental) amount certified at 12/1/15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</si>
  <si>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</si>
  <si>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</si>
  <si>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</si>
  <si>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</si>
  <si>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</si>
  <si>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</si>
  <si>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</si>
  <si>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</si>
  <si>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</si>
  <si>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</si>
  <si>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FY18 October FTE Count (minus on-line)- enter line V5</t>
  </si>
  <si>
    <t>FC2</t>
  </si>
  <si>
    <t>FY17 October FTE Count - enter line V13</t>
  </si>
  <si>
    <t>FC3</t>
  </si>
  <si>
    <t>FY16 October FTE Count - enter line V14</t>
  </si>
  <si>
    <t>FC4</t>
  </si>
  <si>
    <t>FY15 October FTE Count - enter line V15</t>
  </si>
  <si>
    <t>FC4.1</t>
  </si>
  <si>
    <t>FY14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</si>
  <si>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</si>
  <si>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</si>
  <si>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</si>
  <si>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 or (lines FC1, FC2, FC3, FC4 and FC4.1)</t>
  </si>
  <si>
    <t>FC5.1</t>
  </si>
  <si>
    <t>FY18 Full Day Kindergarten Factor</t>
  </si>
  <si>
    <t>FC6</t>
  </si>
  <si>
    <t>FY18 CPP Pupil Count - enter line V17</t>
  </si>
  <si>
    <t>FC6.1</t>
  </si>
  <si>
    <t>FY18 Charter Institute CPP Pupil Count - enter line V20.1</t>
  </si>
  <si>
    <t>FC6.5</t>
  </si>
  <si>
    <t>FY18 CHARTER INSTITUTE PUPIL COUNT - enter line V19</t>
  </si>
  <si>
    <t>FY6.6</t>
  </si>
  <si>
    <t xml:space="preserve">FY18 Charter Institute Full Day Kindergarten Factor </t>
  </si>
  <si>
    <t>FC7</t>
  </si>
  <si>
    <t>FY18 FUNDED PUPIL COUNT - enter line FC5, plus FC5.1, plus line FC6, plus FC6.5, plus FC6.6</t>
  </si>
  <si>
    <t>FC7.5</t>
  </si>
  <si>
    <t>FY18 ASCENT Pupil Count - enter line FC4.1</t>
  </si>
  <si>
    <t>FC7.6</t>
  </si>
  <si>
    <t>FY18 CHARTER INSTITUTE ASCENT Pupil Count - enter line V20.6</t>
  </si>
  <si>
    <t>FC8</t>
  </si>
  <si>
    <t xml:space="preserve">FY18 On-line Multi-District Pupil Count - enter line V4 </t>
  </si>
  <si>
    <t>FC8.5</t>
  </si>
  <si>
    <t>FY18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</si>
  <si>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</si>
  <si>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</si>
  <si>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</si>
  <si>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</si>
  <si>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</si>
  <si>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</si>
  <si>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</si>
  <si>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</si>
  <si>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</si>
  <si>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</si>
  <si>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</si>
  <si>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</si>
  <si>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</si>
  <si>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</si>
  <si>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</si>
  <si>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</si>
  <si>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</si>
  <si>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</si>
  <si>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</si>
  <si>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</si>
  <si>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</si>
  <si>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</si>
  <si>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</si>
  <si>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</si>
  <si>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</si>
  <si>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</si>
  <si>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</si>
  <si>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</si>
  <si>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</si>
  <si>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</si>
  <si>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</si>
  <si>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</si>
  <si>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</si>
  <si>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</si>
  <si>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</si>
  <si>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</si>
  <si>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</si>
  <si>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</si>
  <si>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</si>
  <si>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</si>
  <si>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</si>
  <si>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</si>
  <si>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</si>
  <si>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</si>
  <si>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</si>
  <si>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</si>
  <si>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</si>
  <si>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</si>
  <si>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</si>
  <si>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</si>
  <si>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</si>
  <si>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</si>
  <si>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</si>
  <si>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FY18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</si>
  <si>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</si>
  <si>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</si>
  <si>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</si>
  <si>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</si>
  <si>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</si>
  <si>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</si>
  <si>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</si>
  <si>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</si>
  <si>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</si>
  <si>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</si>
  <si>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</si>
  <si>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</si>
  <si>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</si>
  <si>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</si>
  <si>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</si>
  <si>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</si>
  <si>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</si>
  <si>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</si>
  <si>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</si>
  <si>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</si>
  <si>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</si>
  <si>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</si>
  <si>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</si>
  <si>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</si>
  <si>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</si>
  <si>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</si>
  <si>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</si>
  <si>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</si>
  <si>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</si>
  <si>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</si>
  <si>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</si>
  <si>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</si>
  <si>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</si>
  <si>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</si>
  <si>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</si>
  <si>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</si>
  <si>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</si>
  <si>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</si>
  <si>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</si>
  <si>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</si>
  <si>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</si>
  <si>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FY18 On-Line Count - enter line V4 plus line V20</t>
  </si>
  <si>
    <t>OL2</t>
  </si>
  <si>
    <t>FY18 Base Minimum Funding - enter line V22</t>
  </si>
  <si>
    <t>OL3</t>
  </si>
  <si>
    <t>TOTAL ON-LINE FORMULA FUNDING (enter line OL2 times line OL3)</t>
  </si>
  <si>
    <t>OL4</t>
  </si>
  <si>
    <t>FY18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</si>
  <si>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</si>
  <si>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</si>
  <si>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</si>
  <si>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</si>
  <si>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</si>
  <si>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</si>
  <si>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</si>
  <si>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</si>
  <si>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</si>
  <si>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</si>
  <si>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</si>
  <si>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</si>
  <si>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</si>
  <si>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</si>
  <si>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</si>
  <si>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</si>
  <si>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</si>
  <si>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</si>
  <si>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</si>
  <si>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</si>
  <si>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</si>
  <si>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</si>
  <si>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</si>
  <si>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</si>
  <si>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</si>
  <si>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</si>
  <si>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</si>
  <si>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</si>
  <si>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FY17 Total Program  -   enter line V40</t>
  </si>
  <si>
    <t>TB2</t>
  </si>
  <si>
    <t>CY16 Inflation  -   enter line V60</t>
  </si>
  <si>
    <t>TB3</t>
  </si>
  <si>
    <t>FY18 Enrollment Growth - enter</t>
  </si>
  <si>
    <t>(line FC9 minus line V12) divided by line V12</t>
  </si>
  <si>
    <t>TB4</t>
  </si>
  <si>
    <t>FY18 TABOR FORMULA FUNDING</t>
  </si>
  <si>
    <t xml:space="preserve">enter line TB1 times (1 plus line TB2 plus line TB3) </t>
  </si>
  <si>
    <t>MINIMUM FORMULA FUNDING</t>
  </si>
  <si>
    <t>MF1</t>
  </si>
  <si>
    <t>FY18 'Base' Minimum Funding - enter line V22</t>
  </si>
  <si>
    <t>MF2</t>
  </si>
  <si>
    <t>Total Funded Pupil Count (minus on-line) - enter line FC7</t>
  </si>
  <si>
    <t>MF3</t>
  </si>
  <si>
    <t>FY18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</si>
  <si>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</si>
  <si>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</si>
  <si>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</si>
  <si>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</si>
  <si>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</si>
  <si>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</si>
  <si>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</si>
  <si>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</si>
  <si>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</si>
  <si>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</si>
  <si>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</si>
  <si>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</si>
  <si>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</si>
  <si>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</si>
  <si>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</si>
  <si>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</si>
  <si>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</si>
  <si>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</si>
  <si>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</si>
  <si>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</si>
  <si>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</si>
  <si>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</si>
  <si>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</si>
  <si>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</si>
  <si>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</si>
  <si>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</si>
  <si>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</si>
  <si>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</si>
  <si>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</si>
  <si>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</si>
  <si>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</si>
  <si>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</si>
  <si>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</si>
  <si>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</si>
  <si>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</si>
  <si>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</si>
  <si>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</si>
  <si>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</si>
  <si>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</si>
  <si>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</si>
  <si>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</si>
  <si>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</si>
  <si>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</si>
  <si>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</si>
  <si>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</si>
  <si>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</si>
  <si>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</si>
  <si>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</si>
  <si>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</si>
  <si>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</si>
  <si>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</si>
  <si>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</si>
  <si>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</si>
  <si>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</si>
  <si>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</si>
  <si>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</si>
  <si>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</si>
  <si>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</si>
  <si>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</si>
  <si>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</si>
  <si>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</si>
  <si>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</si>
  <si>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</si>
  <si>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</si>
  <si>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</si>
  <si>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</si>
  <si>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</si>
  <si>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</si>
  <si>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</si>
  <si>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</si>
  <si>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</si>
  <si>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</si>
  <si>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</si>
  <si>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</si>
  <si>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</si>
  <si>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</si>
  <si>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</si>
  <si>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</si>
  <si>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</si>
  <si>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</si>
  <si>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</si>
  <si>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</si>
  <si>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</si>
  <si>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</si>
  <si>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</si>
  <si>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</si>
  <si>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</si>
  <si>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</si>
  <si>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</si>
  <si>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</si>
  <si>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</si>
  <si>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</si>
  <si>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</si>
  <si>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</si>
  <si>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</si>
  <si>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</si>
  <si>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</si>
  <si>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</si>
  <si>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</si>
  <si>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</si>
  <si>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</si>
  <si>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</si>
  <si>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</si>
  <si>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</si>
  <si>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</si>
  <si>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</si>
  <si>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</si>
  <si>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</si>
  <si>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</si>
  <si>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</si>
  <si>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</si>
  <si>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</si>
  <si>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</si>
  <si>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</si>
  <si>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</si>
  <si>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</si>
  <si>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</si>
  <si>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</si>
  <si>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</si>
  <si>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</si>
  <si>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</si>
  <si>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</si>
  <si>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</si>
  <si>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</si>
  <si>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</si>
  <si>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</si>
  <si>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</si>
  <si>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</si>
  <si>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</si>
  <si>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</si>
  <si>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</si>
  <si>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</si>
  <si>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</si>
  <si>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</si>
  <si>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</si>
  <si>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</si>
  <si>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</si>
  <si>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</si>
  <si>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</si>
  <si>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</si>
  <si>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</si>
  <si>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</si>
  <si>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</si>
  <si>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</si>
  <si>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</si>
  <si>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</si>
  <si>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</si>
  <si>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</si>
  <si>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</si>
  <si>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</si>
  <si>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</si>
  <si>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</si>
  <si>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</si>
  <si>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</si>
  <si>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</si>
  <si>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</si>
  <si>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</si>
  <si>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</si>
  <si>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</si>
  <si>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2017</t>
  </si>
  <si>
    <t>enter lines TM1 plus TM2 plus TM3 plus TM 4 plus TM5</t>
  </si>
  <si>
    <t>Floor District Calculation</t>
  </si>
  <si>
    <t>Hold-harmless Calculation</t>
  </si>
  <si>
    <t>Full-day Kindergarten Factor</t>
  </si>
  <si>
    <t>Hold Harmless Half-day Kindergarten Pupil Count</t>
  </si>
  <si>
    <t xml:space="preserve">  Times Hold Harmless Factor of .42</t>
  </si>
  <si>
    <t>Hold Harmless Full-day Kindergarten Funding 22-54-130, C.R.S.</t>
  </si>
  <si>
    <t>Hold Harmless if Full Funding Calculation in Place (No St. Bud. Stab. Fac)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</si>
</sst>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(* #,##0.00_);_(* \(#,##0.00\);_(* &quot;-&quot;??_);_(@_)"/>
    <numFmt numFmtId="164" formatCode="#,##0.000_);[Red]\(#,##0.000\)"/>
    <numFmt numFmtId="165" formatCode="#,##0.0000_);[Red]\(#,##0.0000\)"/>
    <numFmt numFmtId="166" formatCode="#,##0.0_);\(#,##0.0\)"/>
    <numFmt numFmtId="167" formatCode="#,##0.0_);[Red]\(#,##0.0\)"/>
    <numFmt numFmtId="168" formatCode="_(* #,##0.0_);_(* \(#,##0.0\);_(* &quot;-&quot;??_);_(@_)"/>
    <numFmt numFmtId="169" formatCode="#,##0.0000_);\(#,##0.0000\)"/>
    <numFmt numFmtId="170" formatCode="#,##0.0"/>
    <numFmt numFmtId="171" formatCode="#,##0.000000_);[Red]\(#,##0.000000\)"/>
    <numFmt numFmtId="172" formatCode="#,##0.000_);\(#,##0.000\)"/>
    <numFmt numFmtId="173" formatCode="_(* #,##0_);_(* \(#,##0\);_(* &quot;-&quot;??_);_(@_)"/>
    <numFmt numFmtId="174" formatCode="#,##0.0000000_);[Red]\(#,##0.0000000\)"/>
    <numFmt numFmtId="175" formatCode="#,##0.00000_);[Red]\(#,##0.00000\)"/>
    <numFmt numFmtId="176" formatCode="#,##0.0000"/>
    <numFmt numFmtId="177" formatCode="0.000_);[Red]\-0.000_)"/>
    <numFmt numFmtId="178" formatCode="0.00_)"/>
    <numFmt numFmtId="179" formatCode="#,##0.00000_);\(#,##0.00000\)"/>
    <numFmt numFmtId="180" formatCode="0.0000_)"/>
    <numFmt numFmtId="181" formatCode="#,##0.00000000_);[Red]\(#,##0.00000000\)"/>
    <numFmt numFmtId="182" formatCode="0.000000_)"/>
    <numFmt numFmtId="183" formatCode="0_)"/>
    <numFmt numFmtId="184" formatCode="#,##0.0000000000_);[Red]\(#,##0.0000000000\)"/>
    <numFmt numFmtId="185" formatCode="0.00_);[Red]\-0.00_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7">
    <xf numFmtId="0" fontId="0" fillId="0" borderId="0" xfId="0"/>
    <xf numFmtId="164" fontId="1" fillId="0" borderId="0" xfId="1" applyNumberFormat="1" applyFont="1" applyFill="1" applyAlignment="1" applyProtection="1">
      <alignment shrinkToFit="1"/>
    </xf>
    <xf numFmtId="40" fontId="1" fillId="0" borderId="0" xfId="1" applyFont="1" applyFill="1" applyProtection="1"/>
    <xf numFmtId="40" fontId="1" fillId="0" borderId="0" xfId="1" applyFont="1" applyAlignment="1" applyProtection="1">
      <alignment horizontal="center"/>
    </xf>
    <xf numFmtId="40" fontId="1" fillId="0" borderId="0" xfId="1" applyFont="1" applyFill="1" applyAlignment="1" applyProtection="1">
      <alignment horizontal="center"/>
    </xf>
    <xf numFmtId="40" fontId="1" fillId="2" borderId="0" xfId="1" applyFont="1" applyFill="1" applyAlignment="1" applyProtection="1">
      <alignment horizontal="center"/>
    </xf>
    <xf numFmtId="40" fontId="1" fillId="0" borderId="0" xfId="1" applyFont="1"/>
    <xf numFmtId="40" fontId="1" fillId="0" borderId="0" xfId="1"/>
    <xf numFmtId="165" fontId="1" fillId="0" borderId="0" xfId="1" applyNumberFormat="1" applyFont="1" applyFill="1" applyAlignment="1" applyProtection="1">
      <alignment wrapText="1"/>
    </xf>
    <xf numFmtId="40" fontId="1" fillId="0" borderId="0" xfId="1" applyFont="1" applyFill="1" applyAlignment="1" applyProtection="1">
      <alignment wrapText="1"/>
    </xf>
    <xf numFmtId="40" fontId="1" fillId="0" borderId="0" xfId="1" applyFont="1" applyAlignment="1" applyProtection="1">
      <alignment horizontal="center" wrapText="1"/>
    </xf>
    <xf numFmtId="40" fontId="1" fillId="0" borderId="0" xfId="1" applyFont="1" applyFill="1" applyAlignment="1" applyProtection="1">
      <alignment horizontal="center" wrapText="1"/>
    </xf>
    <xf numFmtId="40" fontId="1" fillId="0" borderId="0" xfId="1" quotePrefix="1" applyFont="1" applyAlignment="1" applyProtection="1">
      <alignment horizontal="center" wrapText="1"/>
    </xf>
    <xf numFmtId="40" fontId="1" fillId="2" borderId="0" xfId="1" applyFont="1" applyFill="1" applyAlignment="1" applyProtection="1">
      <alignment horizontal="center" wrapText="1"/>
    </xf>
    <xf numFmtId="40" fontId="1" fillId="0" borderId="0" xfId="1" applyFont="1" applyAlignment="1">
      <alignment wrapText="1"/>
    </xf>
    <xf numFmtId="40" fontId="1" fillId="0" borderId="0" xfId="1" applyAlignment="1">
      <alignment wrapText="1"/>
    </xf>
    <xf numFmtId="166" fontId="1" fillId="0" borderId="0" xfId="1" applyNumberFormat="1" applyFont="1" applyFill="1" applyAlignment="1" applyProtection="1">
      <alignment horizontal="center"/>
    </xf>
    <xf numFmtId="166" fontId="1" fillId="0" borderId="0" xfId="1" applyNumberFormat="1" applyFont="1" applyFill="1" applyProtection="1"/>
    <xf numFmtId="167" fontId="1" fillId="0" borderId="0" xfId="1" applyNumberFormat="1" applyFont="1" applyAlignment="1" applyProtection="1">
      <alignment horizontal="right"/>
    </xf>
    <xf numFmtId="167" fontId="1" fillId="0" borderId="0" xfId="1" applyNumberFormat="1" applyFont="1" applyProtection="1"/>
    <xf numFmtId="167" fontId="1" fillId="0" borderId="0" xfId="1" applyNumberFormat="1" applyFont="1" applyFill="1" applyProtection="1"/>
    <xf numFmtId="166" fontId="1" fillId="0" borderId="0" xfId="1" applyNumberFormat="1" applyFont="1" applyProtection="1"/>
    <xf numFmtId="37" fontId="1" fillId="0" borderId="0" xfId="1" applyNumberFormat="1" applyFont="1"/>
    <xf numFmtId="37" fontId="1" fillId="0" borderId="0" xfId="1" applyNumberFormat="1" applyFont="1" applyFill="1"/>
    <xf numFmtId="167" fontId="1" fillId="0" borderId="0" xfId="1" applyNumberFormat="1" applyFont="1"/>
    <xf numFmtId="168" fontId="1" fillId="0" borderId="0" xfId="1" applyNumberFormat="1" applyFont="1"/>
    <xf numFmtId="168" fontId="1" fillId="0" borderId="0" xfId="1" applyNumberFormat="1" applyFont="1" applyFill="1"/>
    <xf numFmtId="40" fontId="1" fillId="0" borderId="0" xfId="1" applyFill="1"/>
    <xf numFmtId="169" fontId="1" fillId="0" borderId="0" xfId="1" applyNumberFormat="1" applyFont="1" applyProtection="1"/>
    <xf numFmtId="169" fontId="1" fillId="0" borderId="0" xfId="1" applyNumberFormat="1" applyFont="1" applyFill="1" applyProtection="1"/>
    <xf numFmtId="37" fontId="1" fillId="0" borderId="0" xfId="1" applyNumberFormat="1" applyFont="1" applyProtection="1"/>
    <xf numFmtId="37" fontId="1" fillId="0" borderId="0" xfId="1" applyNumberFormat="1" applyFont="1" applyFill="1" applyProtection="1"/>
    <xf numFmtId="168" fontId="1" fillId="0" borderId="0" xfId="1" applyNumberFormat="1" applyFont="1" applyFill="1" applyProtection="1"/>
    <xf numFmtId="40" fontId="1" fillId="0" borderId="0" xfId="1" applyNumberFormat="1" applyFont="1" applyProtection="1"/>
    <xf numFmtId="166" fontId="1" fillId="0" borderId="0" xfId="1" applyNumberFormat="1" applyFont="1" applyFill="1" applyAlignment="1" applyProtection="1">
      <alignment horizontal="right"/>
    </xf>
    <xf numFmtId="40" fontId="1" fillId="0" borderId="0" xfId="1" applyFont="1" applyFill="1"/>
    <xf numFmtId="166" fontId="1" fillId="0" borderId="0" xfId="1" applyNumberFormat="1" applyFont="1" applyFill="1"/>
    <xf numFmtId="168" fontId="1" fillId="0" borderId="0" xfId="1" applyNumberFormat="1" applyFont="1" applyProtection="1"/>
    <xf numFmtId="170" fontId="1" fillId="0" borderId="0" xfId="1" applyNumberFormat="1" applyFont="1" applyProtection="1"/>
    <xf numFmtId="166" fontId="1" fillId="0" borderId="0" xfId="1" applyNumberFormat="1" applyFont="1"/>
    <xf numFmtId="166" fontId="1" fillId="0" borderId="0" xfId="1" applyNumberFormat="1" applyProtection="1"/>
    <xf numFmtId="166" fontId="1" fillId="0" borderId="0" xfId="1" applyNumberFormat="1" applyFill="1" applyProtection="1"/>
    <xf numFmtId="0" fontId="1" fillId="0" borderId="0" xfId="1" applyNumberFormat="1" applyFont="1" applyProtection="1"/>
    <xf numFmtId="0" fontId="1" fillId="0" borderId="0" xfId="1" applyNumberFormat="1" applyFont="1" applyFill="1" applyProtection="1"/>
    <xf numFmtId="171" fontId="1" fillId="0" borderId="0" xfId="1" applyNumberFormat="1" applyFont="1" applyFill="1" applyProtection="1"/>
    <xf numFmtId="40" fontId="2" fillId="0" borderId="0" xfId="1" applyFont="1" applyFill="1" applyProtection="1"/>
    <xf numFmtId="40" fontId="1" fillId="2" borderId="0" xfId="1" applyNumberFormat="1" applyFont="1" applyFill="1" applyProtection="1"/>
    <xf numFmtId="40" fontId="1" fillId="0" borderId="0" xfId="1" applyNumberFormat="1" applyFont="1" applyFill="1" applyProtection="1"/>
    <xf numFmtId="40" fontId="1" fillId="0" borderId="0" xfId="1" applyFont="1" applyProtection="1"/>
    <xf numFmtId="172" fontId="1" fillId="0" borderId="0" xfId="1" applyNumberFormat="1" applyFont="1" applyProtection="1"/>
    <xf numFmtId="172" fontId="1" fillId="0" borderId="0" xfId="1" applyNumberFormat="1" applyFont="1" applyFill="1" applyProtection="1"/>
    <xf numFmtId="4" fontId="1" fillId="0" borderId="0" xfId="1" applyNumberFormat="1" applyFont="1" applyFill="1"/>
    <xf numFmtId="3" fontId="1" fillId="0" borderId="0" xfId="1" applyNumberFormat="1" applyFont="1" applyFill="1"/>
    <xf numFmtId="3" fontId="1" fillId="0" borderId="0" xfId="1" applyNumberFormat="1" applyFill="1"/>
    <xf numFmtId="3" fontId="1" fillId="0" borderId="0" xfId="1" applyNumberFormat="1" applyFont="1" applyFill="1" applyAlignment="1" applyProtection="1">
      <alignment horizontal="center"/>
    </xf>
    <xf numFmtId="3" fontId="1" fillId="0" borderId="0" xfId="1" applyNumberFormat="1" applyFont="1" applyFill="1" applyProtection="1"/>
    <xf numFmtId="173" fontId="1" fillId="0" borderId="0" xfId="1" applyNumberFormat="1" applyFont="1" applyFill="1"/>
    <xf numFmtId="173" fontId="1" fillId="0" borderId="0" xfId="1" applyNumberFormat="1" applyFont="1" applyFill="1" applyProtection="1"/>
    <xf numFmtId="173" fontId="1" fillId="2" borderId="0" xfId="1" applyNumberFormat="1" applyFont="1" applyFill="1" applyProtection="1"/>
    <xf numFmtId="171" fontId="1" fillId="0" borderId="0" xfId="1" applyNumberFormat="1" applyFont="1" applyProtection="1"/>
    <xf numFmtId="174" fontId="1" fillId="0" borderId="0" xfId="1" applyNumberFormat="1" applyFont="1" applyFill="1" applyProtection="1"/>
    <xf numFmtId="40" fontId="1" fillId="0" borderId="0" xfId="1" applyNumberFormat="1" applyFont="1" applyFill="1" applyAlignment="1" applyProtection="1">
      <alignment horizontal="center"/>
    </xf>
    <xf numFmtId="39" fontId="1" fillId="0" borderId="0" xfId="1" applyNumberFormat="1" applyFont="1" applyProtection="1"/>
    <xf numFmtId="39" fontId="1" fillId="0" borderId="0" xfId="1" applyNumberFormat="1" applyFont="1" applyFill="1" applyProtection="1"/>
    <xf numFmtId="39" fontId="1" fillId="0" borderId="0" xfId="1" applyNumberFormat="1" applyFont="1"/>
    <xf numFmtId="40" fontId="1" fillId="0" borderId="0" xfId="1" applyNumberFormat="1" applyFont="1" applyAlignment="1" applyProtection="1">
      <alignment horizontal="right"/>
    </xf>
    <xf numFmtId="40" fontId="1" fillId="0" borderId="0" xfId="1" applyNumberFormat="1" applyFont="1" applyAlignment="1" applyProtection="1">
      <alignment horizontal="center"/>
    </xf>
    <xf numFmtId="40" fontId="1" fillId="0" borderId="0" xfId="1" applyNumberFormat="1" applyFont="1" applyFill="1" applyAlignment="1" applyProtection="1">
      <alignment horizontal="right"/>
    </xf>
    <xf numFmtId="172" fontId="1" fillId="0" borderId="0" xfId="1" applyNumberFormat="1" applyFont="1"/>
    <xf numFmtId="40" fontId="1" fillId="0" borderId="0" xfId="1" applyFont="1" applyAlignment="1" applyProtection="1">
      <alignment horizontal="right"/>
    </xf>
    <xf numFmtId="165" fontId="1" fillId="0" borderId="0" xfId="1" applyNumberFormat="1" applyFont="1" applyAlignment="1" applyProtection="1">
      <alignment horizontal="right"/>
    </xf>
    <xf numFmtId="40" fontId="3" fillId="0" borderId="0" xfId="1" applyNumberFormat="1" applyFont="1" applyProtection="1"/>
    <xf numFmtId="40" fontId="3" fillId="0" borderId="0" xfId="1" applyNumberFormat="1" applyFont="1" applyFill="1" applyProtection="1"/>
    <xf numFmtId="40" fontId="3" fillId="0" borderId="0" xfId="1" applyFont="1"/>
    <xf numFmtId="40" fontId="1" fillId="0" borderId="0" xfId="1" applyProtection="1"/>
    <xf numFmtId="4" fontId="1" fillId="0" borderId="0" xfId="1" applyNumberFormat="1"/>
    <xf numFmtId="40" fontId="1" fillId="0" borderId="0" xfId="1" applyFill="1" applyProtection="1"/>
    <xf numFmtId="40" fontId="1" fillId="0" borderId="0" xfId="1" applyNumberFormat="1" applyFill="1" applyProtection="1"/>
    <xf numFmtId="40" fontId="1" fillId="3" borderId="0" xfId="1" applyFont="1" applyFill="1" applyAlignment="1" applyProtection="1">
      <alignment horizontal="center"/>
    </xf>
    <xf numFmtId="40" fontId="1" fillId="3" borderId="0" xfId="1" applyFont="1" applyFill="1" applyProtection="1"/>
    <xf numFmtId="40" fontId="1" fillId="3" borderId="0" xfId="1" applyNumberFormat="1" applyFill="1" applyProtection="1"/>
    <xf numFmtId="4" fontId="1" fillId="3" borderId="0" xfId="1" applyNumberFormat="1" applyFill="1"/>
    <xf numFmtId="40" fontId="1" fillId="3" borderId="0" xfId="1" applyNumberFormat="1" applyFont="1" applyFill="1" applyProtection="1"/>
    <xf numFmtId="175" fontId="1" fillId="4" borderId="0" xfId="1" applyNumberFormat="1" applyFont="1" applyFill="1" applyProtection="1"/>
    <xf numFmtId="170" fontId="1" fillId="0" borderId="0" xfId="1" applyNumberFormat="1" applyFont="1" applyFill="1" applyProtection="1"/>
    <xf numFmtId="175" fontId="1" fillId="0" borderId="0" xfId="1" applyNumberFormat="1" applyFont="1" applyProtection="1"/>
    <xf numFmtId="175" fontId="2" fillId="0" borderId="0" xfId="1" applyNumberFormat="1" applyFont="1" applyFill="1"/>
    <xf numFmtId="175" fontId="1" fillId="0" borderId="0" xfId="1" applyNumberFormat="1" applyFont="1" applyFill="1" applyProtection="1"/>
    <xf numFmtId="40" fontId="1" fillId="0" borderId="0" xfId="1" applyFont="1" applyAlignment="1">
      <alignment horizontal="center"/>
    </xf>
    <xf numFmtId="166" fontId="1" fillId="0" borderId="0" xfId="1" applyNumberFormat="1" applyFont="1" applyAlignment="1" applyProtection="1">
      <alignment horizontal="right"/>
    </xf>
    <xf numFmtId="169" fontId="1" fillId="0" borderId="0" xfId="1" applyNumberFormat="1" applyFont="1" applyAlignment="1" applyProtection="1">
      <alignment horizontal="right"/>
    </xf>
    <xf numFmtId="169" fontId="1" fillId="0" borderId="0" xfId="1" applyNumberFormat="1" applyFont="1" applyFill="1" applyAlignment="1" applyProtection="1">
      <alignment horizontal="right"/>
    </xf>
    <xf numFmtId="175" fontId="1" fillId="0" borderId="0" xfId="1" applyNumberFormat="1"/>
    <xf numFmtId="176" fontId="1" fillId="0" borderId="0" xfId="1" applyNumberFormat="1" applyFont="1" applyFill="1" applyProtection="1"/>
    <xf numFmtId="177" fontId="1" fillId="0" borderId="0" xfId="1" applyNumberFormat="1" applyFont="1" applyProtection="1"/>
    <xf numFmtId="177" fontId="1" fillId="0" borderId="0" xfId="1" applyNumberFormat="1" applyFont="1" applyFill="1" applyProtection="1"/>
    <xf numFmtId="169" fontId="1" fillId="0" borderId="0" xfId="1" applyNumberFormat="1" applyFont="1"/>
    <xf numFmtId="174" fontId="1" fillId="0" borderId="0" xfId="1" applyNumberFormat="1" applyFont="1" applyProtection="1"/>
    <xf numFmtId="178" fontId="1" fillId="0" borderId="0" xfId="1" applyNumberFormat="1" applyFont="1" applyProtection="1"/>
    <xf numFmtId="178" fontId="1" fillId="0" borderId="0" xfId="1" applyNumberFormat="1" applyFont="1" applyFill="1" applyProtection="1"/>
    <xf numFmtId="174" fontId="1" fillId="0" borderId="0" xfId="1" applyNumberFormat="1" applyFont="1"/>
    <xf numFmtId="179" fontId="1" fillId="0" borderId="0" xfId="1" applyNumberFormat="1" applyFont="1" applyProtection="1"/>
    <xf numFmtId="179" fontId="1" fillId="0" borderId="0" xfId="1" applyNumberFormat="1" applyFont="1" applyFill="1" applyProtection="1"/>
    <xf numFmtId="4" fontId="1" fillId="0" borderId="0" xfId="1" applyNumberFormat="1" applyFont="1" applyProtection="1"/>
    <xf numFmtId="172" fontId="1" fillId="0" borderId="0" xfId="1" applyNumberFormat="1" applyFont="1" applyAlignment="1" applyProtection="1">
      <alignment horizontal="center"/>
    </xf>
    <xf numFmtId="180" fontId="1" fillId="0" borderId="0" xfId="1" applyNumberFormat="1" applyFont="1" applyProtection="1"/>
    <xf numFmtId="180" fontId="1" fillId="0" borderId="0" xfId="1" applyNumberFormat="1" applyFont="1" applyFill="1" applyProtection="1"/>
    <xf numFmtId="40" fontId="1" fillId="0" borderId="0" xfId="1" applyFont="1" applyAlignment="1">
      <alignment horizontal="right"/>
    </xf>
    <xf numFmtId="40" fontId="1" fillId="0" borderId="0" xfId="1" applyFont="1" applyFill="1" applyAlignment="1">
      <alignment horizontal="right"/>
    </xf>
    <xf numFmtId="167" fontId="1" fillId="0" borderId="0" xfId="1" applyNumberFormat="1" applyFont="1" applyFill="1"/>
    <xf numFmtId="165" fontId="1" fillId="0" borderId="0" xfId="1" applyNumberFormat="1" applyFont="1"/>
    <xf numFmtId="165" fontId="1" fillId="0" borderId="0" xfId="1" applyNumberFormat="1" applyFont="1" applyProtection="1"/>
    <xf numFmtId="181" fontId="1" fillId="0" borderId="0" xfId="1" applyNumberFormat="1" applyFont="1" applyProtection="1"/>
    <xf numFmtId="181" fontId="1" fillId="0" borderId="0" xfId="1" applyNumberFormat="1" applyFont="1" applyFill="1" applyProtection="1"/>
    <xf numFmtId="165" fontId="1" fillId="0" borderId="0" xfId="1" applyNumberFormat="1" applyFont="1" applyFill="1" applyProtection="1"/>
    <xf numFmtId="40" fontId="1" fillId="5" borderId="0" xfId="1" applyFont="1" applyFill="1" applyAlignment="1" applyProtection="1">
      <alignment horizontal="center"/>
    </xf>
    <xf numFmtId="40" fontId="1" fillId="5" borderId="0" xfId="1" applyFont="1" applyFill="1" applyProtection="1"/>
    <xf numFmtId="40" fontId="2" fillId="0" borderId="0" xfId="1" applyFont="1" applyFill="1" applyAlignment="1" applyProtection="1">
      <alignment wrapText="1"/>
    </xf>
    <xf numFmtId="174" fontId="1" fillId="0" borderId="0" xfId="1" applyNumberFormat="1" applyFont="1" applyAlignment="1">
      <alignment horizontal="right"/>
    </xf>
    <xf numFmtId="171" fontId="1" fillId="2" borderId="0" xfId="1" applyNumberFormat="1" applyFont="1" applyFill="1" applyProtection="1"/>
    <xf numFmtId="37" fontId="4" fillId="0" borderId="0" xfId="1" applyNumberFormat="1" applyFont="1" applyFill="1" applyProtection="1"/>
    <xf numFmtId="171" fontId="1" fillId="0" borderId="0" xfId="1" applyNumberFormat="1" applyFont="1"/>
    <xf numFmtId="182" fontId="1" fillId="0" borderId="0" xfId="1" applyNumberFormat="1" applyFont="1" applyProtection="1"/>
    <xf numFmtId="37" fontId="4" fillId="0" borderId="0" xfId="1" applyNumberFormat="1" applyFont="1" applyProtection="1"/>
    <xf numFmtId="183" fontId="1" fillId="0" borderId="0" xfId="1" applyNumberFormat="1" applyFont="1" applyProtection="1"/>
    <xf numFmtId="40" fontId="1" fillId="6" borderId="0" xfId="1" applyNumberFormat="1" applyFont="1" applyFill="1" applyProtection="1"/>
    <xf numFmtId="184" fontId="1" fillId="0" borderId="0" xfId="1" applyNumberFormat="1" applyFont="1" applyProtection="1"/>
    <xf numFmtId="40" fontId="1" fillId="0" borderId="0" xfId="1" applyFont="1" applyFill="1" applyAlignment="1">
      <alignment wrapText="1"/>
    </xf>
    <xf numFmtId="164" fontId="1" fillId="0" borderId="0" xfId="1" applyNumberFormat="1" applyFont="1" applyProtection="1"/>
    <xf numFmtId="185" fontId="1" fillId="0" borderId="0" xfId="1" applyNumberFormat="1" applyFont="1" applyProtection="1"/>
    <xf numFmtId="40" fontId="1" fillId="6" borderId="0" xfId="1" applyFont="1" applyFill="1"/>
    <xf numFmtId="43" fontId="1" fillId="0" borderId="0" xfId="2" applyFont="1" applyFill="1"/>
    <xf numFmtId="165" fontId="1" fillId="0" borderId="0" xfId="1" applyNumberFormat="1" applyFont="1" applyFill="1"/>
    <xf numFmtId="175" fontId="1" fillId="0" borderId="0" xfId="1" applyNumberFormat="1" applyFont="1" applyFill="1"/>
    <xf numFmtId="43" fontId="0" fillId="0" borderId="0" xfId="3" applyFont="1" applyProtection="1"/>
    <xf numFmtId="4" fontId="1" fillId="0" borderId="0" xfId="1" applyNumberFormat="1" applyFont="1"/>
    <xf numFmtId="177" fontId="1" fillId="0" borderId="0" xfId="1" applyNumberFormat="1" applyFont="1"/>
  </cellXfs>
  <cellStyles count="4">
    <cellStyle name="Comma 2" xfId="3"/>
    <cellStyle name="Comma 4" xfId="2"/>
    <cellStyle name="Normal" xfId="0" builtinId="0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18AprilSupplemen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ll18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pageSetUpPr fitToPage="1"/>
  </sheetPr>
  <dimension ref="A1:GE324"/>
  <sheetViews>
    <sheetView tabSelected="1" zoomScale="90" zoomScaleNormal="90" workbookViewId="0">
      <pane xSplit="2" ySplit="2" topLeftCell="C3" activePane="bottomRight" state="frozenSplit"/>
      <selection pane="topRight" activeCell="B1" sqref="B1"/>
      <selection pane="bottomLeft" activeCell="A8" sqref="A8"/>
      <selection pane="bottomRight" activeCell="C3" sqref="C3"/>
    </sheetView>
  </sheetViews>
  <sheetFormatPr defaultColWidth="25.42578125" defaultRowHeight="15" x14ac:dyDescent="0.2"/>
  <cols>
    <col min="1" max="1" width="11.85546875" style="7" bestFit="1" customWidth="1"/>
    <col min="2" max="2" width="86.140625" style="27" customWidth="1"/>
    <col min="3" max="3" width="21.85546875" style="7" customWidth="1"/>
    <col min="4" max="22" width="25.42578125" style="7"/>
    <col min="23" max="23" width="25.42578125" style="27"/>
    <col min="24" max="175" width="25.42578125" style="7"/>
    <col min="176" max="176" width="25.42578125" style="27"/>
    <col min="177" max="181" width="25.42578125" style="7"/>
    <col min="182" max="185" width="28" style="7" customWidth="1"/>
    <col min="186" max="187" width="28.5703125" style="7" customWidth="1"/>
    <col min="188" max="16384" width="25.42578125" style="7"/>
  </cols>
  <sheetData>
    <row r="1" spans="1:187" x14ac:dyDescent="0.2">
      <c r="A1" s="1"/>
      <c r="B1" s="2"/>
      <c r="C1" s="3" t="s">
        <v>0</v>
      </c>
      <c r="D1" s="4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1</v>
      </c>
      <c r="K1" s="3" t="s">
        <v>1</v>
      </c>
      <c r="L1" s="3" t="s">
        <v>2</v>
      </c>
      <c r="M1" s="3" t="s">
        <v>2</v>
      </c>
      <c r="N1" s="5" t="s">
        <v>2</v>
      </c>
      <c r="O1" s="3" t="s">
        <v>2</v>
      </c>
      <c r="P1" s="3" t="s">
        <v>2</v>
      </c>
      <c r="Q1" s="4" t="s">
        <v>2</v>
      </c>
      <c r="R1" s="3" t="s">
        <v>2</v>
      </c>
      <c r="S1" s="3" t="s">
        <v>3</v>
      </c>
      <c r="T1" s="3" t="s">
        <v>4</v>
      </c>
      <c r="U1" s="3" t="s">
        <v>4</v>
      </c>
      <c r="V1" s="3" t="s">
        <v>4</v>
      </c>
      <c r="W1" s="4" t="s">
        <v>4</v>
      </c>
      <c r="X1" s="3" t="s">
        <v>4</v>
      </c>
      <c r="Y1" s="3" t="s">
        <v>5</v>
      </c>
      <c r="Z1" s="3" t="s">
        <v>5</v>
      </c>
      <c r="AA1" s="3" t="s">
        <v>6</v>
      </c>
      <c r="AB1" s="3" t="s">
        <v>6</v>
      </c>
      <c r="AC1" s="3" t="s">
        <v>7</v>
      </c>
      <c r="AD1" s="3" t="s">
        <v>7</v>
      </c>
      <c r="AE1" s="3" t="s">
        <v>8</v>
      </c>
      <c r="AF1" s="3" t="s">
        <v>8</v>
      </c>
      <c r="AG1" s="3" t="s">
        <v>9</v>
      </c>
      <c r="AH1" s="4" t="s">
        <v>10</v>
      </c>
      <c r="AI1" s="3" t="s">
        <v>10</v>
      </c>
      <c r="AJ1" s="3" t="s">
        <v>10</v>
      </c>
      <c r="AK1" s="3" t="s">
        <v>11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3" t="s">
        <v>19</v>
      </c>
      <c r="AV1" s="3" t="s">
        <v>19</v>
      </c>
      <c r="AW1" s="3" t="s">
        <v>19</v>
      </c>
      <c r="AX1" s="3" t="s">
        <v>19</v>
      </c>
      <c r="AY1" s="3" t="s">
        <v>20</v>
      </c>
      <c r="AZ1" s="3" t="s">
        <v>20</v>
      </c>
      <c r="BA1" s="3" t="s">
        <v>20</v>
      </c>
      <c r="BB1" s="3" t="s">
        <v>20</v>
      </c>
      <c r="BC1" s="3" t="s">
        <v>20</v>
      </c>
      <c r="BD1" s="3" t="s">
        <v>20</v>
      </c>
      <c r="BE1" s="3" t="s">
        <v>20</v>
      </c>
      <c r="BF1" s="3" t="s">
        <v>20</v>
      </c>
      <c r="BG1" s="3" t="s">
        <v>20</v>
      </c>
      <c r="BH1" s="3" t="s">
        <v>20</v>
      </c>
      <c r="BI1" s="3" t="s">
        <v>20</v>
      </c>
      <c r="BJ1" s="3" t="s">
        <v>20</v>
      </c>
      <c r="BK1" s="4" t="s">
        <v>20</v>
      </c>
      <c r="BL1" s="3" t="s">
        <v>20</v>
      </c>
      <c r="BM1" s="3" t="s">
        <v>20</v>
      </c>
      <c r="BN1" s="3" t="s">
        <v>21</v>
      </c>
      <c r="BO1" s="3" t="s">
        <v>21</v>
      </c>
      <c r="BP1" s="3" t="s">
        <v>21</v>
      </c>
      <c r="BQ1" s="3" t="s">
        <v>22</v>
      </c>
      <c r="BR1" s="3" t="s">
        <v>22</v>
      </c>
      <c r="BS1" s="3" t="s">
        <v>22</v>
      </c>
      <c r="BT1" s="3" t="s">
        <v>23</v>
      </c>
      <c r="BU1" s="3" t="s">
        <v>24</v>
      </c>
      <c r="BV1" s="3" t="s">
        <v>24</v>
      </c>
      <c r="BW1" s="3" t="s">
        <v>25</v>
      </c>
      <c r="BX1" s="3" t="s">
        <v>26</v>
      </c>
      <c r="BY1" s="3" t="s">
        <v>27</v>
      </c>
      <c r="BZ1" s="3" t="s">
        <v>27</v>
      </c>
      <c r="CA1" s="3" t="s">
        <v>28</v>
      </c>
      <c r="CB1" s="3" t="s">
        <v>29</v>
      </c>
      <c r="CC1" s="3" t="s">
        <v>30</v>
      </c>
      <c r="CD1" s="3" t="s">
        <v>30</v>
      </c>
      <c r="CE1" s="3" t="s">
        <v>31</v>
      </c>
      <c r="CF1" s="3" t="s">
        <v>31</v>
      </c>
      <c r="CG1" s="3" t="s">
        <v>31</v>
      </c>
      <c r="CH1" s="3" t="s">
        <v>31</v>
      </c>
      <c r="CI1" s="3" t="s">
        <v>31</v>
      </c>
      <c r="CJ1" s="3" t="s">
        <v>32</v>
      </c>
      <c r="CK1" s="3" t="s">
        <v>33</v>
      </c>
      <c r="CL1" s="3" t="s">
        <v>33</v>
      </c>
      <c r="CM1" s="3" t="s">
        <v>33</v>
      </c>
      <c r="CN1" s="3" t="s">
        <v>34</v>
      </c>
      <c r="CO1" s="3" t="s">
        <v>34</v>
      </c>
      <c r="CP1" s="3" t="s">
        <v>34</v>
      </c>
      <c r="CQ1" s="3" t="s">
        <v>35</v>
      </c>
      <c r="CR1" s="3" t="s">
        <v>35</v>
      </c>
      <c r="CS1" s="3" t="s">
        <v>35</v>
      </c>
      <c r="CT1" s="3" t="s">
        <v>35</v>
      </c>
      <c r="CU1" s="3" t="s">
        <v>35</v>
      </c>
      <c r="CV1" s="3" t="s">
        <v>35</v>
      </c>
      <c r="CW1" s="3" t="s">
        <v>36</v>
      </c>
      <c r="CX1" s="3" t="s">
        <v>36</v>
      </c>
      <c r="CY1" s="3" t="s">
        <v>36</v>
      </c>
      <c r="CZ1" s="3" t="s">
        <v>37</v>
      </c>
      <c r="DA1" s="3" t="s">
        <v>37</v>
      </c>
      <c r="DB1" s="3" t="s">
        <v>37</v>
      </c>
      <c r="DC1" s="3" t="s">
        <v>37</v>
      </c>
      <c r="DD1" s="3" t="s">
        <v>38</v>
      </c>
      <c r="DE1" s="3" t="s">
        <v>38</v>
      </c>
      <c r="DF1" s="3" t="s">
        <v>38</v>
      </c>
      <c r="DG1" s="3" t="s">
        <v>39</v>
      </c>
      <c r="DH1" s="3" t="s">
        <v>40</v>
      </c>
      <c r="DI1" s="3" t="s">
        <v>41</v>
      </c>
      <c r="DJ1" s="3" t="s">
        <v>41</v>
      </c>
      <c r="DK1" s="3" t="s">
        <v>41</v>
      </c>
      <c r="DL1" s="3" t="s">
        <v>42</v>
      </c>
      <c r="DM1" s="3" t="s">
        <v>42</v>
      </c>
      <c r="DN1" s="3" t="s">
        <v>43</v>
      </c>
      <c r="DO1" s="3" t="s">
        <v>43</v>
      </c>
      <c r="DP1" s="3" t="s">
        <v>43</v>
      </c>
      <c r="DQ1" s="3" t="s">
        <v>43</v>
      </c>
      <c r="DR1" s="3" t="s">
        <v>44</v>
      </c>
      <c r="DS1" s="3" t="s">
        <v>44</v>
      </c>
      <c r="DT1" s="3" t="s">
        <v>44</v>
      </c>
      <c r="DU1" s="3" t="s">
        <v>44</v>
      </c>
      <c r="DV1" s="3" t="s">
        <v>44</v>
      </c>
      <c r="DW1" s="3" t="s">
        <v>44</v>
      </c>
      <c r="DX1" s="3" t="s">
        <v>45</v>
      </c>
      <c r="DY1" s="3" t="s">
        <v>45</v>
      </c>
      <c r="DZ1" s="3" t="s">
        <v>46</v>
      </c>
      <c r="EA1" s="3" t="s">
        <v>46</v>
      </c>
      <c r="EB1" s="4" t="s">
        <v>47</v>
      </c>
      <c r="EC1" s="3" t="s">
        <v>47</v>
      </c>
      <c r="ED1" s="3" t="s">
        <v>48</v>
      </c>
      <c r="EE1" s="3" t="s">
        <v>49</v>
      </c>
      <c r="EF1" s="3" t="s">
        <v>49</v>
      </c>
      <c r="EG1" s="3" t="s">
        <v>49</v>
      </c>
      <c r="EH1" s="3" t="s">
        <v>49</v>
      </c>
      <c r="EI1" s="3" t="s">
        <v>50</v>
      </c>
      <c r="EJ1" s="3" t="s">
        <v>50</v>
      </c>
      <c r="EK1" s="3" t="s">
        <v>51</v>
      </c>
      <c r="EL1" s="3" t="s">
        <v>51</v>
      </c>
      <c r="EM1" s="3" t="s">
        <v>52</v>
      </c>
      <c r="EN1" s="3" t="s">
        <v>52</v>
      </c>
      <c r="EO1" s="3" t="s">
        <v>52</v>
      </c>
      <c r="EP1" s="3" t="s">
        <v>53</v>
      </c>
      <c r="EQ1" s="3" t="s">
        <v>53</v>
      </c>
      <c r="ER1" s="3" t="s">
        <v>53</v>
      </c>
      <c r="ES1" s="3" t="s">
        <v>54</v>
      </c>
      <c r="ET1" s="3" t="s">
        <v>54</v>
      </c>
      <c r="EU1" s="3" t="s">
        <v>54</v>
      </c>
      <c r="EV1" s="3" t="s">
        <v>55</v>
      </c>
      <c r="EW1" s="3" t="s">
        <v>56</v>
      </c>
      <c r="EX1" s="3" t="s">
        <v>56</v>
      </c>
      <c r="EY1" s="3" t="s">
        <v>57</v>
      </c>
      <c r="EZ1" s="3" t="s">
        <v>57</v>
      </c>
      <c r="FA1" s="3" t="s">
        <v>58</v>
      </c>
      <c r="FB1" s="3" t="s">
        <v>59</v>
      </c>
      <c r="FC1" s="3" t="s">
        <v>59</v>
      </c>
      <c r="FD1" s="3" t="s">
        <v>60</v>
      </c>
      <c r="FE1" s="3" t="s">
        <v>60</v>
      </c>
      <c r="FF1" s="3" t="s">
        <v>60</v>
      </c>
      <c r="FG1" s="3" t="s">
        <v>60</v>
      </c>
      <c r="FH1" s="3" t="s">
        <v>60</v>
      </c>
      <c r="FI1" s="3" t="s">
        <v>61</v>
      </c>
      <c r="FJ1" s="3" t="s">
        <v>61</v>
      </c>
      <c r="FK1" s="3" t="s">
        <v>61</v>
      </c>
      <c r="FL1" s="3" t="s">
        <v>61</v>
      </c>
      <c r="FM1" s="3" t="s">
        <v>61</v>
      </c>
      <c r="FN1" s="3" t="s">
        <v>61</v>
      </c>
      <c r="FO1" s="3" t="s">
        <v>61</v>
      </c>
      <c r="FP1" s="3" t="s">
        <v>61</v>
      </c>
      <c r="FQ1" s="3" t="s">
        <v>61</v>
      </c>
      <c r="FR1" s="3" t="s">
        <v>61</v>
      </c>
      <c r="FS1" s="3" t="s">
        <v>61</v>
      </c>
      <c r="FT1" s="4" t="s">
        <v>61</v>
      </c>
      <c r="FU1" s="3" t="s">
        <v>62</v>
      </c>
      <c r="FV1" s="3" t="s">
        <v>62</v>
      </c>
      <c r="FW1" s="3" t="s">
        <v>62</v>
      </c>
      <c r="FX1" s="3" t="s">
        <v>62</v>
      </c>
      <c r="FY1" s="3"/>
      <c r="FZ1" s="3" t="s">
        <v>63</v>
      </c>
      <c r="GA1" s="3"/>
      <c r="GB1" s="3"/>
      <c r="GC1" s="3"/>
      <c r="GD1" s="6"/>
      <c r="GE1" s="6"/>
    </row>
    <row r="2" spans="1:187" s="15" customFormat="1" ht="45" x14ac:dyDescent="0.2">
      <c r="A2" s="8"/>
      <c r="B2" s="9"/>
      <c r="C2" s="10" t="s">
        <v>64</v>
      </c>
      <c r="D2" s="11" t="s">
        <v>65</v>
      </c>
      <c r="E2" s="10" t="s">
        <v>66</v>
      </c>
      <c r="F2" s="12" t="s">
        <v>67</v>
      </c>
      <c r="G2" s="10" t="s">
        <v>68</v>
      </c>
      <c r="H2" s="10" t="s">
        <v>69</v>
      </c>
      <c r="I2" s="10" t="s">
        <v>70</v>
      </c>
      <c r="J2" s="10" t="s">
        <v>71</v>
      </c>
      <c r="K2" s="10" t="s">
        <v>72</v>
      </c>
      <c r="L2" s="10" t="s">
        <v>73</v>
      </c>
      <c r="M2" s="10" t="s">
        <v>74</v>
      </c>
      <c r="N2" s="13" t="s">
        <v>75</v>
      </c>
      <c r="O2" s="10" t="s">
        <v>76</v>
      </c>
      <c r="P2" s="10" t="s">
        <v>77</v>
      </c>
      <c r="Q2" s="11" t="s">
        <v>78</v>
      </c>
      <c r="R2" s="10" t="s">
        <v>79</v>
      </c>
      <c r="S2" s="10" t="s">
        <v>80</v>
      </c>
      <c r="T2" s="10" t="s">
        <v>81</v>
      </c>
      <c r="U2" s="10" t="s">
        <v>82</v>
      </c>
      <c r="V2" s="10" t="s">
        <v>83</v>
      </c>
      <c r="W2" s="11" t="s">
        <v>84</v>
      </c>
      <c r="X2" s="10" t="s">
        <v>85</v>
      </c>
      <c r="Y2" s="10" t="s">
        <v>86</v>
      </c>
      <c r="Z2" s="10" t="s">
        <v>87</v>
      </c>
      <c r="AA2" s="10" t="s">
        <v>88</v>
      </c>
      <c r="AB2" s="10" t="s">
        <v>89</v>
      </c>
      <c r="AC2" s="10" t="s">
        <v>90</v>
      </c>
      <c r="AD2" s="10" t="s">
        <v>91</v>
      </c>
      <c r="AE2" s="10" t="s">
        <v>92</v>
      </c>
      <c r="AF2" s="10" t="s">
        <v>93</v>
      </c>
      <c r="AG2" s="10" t="s">
        <v>94</v>
      </c>
      <c r="AH2" s="10" t="s">
        <v>95</v>
      </c>
      <c r="AI2" s="10" t="s">
        <v>96</v>
      </c>
      <c r="AJ2" s="10" t="s">
        <v>97</v>
      </c>
      <c r="AK2" s="10" t="s">
        <v>98</v>
      </c>
      <c r="AL2" s="10" t="s">
        <v>99</v>
      </c>
      <c r="AM2" s="10" t="s">
        <v>100</v>
      </c>
      <c r="AN2" s="10" t="s">
        <v>101</v>
      </c>
      <c r="AO2" s="10" t="s">
        <v>102</v>
      </c>
      <c r="AP2" s="10" t="s">
        <v>103</v>
      </c>
      <c r="AQ2" s="10" t="s">
        <v>104</v>
      </c>
      <c r="AR2" s="10" t="s">
        <v>105</v>
      </c>
      <c r="AS2" s="10" t="s">
        <v>106</v>
      </c>
      <c r="AT2" s="10" t="s">
        <v>107</v>
      </c>
      <c r="AU2" s="10" t="s">
        <v>108</v>
      </c>
      <c r="AV2" s="10" t="s">
        <v>109</v>
      </c>
      <c r="AW2" s="10" t="s">
        <v>110</v>
      </c>
      <c r="AX2" s="10" t="s">
        <v>111</v>
      </c>
      <c r="AY2" s="10" t="s">
        <v>112</v>
      </c>
      <c r="AZ2" s="10" t="s">
        <v>113</v>
      </c>
      <c r="BA2" s="10" t="s">
        <v>114</v>
      </c>
      <c r="BB2" s="10" t="s">
        <v>115</v>
      </c>
      <c r="BC2" s="10" t="s">
        <v>116</v>
      </c>
      <c r="BD2" s="10" t="s">
        <v>117</v>
      </c>
      <c r="BE2" s="10" t="s">
        <v>118</v>
      </c>
      <c r="BF2" s="10" t="s">
        <v>119</v>
      </c>
      <c r="BG2" s="10" t="s">
        <v>120</v>
      </c>
      <c r="BH2" s="10" t="s">
        <v>121</v>
      </c>
      <c r="BI2" s="10" t="s">
        <v>122</v>
      </c>
      <c r="BJ2" s="10" t="s">
        <v>123</v>
      </c>
      <c r="BK2" s="11" t="s">
        <v>124</v>
      </c>
      <c r="BL2" s="10" t="s">
        <v>125</v>
      </c>
      <c r="BM2" s="10" t="s">
        <v>126</v>
      </c>
      <c r="BN2" s="10" t="s">
        <v>127</v>
      </c>
      <c r="BO2" s="10" t="s">
        <v>128</v>
      </c>
      <c r="BP2" s="10" t="s">
        <v>129</v>
      </c>
      <c r="BQ2" s="10" t="s">
        <v>130</v>
      </c>
      <c r="BR2" s="10" t="s">
        <v>131</v>
      </c>
      <c r="BS2" s="10" t="s">
        <v>132</v>
      </c>
      <c r="BT2" s="10" t="s">
        <v>133</v>
      </c>
      <c r="BU2" s="10" t="s">
        <v>134</v>
      </c>
      <c r="BV2" s="10" t="s">
        <v>135</v>
      </c>
      <c r="BW2" s="10" t="s">
        <v>136</v>
      </c>
      <c r="BX2" s="10" t="s">
        <v>137</v>
      </c>
      <c r="BY2" s="10" t="s">
        <v>138</v>
      </c>
      <c r="BZ2" s="10" t="s">
        <v>139</v>
      </c>
      <c r="CA2" s="10" t="s">
        <v>140</v>
      </c>
      <c r="CB2" s="10" t="s">
        <v>141</v>
      </c>
      <c r="CC2" s="10" t="s">
        <v>142</v>
      </c>
      <c r="CD2" s="10" t="s">
        <v>143</v>
      </c>
      <c r="CE2" s="10" t="s">
        <v>144</v>
      </c>
      <c r="CF2" s="10" t="s">
        <v>145</v>
      </c>
      <c r="CG2" s="10" t="s">
        <v>146</v>
      </c>
      <c r="CH2" s="10" t="s">
        <v>147</v>
      </c>
      <c r="CI2" s="10" t="s">
        <v>148</v>
      </c>
      <c r="CJ2" s="10" t="s">
        <v>149</v>
      </c>
      <c r="CK2" s="10" t="s">
        <v>150</v>
      </c>
      <c r="CL2" s="10" t="s">
        <v>151</v>
      </c>
      <c r="CM2" s="10" t="s">
        <v>152</v>
      </c>
      <c r="CN2" s="10" t="s">
        <v>153</v>
      </c>
      <c r="CO2" s="10" t="s">
        <v>154</v>
      </c>
      <c r="CP2" s="10" t="s">
        <v>155</v>
      </c>
      <c r="CQ2" s="10" t="s">
        <v>156</v>
      </c>
      <c r="CR2" s="10" t="s">
        <v>157</v>
      </c>
      <c r="CS2" s="10" t="s">
        <v>158</v>
      </c>
      <c r="CT2" s="10" t="s">
        <v>159</v>
      </c>
      <c r="CU2" s="10" t="s">
        <v>160</v>
      </c>
      <c r="CV2" s="10" t="s">
        <v>161</v>
      </c>
      <c r="CW2" s="10" t="s">
        <v>162</v>
      </c>
      <c r="CX2" s="10" t="s">
        <v>163</v>
      </c>
      <c r="CY2" s="10" t="s">
        <v>164</v>
      </c>
      <c r="CZ2" s="10" t="s">
        <v>165</v>
      </c>
      <c r="DA2" s="10" t="s">
        <v>166</v>
      </c>
      <c r="DB2" s="10" t="s">
        <v>167</v>
      </c>
      <c r="DC2" s="10" t="s">
        <v>168</v>
      </c>
      <c r="DD2" s="10" t="s">
        <v>169</v>
      </c>
      <c r="DE2" s="10" t="s">
        <v>170</v>
      </c>
      <c r="DF2" s="10" t="s">
        <v>171</v>
      </c>
      <c r="DG2" s="10" t="s">
        <v>172</v>
      </c>
      <c r="DH2" s="10" t="s">
        <v>173</v>
      </c>
      <c r="DI2" s="10" t="s">
        <v>174</v>
      </c>
      <c r="DJ2" s="10" t="s">
        <v>175</v>
      </c>
      <c r="DK2" s="10" t="s">
        <v>176</v>
      </c>
      <c r="DL2" s="10" t="s">
        <v>177</v>
      </c>
      <c r="DM2" s="10" t="s">
        <v>178</v>
      </c>
      <c r="DN2" s="10" t="s">
        <v>179</v>
      </c>
      <c r="DO2" s="10" t="s">
        <v>180</v>
      </c>
      <c r="DP2" s="10" t="s">
        <v>181</v>
      </c>
      <c r="DQ2" s="10" t="s">
        <v>182</v>
      </c>
      <c r="DR2" s="10" t="s">
        <v>183</v>
      </c>
      <c r="DS2" s="10" t="s">
        <v>184</v>
      </c>
      <c r="DT2" s="10" t="s">
        <v>185</v>
      </c>
      <c r="DU2" s="10" t="s">
        <v>186</v>
      </c>
      <c r="DV2" s="10" t="s">
        <v>187</v>
      </c>
      <c r="DW2" s="10" t="s">
        <v>188</v>
      </c>
      <c r="DX2" s="10" t="s">
        <v>189</v>
      </c>
      <c r="DY2" s="10" t="s">
        <v>190</v>
      </c>
      <c r="DZ2" s="10" t="s">
        <v>191</v>
      </c>
      <c r="EA2" s="11" t="s">
        <v>192</v>
      </c>
      <c r="EB2" s="10" t="s">
        <v>193</v>
      </c>
      <c r="EC2" s="10" t="s">
        <v>194</v>
      </c>
      <c r="ED2" s="10" t="s">
        <v>195</v>
      </c>
      <c r="EE2" s="10" t="s">
        <v>196</v>
      </c>
      <c r="EF2" s="10" t="s">
        <v>197</v>
      </c>
      <c r="EG2" s="10" t="s">
        <v>198</v>
      </c>
      <c r="EH2" s="10" t="s">
        <v>199</v>
      </c>
      <c r="EI2" s="10" t="s">
        <v>200</v>
      </c>
      <c r="EJ2" s="10" t="s">
        <v>201</v>
      </c>
      <c r="EK2" s="10" t="s">
        <v>202</v>
      </c>
      <c r="EL2" s="10" t="s">
        <v>203</v>
      </c>
      <c r="EM2" s="10" t="s">
        <v>204</v>
      </c>
      <c r="EN2" s="10" t="s">
        <v>205</v>
      </c>
      <c r="EO2" s="10" t="s">
        <v>206</v>
      </c>
      <c r="EP2" s="10" t="s">
        <v>207</v>
      </c>
      <c r="EQ2" s="10" t="s">
        <v>208</v>
      </c>
      <c r="ER2" s="10" t="s">
        <v>209</v>
      </c>
      <c r="ES2" s="10" t="s">
        <v>210</v>
      </c>
      <c r="ET2" s="10" t="s">
        <v>211</v>
      </c>
      <c r="EU2" s="10" t="s">
        <v>212</v>
      </c>
      <c r="EV2" s="10" t="s">
        <v>213</v>
      </c>
      <c r="EW2" s="10" t="s">
        <v>214</v>
      </c>
      <c r="EX2" s="10" t="s">
        <v>215</v>
      </c>
      <c r="EY2" s="10" t="s">
        <v>216</v>
      </c>
      <c r="EZ2" s="10" t="s">
        <v>217</v>
      </c>
      <c r="FA2" s="10" t="s">
        <v>218</v>
      </c>
      <c r="FB2" s="10" t="s">
        <v>219</v>
      </c>
      <c r="FC2" s="10" t="s">
        <v>220</v>
      </c>
      <c r="FD2" s="10" t="s">
        <v>221</v>
      </c>
      <c r="FE2" s="10" t="s">
        <v>222</v>
      </c>
      <c r="FF2" s="10" t="s">
        <v>223</v>
      </c>
      <c r="FG2" s="10" t="s">
        <v>224</v>
      </c>
      <c r="FH2" s="10" t="s">
        <v>225</v>
      </c>
      <c r="FI2" s="10" t="s">
        <v>226</v>
      </c>
      <c r="FJ2" s="10" t="s">
        <v>227</v>
      </c>
      <c r="FK2" s="10" t="s">
        <v>228</v>
      </c>
      <c r="FL2" s="10" t="s">
        <v>229</v>
      </c>
      <c r="FM2" s="10" t="s">
        <v>230</v>
      </c>
      <c r="FN2" s="10" t="s">
        <v>231</v>
      </c>
      <c r="FO2" s="10" t="s">
        <v>232</v>
      </c>
      <c r="FP2" s="10" t="s">
        <v>233</v>
      </c>
      <c r="FQ2" s="10" t="s">
        <v>234</v>
      </c>
      <c r="FR2" s="10" t="s">
        <v>235</v>
      </c>
      <c r="FS2" s="11" t="s">
        <v>236</v>
      </c>
      <c r="FT2" s="10" t="s">
        <v>237</v>
      </c>
      <c r="FU2" s="10" t="s">
        <v>238</v>
      </c>
      <c r="FV2" s="10" t="s">
        <v>239</v>
      </c>
      <c r="FW2" s="10" t="s">
        <v>240</v>
      </c>
      <c r="FX2" s="10" t="s">
        <v>241</v>
      </c>
      <c r="FY2" s="10" t="s">
        <v>242</v>
      </c>
      <c r="FZ2" s="10" t="s">
        <v>243</v>
      </c>
      <c r="GA2" s="10"/>
      <c r="GB2" s="10"/>
      <c r="GC2" s="10"/>
      <c r="GD2" s="14"/>
      <c r="GE2" s="14"/>
    </row>
    <row r="3" spans="1:187" x14ac:dyDescent="0.2">
      <c r="A3" s="16" t="s">
        <v>244</v>
      </c>
      <c r="B3" s="17" t="s">
        <v>245</v>
      </c>
      <c r="C3" s="18">
        <v>7961.5</v>
      </c>
      <c r="D3" s="19">
        <v>34913.5</v>
      </c>
      <c r="E3" s="19">
        <v>6269</v>
      </c>
      <c r="F3" s="19">
        <v>15819</v>
      </c>
      <c r="G3" s="19">
        <v>988</v>
      </c>
      <c r="H3" s="19">
        <v>872</v>
      </c>
      <c r="I3" s="19">
        <v>8101.5</v>
      </c>
      <c r="J3" s="19">
        <v>2137</v>
      </c>
      <c r="K3" s="19">
        <v>278</v>
      </c>
      <c r="L3" s="19">
        <v>2289</v>
      </c>
      <c r="M3" s="19">
        <v>1162</v>
      </c>
      <c r="N3" s="19">
        <v>50023</v>
      </c>
      <c r="O3" s="19">
        <v>13909</v>
      </c>
      <c r="P3" s="19">
        <v>166</v>
      </c>
      <c r="Q3" s="19">
        <v>35333</v>
      </c>
      <c r="R3" s="19">
        <v>2614.5</v>
      </c>
      <c r="S3" s="19">
        <v>1503.5</v>
      </c>
      <c r="T3" s="19">
        <v>121</v>
      </c>
      <c r="U3" s="19">
        <v>34</v>
      </c>
      <c r="V3" s="19">
        <v>265</v>
      </c>
      <c r="W3" s="19">
        <v>42</v>
      </c>
      <c r="X3" s="19">
        <v>27</v>
      </c>
      <c r="Y3" s="19">
        <v>1632</v>
      </c>
      <c r="Z3" s="19">
        <v>224</v>
      </c>
      <c r="AA3" s="19">
        <v>28324</v>
      </c>
      <c r="AB3" s="19">
        <v>28324.5</v>
      </c>
      <c r="AC3" s="19">
        <v>897.5</v>
      </c>
      <c r="AD3" s="19">
        <v>1119</v>
      </c>
      <c r="AE3" s="19">
        <v>90</v>
      </c>
      <c r="AF3" s="19">
        <v>144</v>
      </c>
      <c r="AG3" s="19">
        <v>682</v>
      </c>
      <c r="AH3" s="19">
        <v>947</v>
      </c>
      <c r="AI3" s="19">
        <v>319</v>
      </c>
      <c r="AJ3" s="19">
        <v>166</v>
      </c>
      <c r="AK3" s="19">
        <v>181</v>
      </c>
      <c r="AL3" s="19">
        <v>243.5</v>
      </c>
      <c r="AM3" s="19">
        <v>399.5</v>
      </c>
      <c r="AN3" s="19">
        <v>332</v>
      </c>
      <c r="AO3" s="19">
        <v>4348</v>
      </c>
      <c r="AP3" s="19">
        <v>79707</v>
      </c>
      <c r="AQ3" s="19">
        <v>240.5</v>
      </c>
      <c r="AR3" s="19">
        <v>60842</v>
      </c>
      <c r="AS3" s="19">
        <v>6159</v>
      </c>
      <c r="AT3" s="19">
        <v>2140.5</v>
      </c>
      <c r="AU3" s="19">
        <v>226</v>
      </c>
      <c r="AV3" s="19">
        <v>278</v>
      </c>
      <c r="AW3" s="19">
        <v>200</v>
      </c>
      <c r="AX3" s="19">
        <v>32</v>
      </c>
      <c r="AY3" s="19">
        <v>408.5</v>
      </c>
      <c r="AZ3" s="19">
        <v>10530.5</v>
      </c>
      <c r="BA3" s="19">
        <v>8428</v>
      </c>
      <c r="BB3" s="19">
        <v>7142.5</v>
      </c>
      <c r="BC3" s="19">
        <v>24298</v>
      </c>
      <c r="BD3" s="19">
        <v>4698.5</v>
      </c>
      <c r="BE3" s="19">
        <v>1287</v>
      </c>
      <c r="BF3" s="19">
        <v>23237</v>
      </c>
      <c r="BG3" s="19">
        <v>888</v>
      </c>
      <c r="BH3" s="19">
        <v>570.5</v>
      </c>
      <c r="BI3" s="19">
        <v>241</v>
      </c>
      <c r="BJ3" s="19">
        <v>6053</v>
      </c>
      <c r="BK3" s="19">
        <v>21536</v>
      </c>
      <c r="BL3" s="19">
        <v>187.5</v>
      </c>
      <c r="BM3" s="19">
        <v>264</v>
      </c>
      <c r="BN3" s="19">
        <v>3254.5</v>
      </c>
      <c r="BO3" s="19">
        <v>1239</v>
      </c>
      <c r="BP3" s="19">
        <v>186</v>
      </c>
      <c r="BQ3" s="19">
        <v>5121</v>
      </c>
      <c r="BR3" s="19">
        <v>4368</v>
      </c>
      <c r="BS3" s="19">
        <v>1008.5</v>
      </c>
      <c r="BT3" s="19">
        <v>415</v>
      </c>
      <c r="BU3" s="19">
        <v>372.5</v>
      </c>
      <c r="BV3" s="19">
        <v>1152.5</v>
      </c>
      <c r="BW3" s="19">
        <v>1833.5</v>
      </c>
      <c r="BX3" s="19">
        <v>73</v>
      </c>
      <c r="BY3" s="19">
        <v>476.5</v>
      </c>
      <c r="BZ3" s="19">
        <v>195</v>
      </c>
      <c r="CA3" s="19">
        <v>151.5</v>
      </c>
      <c r="CB3" s="19">
        <v>76129.5</v>
      </c>
      <c r="CC3" s="19">
        <v>154</v>
      </c>
      <c r="CD3" s="19">
        <v>41</v>
      </c>
      <c r="CE3" s="19">
        <v>142</v>
      </c>
      <c r="CF3" s="19">
        <v>87</v>
      </c>
      <c r="CG3" s="19">
        <v>187</v>
      </c>
      <c r="CH3" s="19">
        <v>100</v>
      </c>
      <c r="CI3" s="19">
        <v>679</v>
      </c>
      <c r="CJ3" s="19">
        <v>877</v>
      </c>
      <c r="CK3" s="19">
        <v>4614.5</v>
      </c>
      <c r="CL3" s="19">
        <v>1241.5</v>
      </c>
      <c r="CM3" s="19">
        <v>755</v>
      </c>
      <c r="CN3" s="19">
        <v>26790.5</v>
      </c>
      <c r="CO3" s="19">
        <v>14316</v>
      </c>
      <c r="CP3" s="19">
        <v>1014.5</v>
      </c>
      <c r="CQ3" s="19">
        <v>905.5</v>
      </c>
      <c r="CR3" s="19">
        <v>164.5</v>
      </c>
      <c r="CS3" s="19">
        <v>334</v>
      </c>
      <c r="CT3" s="19">
        <v>100</v>
      </c>
      <c r="CU3" s="19">
        <v>438</v>
      </c>
      <c r="CV3" s="19">
        <v>49</v>
      </c>
      <c r="CW3" s="19">
        <v>154</v>
      </c>
      <c r="CX3" s="19">
        <v>441</v>
      </c>
      <c r="CY3" s="19">
        <v>29</v>
      </c>
      <c r="CZ3" s="19">
        <v>1919.5</v>
      </c>
      <c r="DA3" s="19">
        <v>156</v>
      </c>
      <c r="DB3" s="19">
        <v>277.5</v>
      </c>
      <c r="DC3" s="19">
        <v>138</v>
      </c>
      <c r="DD3" s="19">
        <v>136</v>
      </c>
      <c r="DE3" s="19">
        <v>421</v>
      </c>
      <c r="DF3" s="19">
        <v>19661</v>
      </c>
      <c r="DG3" s="19">
        <v>71</v>
      </c>
      <c r="DH3" s="19">
        <v>1874.5</v>
      </c>
      <c r="DI3" s="19">
        <v>2458</v>
      </c>
      <c r="DJ3" s="19">
        <v>643.5</v>
      </c>
      <c r="DK3" s="19">
        <v>421</v>
      </c>
      <c r="DL3" s="19">
        <v>5477.5</v>
      </c>
      <c r="DM3" s="19">
        <v>256</v>
      </c>
      <c r="DN3" s="19">
        <v>1362.5</v>
      </c>
      <c r="DO3" s="19">
        <v>2852.5</v>
      </c>
      <c r="DP3" s="19">
        <v>189</v>
      </c>
      <c r="DQ3" s="19">
        <v>525</v>
      </c>
      <c r="DR3" s="19">
        <v>1308</v>
      </c>
      <c r="DS3" s="19">
        <v>719</v>
      </c>
      <c r="DT3" s="19">
        <v>126</v>
      </c>
      <c r="DU3" s="19">
        <v>353.5</v>
      </c>
      <c r="DV3" s="19">
        <v>179</v>
      </c>
      <c r="DW3" s="19">
        <v>339.5</v>
      </c>
      <c r="DX3" s="19">
        <v>149</v>
      </c>
      <c r="DY3" s="19">
        <v>295.5</v>
      </c>
      <c r="DZ3" s="19">
        <v>785</v>
      </c>
      <c r="EA3" s="19">
        <v>591.5</v>
      </c>
      <c r="EB3" s="19">
        <v>535</v>
      </c>
      <c r="EC3" s="19">
        <v>280</v>
      </c>
      <c r="ED3" s="19">
        <v>1547.5</v>
      </c>
      <c r="EE3" s="19">
        <v>178</v>
      </c>
      <c r="EF3" s="19">
        <v>1323.5</v>
      </c>
      <c r="EG3" s="19">
        <v>266.5</v>
      </c>
      <c r="EH3" s="19">
        <v>209</v>
      </c>
      <c r="EI3" s="19">
        <v>14704.5</v>
      </c>
      <c r="EJ3" s="19">
        <v>8949.5</v>
      </c>
      <c r="EK3" s="19">
        <v>645.5</v>
      </c>
      <c r="EL3" s="19">
        <v>445.5</v>
      </c>
      <c r="EM3" s="19">
        <v>379</v>
      </c>
      <c r="EN3" s="19">
        <v>1014</v>
      </c>
      <c r="EO3" s="19">
        <v>351</v>
      </c>
      <c r="EP3" s="19">
        <v>370</v>
      </c>
      <c r="EQ3" s="19">
        <v>2456.5</v>
      </c>
      <c r="ER3" s="19">
        <v>302.5</v>
      </c>
      <c r="ES3" s="19">
        <v>106.5</v>
      </c>
      <c r="ET3" s="19">
        <v>201</v>
      </c>
      <c r="EU3" s="19">
        <v>540</v>
      </c>
      <c r="EV3" s="19">
        <v>56.5</v>
      </c>
      <c r="EW3" s="19">
        <v>843</v>
      </c>
      <c r="EX3" s="19">
        <v>202</v>
      </c>
      <c r="EY3" s="19">
        <v>472.5</v>
      </c>
      <c r="EZ3" s="19">
        <v>106</v>
      </c>
      <c r="FA3" s="19">
        <v>3172.5</v>
      </c>
      <c r="FB3" s="19">
        <v>316.5</v>
      </c>
      <c r="FC3" s="19">
        <v>2209</v>
      </c>
      <c r="FD3" s="19">
        <v>323</v>
      </c>
      <c r="FE3" s="19">
        <v>87</v>
      </c>
      <c r="FF3" s="19">
        <v>211</v>
      </c>
      <c r="FG3" s="19">
        <v>113</v>
      </c>
      <c r="FH3" s="19">
        <v>83</v>
      </c>
      <c r="FI3" s="19">
        <v>1731</v>
      </c>
      <c r="FJ3" s="19">
        <v>1768</v>
      </c>
      <c r="FK3" s="19">
        <v>2121</v>
      </c>
      <c r="FL3" s="19">
        <v>5622.5</v>
      </c>
      <c r="FM3" s="19">
        <v>3470</v>
      </c>
      <c r="FN3" s="19">
        <v>20222.5</v>
      </c>
      <c r="FO3" s="19">
        <v>1023</v>
      </c>
      <c r="FP3" s="19">
        <v>2055.5</v>
      </c>
      <c r="FQ3" s="19">
        <v>848.5</v>
      </c>
      <c r="FR3" s="19">
        <v>153</v>
      </c>
      <c r="FS3" s="19">
        <v>179</v>
      </c>
      <c r="FT3" s="20">
        <v>77</v>
      </c>
      <c r="FU3" s="19">
        <v>707.5</v>
      </c>
      <c r="FV3" s="19">
        <v>618.5</v>
      </c>
      <c r="FW3" s="19">
        <v>189</v>
      </c>
      <c r="FX3" s="19">
        <v>54</v>
      </c>
      <c r="FY3" s="21"/>
      <c r="FZ3" s="21">
        <f>SUM(C3:FY3)</f>
        <v>789912</v>
      </c>
      <c r="GA3" s="21"/>
      <c r="GB3" s="3"/>
      <c r="GC3" s="21"/>
      <c r="GD3" s="21"/>
      <c r="GE3" s="21"/>
    </row>
    <row r="4" spans="1:187" s="18" customFormat="1" x14ac:dyDescent="0.2">
      <c r="A4" s="16" t="s">
        <v>246</v>
      </c>
      <c r="B4" s="17" t="s">
        <v>247</v>
      </c>
      <c r="C4" s="18">
        <v>248.5</v>
      </c>
      <c r="D4" s="18">
        <v>1307</v>
      </c>
      <c r="E4" s="18">
        <v>241</v>
      </c>
      <c r="F4" s="18">
        <v>686</v>
      </c>
      <c r="G4" s="18">
        <v>34</v>
      </c>
      <c r="H4" s="18">
        <v>38</v>
      </c>
      <c r="I4" s="18">
        <v>328</v>
      </c>
      <c r="J4" s="18">
        <v>87</v>
      </c>
      <c r="K4" s="18">
        <v>9</v>
      </c>
      <c r="L4" s="18">
        <v>108.5</v>
      </c>
      <c r="M4" s="18">
        <v>46</v>
      </c>
      <c r="N4" s="18">
        <v>1835</v>
      </c>
      <c r="O4" s="18">
        <v>510</v>
      </c>
      <c r="P4" s="18">
        <v>7.5</v>
      </c>
      <c r="Q4" s="18">
        <v>1492</v>
      </c>
      <c r="R4" s="18">
        <v>79</v>
      </c>
      <c r="S4" s="18">
        <v>63</v>
      </c>
      <c r="T4" s="18">
        <v>11.5</v>
      </c>
      <c r="U4" s="18">
        <v>1.5</v>
      </c>
      <c r="V4" s="18">
        <v>16</v>
      </c>
      <c r="W4" s="18">
        <v>1.5</v>
      </c>
      <c r="X4" s="18">
        <v>2</v>
      </c>
      <c r="Y4" s="18">
        <v>16.5</v>
      </c>
      <c r="Z4" s="18">
        <v>7.5</v>
      </c>
      <c r="AA4" s="18">
        <v>1114.5</v>
      </c>
      <c r="AB4" s="18">
        <v>962.5</v>
      </c>
      <c r="AC4" s="18">
        <v>34.5</v>
      </c>
      <c r="AD4" s="18">
        <v>37</v>
      </c>
      <c r="AE4" s="18">
        <v>4.5</v>
      </c>
      <c r="AF4" s="18">
        <v>10.5</v>
      </c>
      <c r="AG4" s="18">
        <v>27.5</v>
      </c>
      <c r="AH4" s="18">
        <v>41</v>
      </c>
      <c r="AI4" s="18">
        <v>16</v>
      </c>
      <c r="AJ4" s="18">
        <v>7.5</v>
      </c>
      <c r="AK4" s="18">
        <v>7.5</v>
      </c>
      <c r="AL4" s="18">
        <v>10.5</v>
      </c>
      <c r="AM4" s="18">
        <v>18.5</v>
      </c>
      <c r="AN4" s="18">
        <v>14</v>
      </c>
      <c r="AO4" s="18">
        <v>169.5</v>
      </c>
      <c r="AP4" s="18">
        <v>3377.5</v>
      </c>
      <c r="AQ4" s="18">
        <v>10.5</v>
      </c>
      <c r="AR4" s="18">
        <v>2273.5</v>
      </c>
      <c r="AS4" s="18">
        <v>237</v>
      </c>
      <c r="AT4" s="18">
        <v>79</v>
      </c>
      <c r="AU4" s="18">
        <v>7.5</v>
      </c>
      <c r="AV4" s="18">
        <v>10</v>
      </c>
      <c r="AW4" s="18">
        <v>5.5</v>
      </c>
      <c r="AX4" s="18">
        <v>1</v>
      </c>
      <c r="AY4" s="18">
        <v>9.5</v>
      </c>
      <c r="AZ4" s="18">
        <v>538.5</v>
      </c>
      <c r="BA4" s="18">
        <v>385.5</v>
      </c>
      <c r="BB4" s="18">
        <v>409.5</v>
      </c>
      <c r="BC4" s="18">
        <v>1097</v>
      </c>
      <c r="BD4" s="18">
        <v>190</v>
      </c>
      <c r="BE4" s="18">
        <v>36.5</v>
      </c>
      <c r="BF4" s="18">
        <v>844.5</v>
      </c>
      <c r="BG4" s="18">
        <v>37</v>
      </c>
      <c r="BH4" s="18">
        <v>14</v>
      </c>
      <c r="BI4" s="18">
        <v>7.5</v>
      </c>
      <c r="BJ4" s="18">
        <v>179</v>
      </c>
      <c r="BK4" s="18">
        <v>703</v>
      </c>
      <c r="BL4" s="18">
        <v>3.5</v>
      </c>
      <c r="BM4" s="18">
        <v>8.5</v>
      </c>
      <c r="BN4" s="18">
        <v>137.5</v>
      </c>
      <c r="BO4" s="18">
        <v>54</v>
      </c>
      <c r="BP4" s="18">
        <v>5.5</v>
      </c>
      <c r="BQ4" s="18">
        <v>185</v>
      </c>
      <c r="BR4" s="18">
        <v>178.5</v>
      </c>
      <c r="BS4" s="18">
        <v>33.5</v>
      </c>
      <c r="BT4" s="18">
        <v>15.5</v>
      </c>
      <c r="BU4" s="18">
        <v>17</v>
      </c>
      <c r="BV4" s="18">
        <v>42.5</v>
      </c>
      <c r="BW4" s="18">
        <v>76.5</v>
      </c>
      <c r="BX4" s="18">
        <v>5</v>
      </c>
      <c r="BY4" s="18">
        <v>21.5</v>
      </c>
      <c r="BZ4" s="18">
        <v>7.5</v>
      </c>
      <c r="CA4" s="18">
        <v>5.5</v>
      </c>
      <c r="CB4" s="18">
        <v>3014.5</v>
      </c>
      <c r="CC4" s="18">
        <v>3.5</v>
      </c>
      <c r="CD4" s="18">
        <v>2</v>
      </c>
      <c r="CE4" s="18">
        <v>7.5</v>
      </c>
      <c r="CF4" s="18">
        <v>4</v>
      </c>
      <c r="CG4" s="18">
        <v>6</v>
      </c>
      <c r="CH4" s="18">
        <v>2.5</v>
      </c>
      <c r="CI4" s="18">
        <v>19</v>
      </c>
      <c r="CJ4" s="18">
        <v>29.5</v>
      </c>
      <c r="CK4" s="18">
        <v>189.5</v>
      </c>
      <c r="CL4" s="18">
        <v>52.5</v>
      </c>
      <c r="CM4" s="18">
        <v>26</v>
      </c>
      <c r="CN4" s="18">
        <v>1107.5</v>
      </c>
      <c r="CO4" s="18">
        <v>573</v>
      </c>
      <c r="CP4" s="18">
        <v>34</v>
      </c>
      <c r="CQ4" s="18">
        <v>36</v>
      </c>
      <c r="CR4" s="18">
        <v>6.5</v>
      </c>
      <c r="CS4" s="18">
        <v>11.5</v>
      </c>
      <c r="CT4" s="18">
        <v>4.5</v>
      </c>
      <c r="CU4" s="18">
        <v>9</v>
      </c>
      <c r="CV4" s="18">
        <v>1</v>
      </c>
      <c r="CW4" s="18">
        <v>6</v>
      </c>
      <c r="CX4" s="18">
        <v>17.5</v>
      </c>
      <c r="CY4" s="18">
        <v>2</v>
      </c>
      <c r="CZ4" s="18">
        <v>88</v>
      </c>
      <c r="DA4" s="18">
        <v>7.5</v>
      </c>
      <c r="DB4" s="18">
        <v>11</v>
      </c>
      <c r="DC4" s="18">
        <v>7</v>
      </c>
      <c r="DD4" s="18">
        <v>6</v>
      </c>
      <c r="DE4" s="18">
        <v>7.5</v>
      </c>
      <c r="DF4" s="18">
        <v>744</v>
      </c>
      <c r="DG4" s="18">
        <v>4</v>
      </c>
      <c r="DH4" s="18">
        <v>69</v>
      </c>
      <c r="DI4" s="18">
        <v>106.5</v>
      </c>
      <c r="DJ4" s="18">
        <v>23</v>
      </c>
      <c r="DK4" s="18">
        <v>15</v>
      </c>
      <c r="DL4" s="18">
        <v>211.5</v>
      </c>
      <c r="DM4" s="18">
        <v>10</v>
      </c>
      <c r="DN4" s="18">
        <v>45</v>
      </c>
      <c r="DO4" s="18">
        <v>125.5</v>
      </c>
      <c r="DP4" s="18">
        <v>9.5</v>
      </c>
      <c r="DQ4" s="18">
        <v>17</v>
      </c>
      <c r="DR4" s="18">
        <v>58</v>
      </c>
      <c r="DS4" s="18">
        <v>38</v>
      </c>
      <c r="DT4" s="18">
        <v>4.5</v>
      </c>
      <c r="DU4" s="18">
        <v>14</v>
      </c>
      <c r="DV4" s="18">
        <v>6.5</v>
      </c>
      <c r="DW4" s="18">
        <v>17</v>
      </c>
      <c r="DX4" s="18">
        <v>3</v>
      </c>
      <c r="DY4" s="18">
        <v>15</v>
      </c>
      <c r="DZ4" s="18">
        <v>29.5</v>
      </c>
      <c r="EA4" s="18">
        <v>35.5</v>
      </c>
      <c r="EB4" s="18">
        <v>24</v>
      </c>
      <c r="EC4" s="18">
        <v>15.5</v>
      </c>
      <c r="ED4" s="18">
        <v>56</v>
      </c>
      <c r="EE4" s="18">
        <v>8.5</v>
      </c>
      <c r="EF4" s="18">
        <v>66.5</v>
      </c>
      <c r="EG4" s="18">
        <v>8</v>
      </c>
      <c r="EH4" s="18">
        <v>8.5</v>
      </c>
      <c r="EI4" s="18">
        <v>657</v>
      </c>
      <c r="EJ4" s="18">
        <v>295.5</v>
      </c>
      <c r="EK4" s="18">
        <v>23</v>
      </c>
      <c r="EL4" s="18">
        <v>17.5</v>
      </c>
      <c r="EM4" s="18">
        <v>16.5</v>
      </c>
      <c r="EN4" s="18">
        <v>29.5</v>
      </c>
      <c r="EO4" s="18">
        <v>9</v>
      </c>
      <c r="EP4" s="18">
        <v>17.5</v>
      </c>
      <c r="EQ4" s="18">
        <v>78</v>
      </c>
      <c r="ER4" s="18">
        <v>11</v>
      </c>
      <c r="ES4" s="18">
        <v>3</v>
      </c>
      <c r="ET4" s="18">
        <v>9</v>
      </c>
      <c r="EU4" s="18">
        <v>30</v>
      </c>
      <c r="EV4" s="18">
        <v>2.5</v>
      </c>
      <c r="EW4" s="18">
        <v>29.5</v>
      </c>
      <c r="EX4" s="18">
        <v>8.5</v>
      </c>
      <c r="EY4" s="18">
        <v>10.5</v>
      </c>
      <c r="EZ4" s="18">
        <v>5.5</v>
      </c>
      <c r="FA4" s="18">
        <v>130</v>
      </c>
      <c r="FB4" s="18">
        <v>10</v>
      </c>
      <c r="FC4" s="18">
        <v>72.5</v>
      </c>
      <c r="FD4" s="18">
        <v>18</v>
      </c>
      <c r="FE4" s="18">
        <v>1</v>
      </c>
      <c r="FF4" s="18">
        <v>8.5</v>
      </c>
      <c r="FG4" s="18">
        <v>3.5</v>
      </c>
      <c r="FH4" s="18">
        <v>3.5</v>
      </c>
      <c r="FI4" s="18">
        <v>68</v>
      </c>
      <c r="FJ4" s="18">
        <v>76</v>
      </c>
      <c r="FK4" s="18">
        <v>88.5</v>
      </c>
      <c r="FL4" s="18">
        <v>241.5</v>
      </c>
      <c r="FM4" s="18">
        <v>143</v>
      </c>
      <c r="FN4" s="18">
        <v>904</v>
      </c>
      <c r="FO4" s="18">
        <v>44</v>
      </c>
      <c r="FP4" s="18">
        <v>90</v>
      </c>
      <c r="FQ4" s="18">
        <v>33</v>
      </c>
      <c r="FR4" s="18">
        <v>6</v>
      </c>
      <c r="FS4" s="18">
        <v>8</v>
      </c>
      <c r="FT4" s="18">
        <v>0.5</v>
      </c>
      <c r="FU4" s="18">
        <v>34.5</v>
      </c>
      <c r="FV4" s="18">
        <v>26</v>
      </c>
      <c r="FW4" s="18">
        <v>6</v>
      </c>
      <c r="FX4" s="18">
        <v>2.5</v>
      </c>
      <c r="FZ4" s="18">
        <f t="shared" ref="FZ4:FZ11" si="0">SUM(C4:FX4)</f>
        <v>31253</v>
      </c>
    </row>
    <row r="5" spans="1:187" s="18" customFormat="1" x14ac:dyDescent="0.2">
      <c r="A5" s="16" t="s">
        <v>248</v>
      </c>
      <c r="B5" s="17" t="s">
        <v>249</v>
      </c>
      <c r="C5" s="18">
        <v>39</v>
      </c>
      <c r="D5" s="18">
        <v>201.5</v>
      </c>
      <c r="E5" s="18">
        <v>38</v>
      </c>
      <c r="F5" s="18">
        <v>116.5</v>
      </c>
      <c r="G5" s="18">
        <v>10</v>
      </c>
      <c r="H5" s="18">
        <v>10.5</v>
      </c>
      <c r="I5" s="18">
        <v>58.5</v>
      </c>
      <c r="J5" s="18">
        <v>8.5</v>
      </c>
      <c r="K5" s="18">
        <v>0.5</v>
      </c>
      <c r="L5" s="18">
        <v>34</v>
      </c>
      <c r="M5" s="18">
        <v>9</v>
      </c>
      <c r="N5" s="18">
        <v>324.5</v>
      </c>
      <c r="O5" s="18">
        <v>72</v>
      </c>
      <c r="P5" s="18">
        <v>3</v>
      </c>
      <c r="Q5" s="18">
        <v>226.5</v>
      </c>
      <c r="R5" s="18">
        <v>5.5</v>
      </c>
      <c r="S5" s="18">
        <v>5.5</v>
      </c>
      <c r="T5" s="18">
        <v>1</v>
      </c>
      <c r="U5" s="18">
        <v>0</v>
      </c>
      <c r="V5" s="18">
        <v>8</v>
      </c>
      <c r="W5" s="18">
        <v>0</v>
      </c>
      <c r="X5" s="18">
        <v>0.5</v>
      </c>
      <c r="Y5" s="18">
        <v>3</v>
      </c>
      <c r="Z5" s="18">
        <v>1</v>
      </c>
      <c r="AA5" s="18">
        <v>200.5</v>
      </c>
      <c r="AB5" s="18">
        <v>148.5</v>
      </c>
      <c r="AC5" s="18">
        <v>9</v>
      </c>
      <c r="AD5" s="18">
        <v>7</v>
      </c>
      <c r="AE5" s="18">
        <v>0</v>
      </c>
      <c r="AF5" s="18">
        <v>0.5</v>
      </c>
      <c r="AG5" s="18">
        <v>1</v>
      </c>
      <c r="AH5" s="18">
        <v>3</v>
      </c>
      <c r="AI5" s="18">
        <v>1.5</v>
      </c>
      <c r="AJ5" s="18">
        <v>0</v>
      </c>
      <c r="AK5" s="18">
        <v>0</v>
      </c>
      <c r="AL5" s="18">
        <v>0.5</v>
      </c>
      <c r="AM5" s="18">
        <v>2</v>
      </c>
      <c r="AN5" s="18">
        <v>1</v>
      </c>
      <c r="AO5" s="18">
        <v>22</v>
      </c>
      <c r="AP5" s="18">
        <v>324.5</v>
      </c>
      <c r="AQ5" s="18">
        <v>0</v>
      </c>
      <c r="AR5" s="18">
        <v>362</v>
      </c>
      <c r="AS5" s="18">
        <v>44.5</v>
      </c>
      <c r="AT5" s="18">
        <v>9</v>
      </c>
      <c r="AU5" s="18">
        <v>3</v>
      </c>
      <c r="AV5" s="18">
        <v>2.5</v>
      </c>
      <c r="AW5" s="18">
        <v>0.5</v>
      </c>
      <c r="AX5" s="18">
        <v>0</v>
      </c>
      <c r="AY5" s="18">
        <v>1</v>
      </c>
      <c r="AZ5" s="18">
        <v>49</v>
      </c>
      <c r="BA5" s="18">
        <v>85</v>
      </c>
      <c r="BB5" s="18">
        <v>78</v>
      </c>
      <c r="BC5" s="18">
        <v>97</v>
      </c>
      <c r="BD5" s="18">
        <v>21</v>
      </c>
      <c r="BE5" s="18">
        <v>0</v>
      </c>
      <c r="BF5" s="18">
        <v>75</v>
      </c>
      <c r="BG5" s="18">
        <v>3</v>
      </c>
      <c r="BH5" s="18">
        <v>0.5</v>
      </c>
      <c r="BI5" s="18">
        <v>1.5</v>
      </c>
      <c r="BJ5" s="18">
        <v>15</v>
      </c>
      <c r="BK5" s="18">
        <v>87.5</v>
      </c>
      <c r="BL5" s="18">
        <v>0.5</v>
      </c>
      <c r="BM5" s="18">
        <v>1.5</v>
      </c>
      <c r="BN5" s="18">
        <v>56</v>
      </c>
      <c r="BO5" s="18">
        <v>3.5</v>
      </c>
      <c r="BP5" s="18">
        <v>0.5</v>
      </c>
      <c r="BQ5" s="18">
        <v>13.5</v>
      </c>
      <c r="BR5" s="18">
        <v>28</v>
      </c>
      <c r="BS5" s="18">
        <v>6.5</v>
      </c>
      <c r="BT5" s="18">
        <v>3.5</v>
      </c>
      <c r="BU5" s="18">
        <v>2</v>
      </c>
      <c r="BV5" s="18">
        <v>5</v>
      </c>
      <c r="BW5" s="18">
        <v>6.5</v>
      </c>
      <c r="BX5" s="18">
        <v>0.5</v>
      </c>
      <c r="BY5" s="18">
        <v>1.5</v>
      </c>
      <c r="BZ5" s="18">
        <v>1.5</v>
      </c>
      <c r="CA5" s="18">
        <v>3.5</v>
      </c>
      <c r="CB5" s="18">
        <v>297.5</v>
      </c>
      <c r="CC5" s="18">
        <v>1</v>
      </c>
      <c r="CD5" s="18">
        <v>1</v>
      </c>
      <c r="CE5" s="18">
        <v>5.5</v>
      </c>
      <c r="CF5" s="18">
        <v>0.5</v>
      </c>
      <c r="CG5" s="18">
        <v>1.5</v>
      </c>
      <c r="CH5" s="18">
        <v>0</v>
      </c>
      <c r="CI5" s="18">
        <v>6.5</v>
      </c>
      <c r="CJ5" s="18">
        <v>5</v>
      </c>
      <c r="CK5" s="18">
        <v>27.5</v>
      </c>
      <c r="CL5" s="18">
        <v>7</v>
      </c>
      <c r="CM5" s="18">
        <v>3.5</v>
      </c>
      <c r="CN5" s="18">
        <v>95</v>
      </c>
      <c r="CO5" s="18">
        <v>114.5</v>
      </c>
      <c r="CP5" s="18">
        <v>3</v>
      </c>
      <c r="CQ5" s="18">
        <v>8.5</v>
      </c>
      <c r="CR5" s="18">
        <v>0.5</v>
      </c>
      <c r="CS5" s="18">
        <v>1</v>
      </c>
      <c r="CT5" s="18">
        <v>2</v>
      </c>
      <c r="CU5" s="18">
        <v>0</v>
      </c>
      <c r="CV5" s="18">
        <v>0</v>
      </c>
      <c r="CW5" s="18">
        <v>2.5</v>
      </c>
      <c r="CX5" s="18">
        <v>9.5</v>
      </c>
      <c r="CY5" s="18">
        <v>0</v>
      </c>
      <c r="CZ5" s="18">
        <v>20</v>
      </c>
      <c r="DA5" s="18">
        <v>3</v>
      </c>
      <c r="DB5" s="18">
        <v>1</v>
      </c>
      <c r="DC5" s="18">
        <v>4</v>
      </c>
      <c r="DD5" s="18">
        <v>2.5</v>
      </c>
      <c r="DE5" s="18">
        <v>0.5</v>
      </c>
      <c r="DF5" s="18">
        <v>131</v>
      </c>
      <c r="DG5" s="18">
        <v>0</v>
      </c>
      <c r="DH5" s="18">
        <v>27.5</v>
      </c>
      <c r="DI5" s="18">
        <v>12</v>
      </c>
      <c r="DJ5" s="18">
        <v>2</v>
      </c>
      <c r="DK5" s="18">
        <v>1</v>
      </c>
      <c r="DL5" s="18">
        <v>29</v>
      </c>
      <c r="DM5" s="18">
        <v>2</v>
      </c>
      <c r="DN5" s="18">
        <v>12.5</v>
      </c>
      <c r="DO5" s="18">
        <v>10.5</v>
      </c>
      <c r="DP5" s="18">
        <v>1.5</v>
      </c>
      <c r="DQ5" s="18">
        <v>5.5</v>
      </c>
      <c r="DR5" s="18">
        <v>8.5</v>
      </c>
      <c r="DS5" s="18">
        <v>6</v>
      </c>
      <c r="DT5" s="18">
        <v>2</v>
      </c>
      <c r="DU5" s="18">
        <v>0.5</v>
      </c>
      <c r="DV5" s="18">
        <v>0</v>
      </c>
      <c r="DW5" s="18">
        <v>0</v>
      </c>
      <c r="DX5" s="18">
        <v>2</v>
      </c>
      <c r="DY5" s="18">
        <v>3</v>
      </c>
      <c r="DZ5" s="18">
        <v>8.5</v>
      </c>
      <c r="EA5" s="18">
        <v>2</v>
      </c>
      <c r="EB5" s="18">
        <v>6.5</v>
      </c>
      <c r="EC5" s="18">
        <v>5.5</v>
      </c>
      <c r="ED5" s="18">
        <v>6.5</v>
      </c>
      <c r="EE5" s="18">
        <v>0</v>
      </c>
      <c r="EF5" s="18">
        <v>13.5</v>
      </c>
      <c r="EG5" s="18">
        <v>2.5</v>
      </c>
      <c r="EH5" s="18">
        <v>0.5</v>
      </c>
      <c r="EI5" s="18">
        <v>37.5</v>
      </c>
      <c r="EJ5" s="18">
        <v>47</v>
      </c>
      <c r="EK5" s="18">
        <v>3</v>
      </c>
      <c r="EL5" s="18">
        <v>1.5</v>
      </c>
      <c r="EM5" s="18">
        <v>3.5</v>
      </c>
      <c r="EN5" s="18">
        <v>5</v>
      </c>
      <c r="EO5" s="18">
        <v>2.5</v>
      </c>
      <c r="EP5" s="18">
        <v>4</v>
      </c>
      <c r="EQ5" s="18">
        <v>5</v>
      </c>
      <c r="ER5" s="18">
        <v>1</v>
      </c>
      <c r="ES5" s="18">
        <v>0.5</v>
      </c>
      <c r="ET5" s="18">
        <v>0</v>
      </c>
      <c r="EU5" s="18">
        <v>6</v>
      </c>
      <c r="EV5" s="18">
        <v>0</v>
      </c>
      <c r="EW5" s="18">
        <v>4.5</v>
      </c>
      <c r="EX5" s="18">
        <v>1</v>
      </c>
      <c r="EY5" s="18">
        <v>3</v>
      </c>
      <c r="EZ5" s="18">
        <v>3</v>
      </c>
      <c r="FA5" s="18">
        <v>14</v>
      </c>
      <c r="FB5" s="18">
        <v>0</v>
      </c>
      <c r="FC5" s="18">
        <v>7.5</v>
      </c>
      <c r="FD5" s="18">
        <v>3.5</v>
      </c>
      <c r="FE5" s="18">
        <v>0</v>
      </c>
      <c r="FF5" s="18">
        <v>1</v>
      </c>
      <c r="FG5" s="18">
        <v>0</v>
      </c>
      <c r="FH5" s="18">
        <v>1</v>
      </c>
      <c r="FI5" s="18">
        <v>7.5</v>
      </c>
      <c r="FJ5" s="18">
        <v>13.5</v>
      </c>
      <c r="FK5" s="18">
        <v>16</v>
      </c>
      <c r="FL5" s="18">
        <v>39.5</v>
      </c>
      <c r="FM5" s="18">
        <v>21</v>
      </c>
      <c r="FN5" s="18">
        <v>83.5</v>
      </c>
      <c r="FO5" s="18">
        <v>6.5</v>
      </c>
      <c r="FP5" s="18">
        <v>13</v>
      </c>
      <c r="FQ5" s="18">
        <v>3</v>
      </c>
      <c r="FR5" s="18">
        <v>0.5</v>
      </c>
      <c r="FS5" s="18">
        <v>0</v>
      </c>
      <c r="FT5" s="18">
        <v>0</v>
      </c>
      <c r="FU5" s="18">
        <v>8</v>
      </c>
      <c r="FV5" s="18">
        <v>10</v>
      </c>
      <c r="FW5" s="18">
        <v>1.5</v>
      </c>
      <c r="FX5" s="18">
        <v>0.5</v>
      </c>
      <c r="FZ5" s="18">
        <f t="shared" si="0"/>
        <v>4271.5</v>
      </c>
    </row>
    <row r="6" spans="1:187" s="18" customFormat="1" x14ac:dyDescent="0.2">
      <c r="A6" s="16" t="s">
        <v>250</v>
      </c>
      <c r="B6" s="17" t="s">
        <v>251</v>
      </c>
      <c r="C6" s="18">
        <f>SUM(C3:C5)</f>
        <v>8249</v>
      </c>
      <c r="D6" s="18">
        <f t="shared" ref="D6:BO6" si="1">SUM(D3:D5)</f>
        <v>36422</v>
      </c>
      <c r="E6" s="18">
        <f t="shared" si="1"/>
        <v>6548</v>
      </c>
      <c r="F6" s="18">
        <f t="shared" si="1"/>
        <v>16621.5</v>
      </c>
      <c r="G6" s="18">
        <f t="shared" si="1"/>
        <v>1032</v>
      </c>
      <c r="H6" s="18">
        <f t="shared" si="1"/>
        <v>920.5</v>
      </c>
      <c r="I6" s="18">
        <f t="shared" si="1"/>
        <v>8488</v>
      </c>
      <c r="J6" s="18">
        <f t="shared" si="1"/>
        <v>2232.5</v>
      </c>
      <c r="K6" s="18">
        <f t="shared" si="1"/>
        <v>287.5</v>
      </c>
      <c r="L6" s="18">
        <f t="shared" si="1"/>
        <v>2431.5</v>
      </c>
      <c r="M6" s="18">
        <f t="shared" si="1"/>
        <v>1217</v>
      </c>
      <c r="N6" s="18">
        <f t="shared" si="1"/>
        <v>52182.5</v>
      </c>
      <c r="O6" s="18">
        <f t="shared" si="1"/>
        <v>14491</v>
      </c>
      <c r="P6" s="18">
        <f t="shared" si="1"/>
        <v>176.5</v>
      </c>
      <c r="Q6" s="18">
        <f t="shared" si="1"/>
        <v>37051.5</v>
      </c>
      <c r="R6" s="18">
        <f t="shared" si="1"/>
        <v>2699</v>
      </c>
      <c r="S6" s="18">
        <f t="shared" si="1"/>
        <v>1572</v>
      </c>
      <c r="T6" s="18">
        <f t="shared" si="1"/>
        <v>133.5</v>
      </c>
      <c r="U6" s="18">
        <f t="shared" si="1"/>
        <v>35.5</v>
      </c>
      <c r="V6" s="18">
        <f t="shared" si="1"/>
        <v>289</v>
      </c>
      <c r="W6" s="18">
        <f t="shared" si="1"/>
        <v>43.5</v>
      </c>
      <c r="X6" s="18">
        <f t="shared" si="1"/>
        <v>29.5</v>
      </c>
      <c r="Y6" s="18">
        <f t="shared" si="1"/>
        <v>1651.5</v>
      </c>
      <c r="Z6" s="18">
        <f t="shared" si="1"/>
        <v>232.5</v>
      </c>
      <c r="AA6" s="18">
        <f t="shared" si="1"/>
        <v>29639</v>
      </c>
      <c r="AB6" s="18">
        <f t="shared" si="1"/>
        <v>29435.5</v>
      </c>
      <c r="AC6" s="18">
        <f t="shared" si="1"/>
        <v>941</v>
      </c>
      <c r="AD6" s="18">
        <f t="shared" si="1"/>
        <v>1163</v>
      </c>
      <c r="AE6" s="18">
        <f t="shared" si="1"/>
        <v>94.5</v>
      </c>
      <c r="AF6" s="18">
        <f t="shared" si="1"/>
        <v>155</v>
      </c>
      <c r="AG6" s="18">
        <f t="shared" si="1"/>
        <v>710.5</v>
      </c>
      <c r="AH6" s="18">
        <f t="shared" si="1"/>
        <v>991</v>
      </c>
      <c r="AI6" s="18">
        <f t="shared" si="1"/>
        <v>336.5</v>
      </c>
      <c r="AJ6" s="18">
        <f t="shared" si="1"/>
        <v>173.5</v>
      </c>
      <c r="AK6" s="18">
        <f t="shared" si="1"/>
        <v>188.5</v>
      </c>
      <c r="AL6" s="18">
        <f t="shared" si="1"/>
        <v>254.5</v>
      </c>
      <c r="AM6" s="18">
        <f t="shared" si="1"/>
        <v>420</v>
      </c>
      <c r="AN6" s="18">
        <f t="shared" si="1"/>
        <v>347</v>
      </c>
      <c r="AO6" s="18">
        <f t="shared" si="1"/>
        <v>4539.5</v>
      </c>
      <c r="AP6" s="18">
        <f t="shared" si="1"/>
        <v>83409</v>
      </c>
      <c r="AQ6" s="18">
        <f t="shared" si="1"/>
        <v>251</v>
      </c>
      <c r="AR6" s="18">
        <f t="shared" si="1"/>
        <v>63477.5</v>
      </c>
      <c r="AS6" s="18">
        <f t="shared" si="1"/>
        <v>6440.5</v>
      </c>
      <c r="AT6" s="18">
        <f t="shared" si="1"/>
        <v>2228.5</v>
      </c>
      <c r="AU6" s="18">
        <f t="shared" si="1"/>
        <v>236.5</v>
      </c>
      <c r="AV6" s="18">
        <f t="shared" si="1"/>
        <v>290.5</v>
      </c>
      <c r="AW6" s="18">
        <f t="shared" si="1"/>
        <v>206</v>
      </c>
      <c r="AX6" s="18">
        <f t="shared" si="1"/>
        <v>33</v>
      </c>
      <c r="AY6" s="18">
        <f t="shared" si="1"/>
        <v>419</v>
      </c>
      <c r="AZ6" s="18">
        <f t="shared" si="1"/>
        <v>11118</v>
      </c>
      <c r="BA6" s="18">
        <f t="shared" si="1"/>
        <v>8898.5</v>
      </c>
      <c r="BB6" s="18">
        <f t="shared" si="1"/>
        <v>7630</v>
      </c>
      <c r="BC6" s="18">
        <f t="shared" si="1"/>
        <v>25492</v>
      </c>
      <c r="BD6" s="18">
        <f t="shared" si="1"/>
        <v>4909.5</v>
      </c>
      <c r="BE6" s="18">
        <f t="shared" si="1"/>
        <v>1323.5</v>
      </c>
      <c r="BF6" s="18">
        <f t="shared" si="1"/>
        <v>24156.5</v>
      </c>
      <c r="BG6" s="18">
        <f t="shared" si="1"/>
        <v>928</v>
      </c>
      <c r="BH6" s="18">
        <f t="shared" si="1"/>
        <v>585</v>
      </c>
      <c r="BI6" s="18">
        <f t="shared" si="1"/>
        <v>250</v>
      </c>
      <c r="BJ6" s="18">
        <f t="shared" si="1"/>
        <v>6247</v>
      </c>
      <c r="BK6" s="18">
        <f t="shared" si="1"/>
        <v>22326.5</v>
      </c>
      <c r="BL6" s="18">
        <f t="shared" si="1"/>
        <v>191.5</v>
      </c>
      <c r="BM6" s="18">
        <f t="shared" si="1"/>
        <v>274</v>
      </c>
      <c r="BN6" s="18">
        <f t="shared" si="1"/>
        <v>3448</v>
      </c>
      <c r="BO6" s="18">
        <f t="shared" si="1"/>
        <v>1296.5</v>
      </c>
      <c r="BP6" s="18">
        <f t="shared" ref="BP6:EA6" si="2">SUM(BP3:BP5)</f>
        <v>192</v>
      </c>
      <c r="BQ6" s="18">
        <f t="shared" si="2"/>
        <v>5319.5</v>
      </c>
      <c r="BR6" s="18">
        <f t="shared" si="2"/>
        <v>4574.5</v>
      </c>
      <c r="BS6" s="18">
        <f t="shared" si="2"/>
        <v>1048.5</v>
      </c>
      <c r="BT6" s="18">
        <f t="shared" si="2"/>
        <v>434</v>
      </c>
      <c r="BU6" s="18">
        <f t="shared" si="2"/>
        <v>391.5</v>
      </c>
      <c r="BV6" s="18">
        <f t="shared" si="2"/>
        <v>1200</v>
      </c>
      <c r="BW6" s="18">
        <f t="shared" si="2"/>
        <v>1916.5</v>
      </c>
      <c r="BX6" s="18">
        <f t="shared" si="2"/>
        <v>78.5</v>
      </c>
      <c r="BY6" s="18">
        <f t="shared" si="2"/>
        <v>499.5</v>
      </c>
      <c r="BZ6" s="18">
        <f t="shared" si="2"/>
        <v>204</v>
      </c>
      <c r="CA6" s="18">
        <f t="shared" si="2"/>
        <v>160.5</v>
      </c>
      <c r="CB6" s="18">
        <f t="shared" si="2"/>
        <v>79441.5</v>
      </c>
      <c r="CC6" s="18">
        <f t="shared" si="2"/>
        <v>158.5</v>
      </c>
      <c r="CD6" s="18">
        <f t="shared" si="2"/>
        <v>44</v>
      </c>
      <c r="CE6" s="18">
        <f t="shared" si="2"/>
        <v>155</v>
      </c>
      <c r="CF6" s="18">
        <f t="shared" si="2"/>
        <v>91.5</v>
      </c>
      <c r="CG6" s="18">
        <f t="shared" si="2"/>
        <v>194.5</v>
      </c>
      <c r="CH6" s="18">
        <f t="shared" si="2"/>
        <v>102.5</v>
      </c>
      <c r="CI6" s="18">
        <f t="shared" si="2"/>
        <v>704.5</v>
      </c>
      <c r="CJ6" s="18">
        <f t="shared" si="2"/>
        <v>911.5</v>
      </c>
      <c r="CK6" s="18">
        <f t="shared" si="2"/>
        <v>4831.5</v>
      </c>
      <c r="CL6" s="18">
        <f t="shared" si="2"/>
        <v>1301</v>
      </c>
      <c r="CM6" s="18">
        <f t="shared" si="2"/>
        <v>784.5</v>
      </c>
      <c r="CN6" s="18">
        <f t="shared" si="2"/>
        <v>27993</v>
      </c>
      <c r="CO6" s="18">
        <f t="shared" si="2"/>
        <v>15003.5</v>
      </c>
      <c r="CP6" s="18">
        <f t="shared" si="2"/>
        <v>1051.5</v>
      </c>
      <c r="CQ6" s="18">
        <f t="shared" si="2"/>
        <v>950</v>
      </c>
      <c r="CR6" s="18">
        <f t="shared" si="2"/>
        <v>171.5</v>
      </c>
      <c r="CS6" s="18">
        <f t="shared" si="2"/>
        <v>346.5</v>
      </c>
      <c r="CT6" s="18">
        <f t="shared" si="2"/>
        <v>106.5</v>
      </c>
      <c r="CU6" s="18">
        <f t="shared" si="2"/>
        <v>447</v>
      </c>
      <c r="CV6" s="18">
        <f t="shared" si="2"/>
        <v>50</v>
      </c>
      <c r="CW6" s="18">
        <f t="shared" si="2"/>
        <v>162.5</v>
      </c>
      <c r="CX6" s="18">
        <f t="shared" si="2"/>
        <v>468</v>
      </c>
      <c r="CY6" s="18">
        <f t="shared" si="2"/>
        <v>31</v>
      </c>
      <c r="CZ6" s="18">
        <f t="shared" si="2"/>
        <v>2027.5</v>
      </c>
      <c r="DA6" s="18">
        <f t="shared" si="2"/>
        <v>166.5</v>
      </c>
      <c r="DB6" s="18">
        <f t="shared" si="2"/>
        <v>289.5</v>
      </c>
      <c r="DC6" s="18">
        <f t="shared" si="2"/>
        <v>149</v>
      </c>
      <c r="DD6" s="18">
        <f t="shared" si="2"/>
        <v>144.5</v>
      </c>
      <c r="DE6" s="18">
        <f t="shared" si="2"/>
        <v>429</v>
      </c>
      <c r="DF6" s="18">
        <f t="shared" si="2"/>
        <v>20536</v>
      </c>
      <c r="DG6" s="18">
        <f t="shared" si="2"/>
        <v>75</v>
      </c>
      <c r="DH6" s="18">
        <f t="shared" si="2"/>
        <v>1971</v>
      </c>
      <c r="DI6" s="18">
        <f t="shared" si="2"/>
        <v>2576.5</v>
      </c>
      <c r="DJ6" s="18">
        <f t="shared" si="2"/>
        <v>668.5</v>
      </c>
      <c r="DK6" s="18">
        <f t="shared" si="2"/>
        <v>437</v>
      </c>
      <c r="DL6" s="18">
        <f t="shared" si="2"/>
        <v>5718</v>
      </c>
      <c r="DM6" s="18">
        <f t="shared" si="2"/>
        <v>268</v>
      </c>
      <c r="DN6" s="18">
        <f t="shared" si="2"/>
        <v>1420</v>
      </c>
      <c r="DO6" s="18">
        <f t="shared" si="2"/>
        <v>2988.5</v>
      </c>
      <c r="DP6" s="18">
        <f t="shared" si="2"/>
        <v>200</v>
      </c>
      <c r="DQ6" s="18">
        <f t="shared" si="2"/>
        <v>547.5</v>
      </c>
      <c r="DR6" s="18">
        <f t="shared" si="2"/>
        <v>1374.5</v>
      </c>
      <c r="DS6" s="18">
        <f t="shared" si="2"/>
        <v>763</v>
      </c>
      <c r="DT6" s="18">
        <f t="shared" si="2"/>
        <v>132.5</v>
      </c>
      <c r="DU6" s="18">
        <f t="shared" si="2"/>
        <v>368</v>
      </c>
      <c r="DV6" s="18">
        <f t="shared" si="2"/>
        <v>185.5</v>
      </c>
      <c r="DW6" s="18">
        <f t="shared" si="2"/>
        <v>356.5</v>
      </c>
      <c r="DX6" s="18">
        <f t="shared" si="2"/>
        <v>154</v>
      </c>
      <c r="DY6" s="18">
        <f t="shared" si="2"/>
        <v>313.5</v>
      </c>
      <c r="DZ6" s="18">
        <f t="shared" si="2"/>
        <v>823</v>
      </c>
      <c r="EA6" s="18">
        <f t="shared" si="2"/>
        <v>629</v>
      </c>
      <c r="EB6" s="18">
        <f t="shared" ref="EB6:FX6" si="3">SUM(EB3:EB5)</f>
        <v>565.5</v>
      </c>
      <c r="EC6" s="18">
        <f t="shared" si="3"/>
        <v>301</v>
      </c>
      <c r="ED6" s="18">
        <f t="shared" si="3"/>
        <v>1610</v>
      </c>
      <c r="EE6" s="18">
        <f t="shared" si="3"/>
        <v>186.5</v>
      </c>
      <c r="EF6" s="18">
        <f t="shared" si="3"/>
        <v>1403.5</v>
      </c>
      <c r="EG6" s="18">
        <f t="shared" si="3"/>
        <v>277</v>
      </c>
      <c r="EH6" s="18">
        <f t="shared" si="3"/>
        <v>218</v>
      </c>
      <c r="EI6" s="18">
        <f t="shared" si="3"/>
        <v>15399</v>
      </c>
      <c r="EJ6" s="18">
        <f t="shared" si="3"/>
        <v>9292</v>
      </c>
      <c r="EK6" s="18">
        <f t="shared" si="3"/>
        <v>671.5</v>
      </c>
      <c r="EL6" s="18">
        <f t="shared" si="3"/>
        <v>464.5</v>
      </c>
      <c r="EM6" s="18">
        <f t="shared" si="3"/>
        <v>399</v>
      </c>
      <c r="EN6" s="18">
        <f t="shared" si="3"/>
        <v>1048.5</v>
      </c>
      <c r="EO6" s="18">
        <f t="shared" si="3"/>
        <v>362.5</v>
      </c>
      <c r="EP6" s="18">
        <f t="shared" si="3"/>
        <v>391.5</v>
      </c>
      <c r="EQ6" s="18">
        <f t="shared" si="3"/>
        <v>2539.5</v>
      </c>
      <c r="ER6" s="18">
        <f t="shared" si="3"/>
        <v>314.5</v>
      </c>
      <c r="ES6" s="18">
        <f t="shared" si="3"/>
        <v>110</v>
      </c>
      <c r="ET6" s="18">
        <f t="shared" si="3"/>
        <v>210</v>
      </c>
      <c r="EU6" s="18">
        <f t="shared" si="3"/>
        <v>576</v>
      </c>
      <c r="EV6" s="18">
        <f t="shared" si="3"/>
        <v>59</v>
      </c>
      <c r="EW6" s="18">
        <f t="shared" si="3"/>
        <v>877</v>
      </c>
      <c r="EX6" s="18">
        <f t="shared" si="3"/>
        <v>211.5</v>
      </c>
      <c r="EY6" s="18">
        <f t="shared" si="3"/>
        <v>486</v>
      </c>
      <c r="EZ6" s="18">
        <f t="shared" si="3"/>
        <v>114.5</v>
      </c>
      <c r="FA6" s="18">
        <f t="shared" si="3"/>
        <v>3316.5</v>
      </c>
      <c r="FB6" s="18">
        <f t="shared" si="3"/>
        <v>326.5</v>
      </c>
      <c r="FC6" s="18">
        <f t="shared" si="3"/>
        <v>2289</v>
      </c>
      <c r="FD6" s="18">
        <f t="shared" si="3"/>
        <v>344.5</v>
      </c>
      <c r="FE6" s="18">
        <f t="shared" si="3"/>
        <v>88</v>
      </c>
      <c r="FF6" s="18">
        <f t="shared" si="3"/>
        <v>220.5</v>
      </c>
      <c r="FG6" s="18">
        <f t="shared" si="3"/>
        <v>116.5</v>
      </c>
      <c r="FH6" s="18">
        <f t="shared" si="3"/>
        <v>87.5</v>
      </c>
      <c r="FI6" s="18">
        <f t="shared" si="3"/>
        <v>1806.5</v>
      </c>
      <c r="FJ6" s="18">
        <f t="shared" si="3"/>
        <v>1857.5</v>
      </c>
      <c r="FK6" s="18">
        <f t="shared" si="3"/>
        <v>2225.5</v>
      </c>
      <c r="FL6" s="18">
        <f t="shared" si="3"/>
        <v>5903.5</v>
      </c>
      <c r="FM6" s="18">
        <f t="shared" si="3"/>
        <v>3634</v>
      </c>
      <c r="FN6" s="18">
        <f t="shared" si="3"/>
        <v>21210</v>
      </c>
      <c r="FO6" s="18">
        <f t="shared" si="3"/>
        <v>1073.5</v>
      </c>
      <c r="FP6" s="18">
        <f t="shared" si="3"/>
        <v>2158.5</v>
      </c>
      <c r="FQ6" s="18">
        <f t="shared" si="3"/>
        <v>884.5</v>
      </c>
      <c r="FR6" s="18">
        <f t="shared" si="3"/>
        <v>159.5</v>
      </c>
      <c r="FS6" s="18">
        <f t="shared" si="3"/>
        <v>187</v>
      </c>
      <c r="FT6" s="18">
        <f t="shared" si="3"/>
        <v>77.5</v>
      </c>
      <c r="FU6" s="18">
        <f t="shared" si="3"/>
        <v>750</v>
      </c>
      <c r="FV6" s="18">
        <f t="shared" si="3"/>
        <v>654.5</v>
      </c>
      <c r="FW6" s="18">
        <f t="shared" si="3"/>
        <v>196.5</v>
      </c>
      <c r="FX6" s="18">
        <f t="shared" si="3"/>
        <v>57</v>
      </c>
      <c r="FZ6" s="18">
        <f>SUM(C6:FX6)</f>
        <v>825436.5</v>
      </c>
    </row>
    <row r="7" spans="1:187" s="18" customFormat="1" x14ac:dyDescent="0.2">
      <c r="A7" s="16" t="s">
        <v>252</v>
      </c>
      <c r="B7" s="17" t="s">
        <v>253</v>
      </c>
      <c r="C7" s="18">
        <v>2313</v>
      </c>
      <c r="D7" s="18">
        <v>0</v>
      </c>
      <c r="E7" s="18">
        <v>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2231.5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1193</v>
      </c>
      <c r="Z7" s="18">
        <v>0</v>
      </c>
      <c r="AA7" s="18">
        <v>0</v>
      </c>
      <c r="AB7" s="18">
        <v>83.5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232</v>
      </c>
      <c r="AQ7" s="18">
        <v>37.5</v>
      </c>
      <c r="AR7" s="18">
        <v>2157.5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240</v>
      </c>
      <c r="BD7" s="18">
        <v>0</v>
      </c>
      <c r="BE7" s="18">
        <v>0</v>
      </c>
      <c r="BF7" s="18">
        <v>688</v>
      </c>
      <c r="BG7" s="18">
        <v>0</v>
      </c>
      <c r="BH7" s="18">
        <v>25.5</v>
      </c>
      <c r="BI7" s="18">
        <v>2</v>
      </c>
      <c r="BJ7" s="18">
        <v>0</v>
      </c>
      <c r="BK7" s="18">
        <v>6558.5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0</v>
      </c>
      <c r="CA7" s="18">
        <v>0</v>
      </c>
      <c r="CB7" s="18">
        <v>236.5</v>
      </c>
      <c r="CC7" s="18">
        <v>0</v>
      </c>
      <c r="CD7" s="18">
        <v>0</v>
      </c>
      <c r="CE7" s="18">
        <v>0</v>
      </c>
      <c r="CF7" s="18">
        <v>0</v>
      </c>
      <c r="CG7" s="18">
        <v>0</v>
      </c>
      <c r="CH7" s="18">
        <v>0</v>
      </c>
      <c r="CI7" s="18">
        <v>0</v>
      </c>
      <c r="CJ7" s="18">
        <v>0</v>
      </c>
      <c r="CK7" s="18">
        <v>526</v>
      </c>
      <c r="CL7" s="18">
        <v>5</v>
      </c>
      <c r="CM7" s="18">
        <v>4</v>
      </c>
      <c r="CN7" s="18">
        <v>205</v>
      </c>
      <c r="CO7" s="18">
        <v>0</v>
      </c>
      <c r="CP7" s="18">
        <v>0</v>
      </c>
      <c r="CQ7" s="18">
        <v>0</v>
      </c>
      <c r="CR7" s="18">
        <v>0</v>
      </c>
      <c r="CS7" s="18">
        <v>0</v>
      </c>
      <c r="CT7" s="18">
        <v>0</v>
      </c>
      <c r="CU7" s="18">
        <v>365.5</v>
      </c>
      <c r="CV7" s="18">
        <v>0</v>
      </c>
      <c r="CW7" s="18">
        <v>0</v>
      </c>
      <c r="CX7" s="18">
        <v>0</v>
      </c>
      <c r="CY7" s="18">
        <v>0</v>
      </c>
      <c r="CZ7" s="18">
        <v>0</v>
      </c>
      <c r="DA7" s="18">
        <v>0</v>
      </c>
      <c r="DB7" s="18">
        <v>0</v>
      </c>
      <c r="DC7" s="18">
        <v>0</v>
      </c>
      <c r="DD7" s="18">
        <v>0</v>
      </c>
      <c r="DE7" s="18">
        <v>0</v>
      </c>
      <c r="DF7" s="18">
        <v>0</v>
      </c>
      <c r="DG7" s="18">
        <v>0</v>
      </c>
      <c r="DH7" s="18">
        <v>0</v>
      </c>
      <c r="DI7" s="18">
        <v>2</v>
      </c>
      <c r="DJ7" s="18">
        <v>3.5</v>
      </c>
      <c r="DK7" s="18">
        <v>0</v>
      </c>
      <c r="DL7" s="18">
        <v>0</v>
      </c>
      <c r="DM7" s="18">
        <v>0</v>
      </c>
      <c r="DN7" s="18">
        <v>0</v>
      </c>
      <c r="DO7" s="18">
        <v>0</v>
      </c>
      <c r="DP7" s="18">
        <v>0</v>
      </c>
      <c r="DQ7" s="18">
        <v>0</v>
      </c>
      <c r="DR7" s="18">
        <v>0</v>
      </c>
      <c r="DS7" s="18">
        <v>0</v>
      </c>
      <c r="DT7" s="18">
        <v>0</v>
      </c>
      <c r="DU7" s="18">
        <v>0</v>
      </c>
      <c r="DV7" s="18">
        <v>0</v>
      </c>
      <c r="DW7" s="18">
        <v>0</v>
      </c>
      <c r="DX7" s="18">
        <v>0</v>
      </c>
      <c r="DY7" s="18">
        <v>0</v>
      </c>
      <c r="DZ7" s="18">
        <v>0</v>
      </c>
      <c r="EA7" s="18">
        <v>0</v>
      </c>
      <c r="EB7" s="18">
        <v>0</v>
      </c>
      <c r="EC7" s="18">
        <v>0</v>
      </c>
      <c r="ED7" s="18">
        <v>0</v>
      </c>
      <c r="EE7" s="18">
        <v>0</v>
      </c>
      <c r="EF7" s="18">
        <v>0</v>
      </c>
      <c r="EG7" s="18">
        <v>0</v>
      </c>
      <c r="EH7" s="18">
        <v>0</v>
      </c>
      <c r="EI7" s="18">
        <v>0</v>
      </c>
      <c r="EJ7" s="18">
        <v>0</v>
      </c>
      <c r="EK7" s="18">
        <v>0</v>
      </c>
      <c r="EL7" s="18">
        <v>0</v>
      </c>
      <c r="EM7" s="18">
        <v>0</v>
      </c>
      <c r="EN7" s="18">
        <v>121.5</v>
      </c>
      <c r="EO7" s="18">
        <v>0</v>
      </c>
      <c r="EP7" s="18">
        <v>0</v>
      </c>
      <c r="EQ7" s="18">
        <v>0</v>
      </c>
      <c r="ER7" s="18">
        <v>0</v>
      </c>
      <c r="ES7" s="18">
        <v>0</v>
      </c>
      <c r="ET7" s="18">
        <v>0</v>
      </c>
      <c r="EU7" s="18">
        <v>4</v>
      </c>
      <c r="EV7" s="18">
        <v>0</v>
      </c>
      <c r="EW7" s="18">
        <v>0</v>
      </c>
      <c r="EX7" s="18">
        <v>0</v>
      </c>
      <c r="EY7" s="18">
        <v>250</v>
      </c>
      <c r="EZ7" s="18">
        <v>0</v>
      </c>
      <c r="FA7" s="18">
        <v>0</v>
      </c>
      <c r="FB7" s="18">
        <v>0</v>
      </c>
      <c r="FC7" s="18">
        <v>0</v>
      </c>
      <c r="FD7" s="18">
        <v>0</v>
      </c>
      <c r="FE7" s="18">
        <v>0</v>
      </c>
      <c r="FF7" s="18">
        <v>0</v>
      </c>
      <c r="FG7" s="18">
        <v>0</v>
      </c>
      <c r="FH7" s="18">
        <v>0</v>
      </c>
      <c r="FI7" s="18">
        <v>0</v>
      </c>
      <c r="FJ7" s="18">
        <v>0</v>
      </c>
      <c r="FK7" s="18">
        <v>0</v>
      </c>
      <c r="FL7" s="18">
        <v>0</v>
      </c>
      <c r="FM7" s="18">
        <v>0</v>
      </c>
      <c r="FN7" s="18">
        <v>0</v>
      </c>
      <c r="FO7" s="18">
        <v>0</v>
      </c>
      <c r="FP7" s="18">
        <v>0</v>
      </c>
      <c r="FQ7" s="18">
        <v>0</v>
      </c>
      <c r="FR7" s="18">
        <v>0</v>
      </c>
      <c r="FS7" s="18">
        <v>0</v>
      </c>
      <c r="FT7" s="18">
        <v>0</v>
      </c>
      <c r="FU7" s="18">
        <v>0</v>
      </c>
      <c r="FV7" s="18">
        <v>0</v>
      </c>
      <c r="FW7" s="18">
        <v>0</v>
      </c>
      <c r="FX7" s="18">
        <v>0</v>
      </c>
      <c r="FY7" s="18">
        <v>0</v>
      </c>
      <c r="FZ7" s="18">
        <f t="shared" si="0"/>
        <v>17486</v>
      </c>
    </row>
    <row r="8" spans="1:187" s="18" customFormat="1" x14ac:dyDescent="0.2">
      <c r="A8" s="16" t="s">
        <v>254</v>
      </c>
      <c r="B8" s="17" t="s">
        <v>255</v>
      </c>
      <c r="C8" s="18">
        <v>1</v>
      </c>
      <c r="D8" s="18">
        <v>2.5</v>
      </c>
      <c r="E8" s="18">
        <v>0</v>
      </c>
      <c r="F8" s="18">
        <v>2</v>
      </c>
      <c r="G8" s="18">
        <v>0</v>
      </c>
      <c r="H8" s="18">
        <v>4</v>
      </c>
      <c r="I8" s="18">
        <v>2</v>
      </c>
      <c r="J8" s="18">
        <v>0</v>
      </c>
      <c r="K8" s="18">
        <v>0</v>
      </c>
      <c r="L8" s="18">
        <v>2</v>
      </c>
      <c r="M8" s="18">
        <v>0</v>
      </c>
      <c r="N8" s="18">
        <v>17</v>
      </c>
      <c r="O8" s="18">
        <v>0</v>
      </c>
      <c r="P8" s="18">
        <v>0</v>
      </c>
      <c r="Q8" s="18">
        <v>132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51.5</v>
      </c>
      <c r="AQ8" s="18">
        <v>0</v>
      </c>
      <c r="AR8" s="18">
        <v>2</v>
      </c>
      <c r="AS8" s="18">
        <v>0</v>
      </c>
      <c r="AT8" s="18">
        <v>2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3.5</v>
      </c>
      <c r="BD8" s="18">
        <v>0</v>
      </c>
      <c r="BE8" s="18">
        <v>0</v>
      </c>
      <c r="BF8" s="18">
        <v>20.5</v>
      </c>
      <c r="BG8" s="18">
        <v>0</v>
      </c>
      <c r="BH8" s="18">
        <v>0</v>
      </c>
      <c r="BI8" s="18">
        <v>0</v>
      </c>
      <c r="BJ8" s="18">
        <v>0</v>
      </c>
      <c r="BK8" s="18">
        <v>16</v>
      </c>
      <c r="BL8" s="18">
        <v>9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8">
        <v>0</v>
      </c>
      <c r="BZ8" s="18">
        <v>0</v>
      </c>
      <c r="CA8" s="18">
        <v>0</v>
      </c>
      <c r="CB8" s="18">
        <v>22.5</v>
      </c>
      <c r="CC8" s="18">
        <v>0</v>
      </c>
      <c r="CD8" s="18">
        <v>0</v>
      </c>
      <c r="CE8" s="18">
        <v>0</v>
      </c>
      <c r="CF8" s="18">
        <v>0</v>
      </c>
      <c r="CG8" s="18">
        <v>0</v>
      </c>
      <c r="CH8" s="18">
        <v>0</v>
      </c>
      <c r="CI8" s="18">
        <v>0</v>
      </c>
      <c r="CJ8" s="18">
        <v>5</v>
      </c>
      <c r="CK8" s="18">
        <v>0</v>
      </c>
      <c r="CL8" s="18">
        <v>0</v>
      </c>
      <c r="CM8" s="18">
        <v>0</v>
      </c>
      <c r="CN8" s="18">
        <v>36.5</v>
      </c>
      <c r="CO8" s="18">
        <v>15.5</v>
      </c>
      <c r="CP8" s="18">
        <v>0</v>
      </c>
      <c r="CQ8" s="18">
        <v>0</v>
      </c>
      <c r="CR8" s="18">
        <v>0</v>
      </c>
      <c r="CS8" s="18">
        <v>0</v>
      </c>
      <c r="CT8" s="18">
        <v>0</v>
      </c>
      <c r="CU8" s="18">
        <v>6</v>
      </c>
      <c r="CV8" s="18">
        <v>0</v>
      </c>
      <c r="CW8" s="18">
        <v>0</v>
      </c>
      <c r="CX8" s="18">
        <v>0</v>
      </c>
      <c r="CY8" s="18">
        <v>0</v>
      </c>
      <c r="CZ8" s="18">
        <v>0</v>
      </c>
      <c r="DA8" s="18">
        <v>0</v>
      </c>
      <c r="DB8" s="18">
        <v>0</v>
      </c>
      <c r="DC8" s="18">
        <v>0</v>
      </c>
      <c r="DD8" s="18">
        <v>0</v>
      </c>
      <c r="DE8" s="18">
        <v>0</v>
      </c>
      <c r="DF8" s="18">
        <v>15.5</v>
      </c>
      <c r="DG8" s="18">
        <v>0</v>
      </c>
      <c r="DH8" s="18">
        <v>0</v>
      </c>
      <c r="DI8" s="18">
        <v>2</v>
      </c>
      <c r="DJ8" s="18">
        <v>0</v>
      </c>
      <c r="DK8" s="18">
        <v>0</v>
      </c>
      <c r="DL8" s="18">
        <v>0</v>
      </c>
      <c r="DM8" s="18">
        <v>0</v>
      </c>
      <c r="DN8" s="18">
        <v>0</v>
      </c>
      <c r="DO8" s="18">
        <v>0</v>
      </c>
      <c r="DP8" s="18">
        <v>0</v>
      </c>
      <c r="DQ8" s="18">
        <v>0</v>
      </c>
      <c r="DR8" s="18">
        <v>0</v>
      </c>
      <c r="DS8" s="18">
        <v>0</v>
      </c>
      <c r="DT8" s="18">
        <v>0</v>
      </c>
      <c r="DU8" s="18">
        <v>0</v>
      </c>
      <c r="DV8" s="18">
        <v>0</v>
      </c>
      <c r="DW8" s="18">
        <v>0</v>
      </c>
      <c r="DX8" s="18">
        <v>0</v>
      </c>
      <c r="DY8" s="18">
        <v>0</v>
      </c>
      <c r="DZ8" s="18">
        <v>0</v>
      </c>
      <c r="EA8" s="18">
        <v>0</v>
      </c>
      <c r="EB8" s="18">
        <v>0</v>
      </c>
      <c r="EC8" s="18">
        <v>0</v>
      </c>
      <c r="ED8" s="18">
        <v>0</v>
      </c>
      <c r="EE8" s="18">
        <v>4</v>
      </c>
      <c r="EF8" s="18">
        <v>0</v>
      </c>
      <c r="EG8" s="18">
        <v>0</v>
      </c>
      <c r="EH8" s="18">
        <v>0</v>
      </c>
      <c r="EI8" s="18">
        <v>3</v>
      </c>
      <c r="EJ8" s="18">
        <v>17</v>
      </c>
      <c r="EK8" s="18">
        <v>0</v>
      </c>
      <c r="EL8" s="18">
        <v>0</v>
      </c>
      <c r="EM8" s="18">
        <v>0.5</v>
      </c>
      <c r="EN8" s="18">
        <v>1</v>
      </c>
      <c r="EO8" s="18">
        <v>0</v>
      </c>
      <c r="EP8" s="18">
        <v>0</v>
      </c>
      <c r="EQ8" s="18">
        <v>0</v>
      </c>
      <c r="ER8" s="18">
        <v>0</v>
      </c>
      <c r="ES8" s="18">
        <v>0</v>
      </c>
      <c r="ET8" s="18">
        <v>0</v>
      </c>
      <c r="EU8" s="18">
        <v>1</v>
      </c>
      <c r="EV8" s="18">
        <v>1</v>
      </c>
      <c r="EW8" s="18">
        <v>0</v>
      </c>
      <c r="EX8" s="18">
        <v>0</v>
      </c>
      <c r="EY8" s="18">
        <v>0</v>
      </c>
      <c r="EZ8" s="18">
        <v>0</v>
      </c>
      <c r="FA8" s="18">
        <v>1</v>
      </c>
      <c r="FB8" s="18">
        <v>0</v>
      </c>
      <c r="FC8" s="18">
        <v>1</v>
      </c>
      <c r="FD8" s="18">
        <v>0</v>
      </c>
      <c r="FE8" s="18">
        <v>0</v>
      </c>
      <c r="FF8" s="18">
        <v>0</v>
      </c>
      <c r="FG8" s="18">
        <v>0</v>
      </c>
      <c r="FH8" s="18">
        <v>0</v>
      </c>
      <c r="FI8" s="18">
        <v>1</v>
      </c>
      <c r="FJ8" s="18">
        <v>0</v>
      </c>
      <c r="FK8" s="18">
        <v>0</v>
      </c>
      <c r="FL8" s="18">
        <v>0</v>
      </c>
      <c r="FM8" s="18">
        <v>0</v>
      </c>
      <c r="FN8" s="18">
        <v>5</v>
      </c>
      <c r="FO8" s="18">
        <v>0</v>
      </c>
      <c r="FP8" s="18">
        <v>0</v>
      </c>
      <c r="FQ8" s="18">
        <v>0</v>
      </c>
      <c r="FR8" s="18">
        <v>0</v>
      </c>
      <c r="FS8" s="18">
        <v>0</v>
      </c>
      <c r="FT8" s="18">
        <v>0</v>
      </c>
      <c r="FU8" s="18">
        <v>0</v>
      </c>
      <c r="FV8" s="18">
        <v>0</v>
      </c>
      <c r="FW8" s="18">
        <v>0</v>
      </c>
      <c r="FX8" s="18">
        <v>0</v>
      </c>
      <c r="FY8" s="18">
        <v>0</v>
      </c>
      <c r="FZ8" s="18">
        <f>SUM(C8:FY8)+FZ28</f>
        <v>411.5</v>
      </c>
    </row>
    <row r="9" spans="1:187" s="18" customFormat="1" x14ac:dyDescent="0.2">
      <c r="A9" s="16" t="s">
        <v>256</v>
      </c>
      <c r="B9" s="17" t="s">
        <v>257</v>
      </c>
      <c r="C9" s="18">
        <f>C6-C7-C8</f>
        <v>5935</v>
      </c>
      <c r="D9" s="18">
        <f t="shared" ref="D9:BO9" si="4">D6-D7-D8</f>
        <v>36419.5</v>
      </c>
      <c r="E9" s="18">
        <f t="shared" si="4"/>
        <v>6547</v>
      </c>
      <c r="F9" s="18">
        <f t="shared" si="4"/>
        <v>16619.5</v>
      </c>
      <c r="G9" s="18">
        <f t="shared" si="4"/>
        <v>1032</v>
      </c>
      <c r="H9" s="18">
        <f t="shared" si="4"/>
        <v>916.5</v>
      </c>
      <c r="I9" s="18">
        <f t="shared" si="4"/>
        <v>8486</v>
      </c>
      <c r="J9" s="18">
        <f t="shared" si="4"/>
        <v>2232.5</v>
      </c>
      <c r="K9" s="18">
        <f t="shared" si="4"/>
        <v>287.5</v>
      </c>
      <c r="L9" s="18">
        <f t="shared" si="4"/>
        <v>2429.5</v>
      </c>
      <c r="M9" s="18">
        <f t="shared" si="4"/>
        <v>1217</v>
      </c>
      <c r="N9" s="18">
        <f t="shared" si="4"/>
        <v>52165.5</v>
      </c>
      <c r="O9" s="18">
        <f t="shared" si="4"/>
        <v>14491</v>
      </c>
      <c r="P9" s="18">
        <f t="shared" si="4"/>
        <v>176.5</v>
      </c>
      <c r="Q9" s="18">
        <f t="shared" si="4"/>
        <v>36919.5</v>
      </c>
      <c r="R9" s="18">
        <f t="shared" si="4"/>
        <v>467.5</v>
      </c>
      <c r="S9" s="18">
        <f t="shared" si="4"/>
        <v>1572</v>
      </c>
      <c r="T9" s="18">
        <f t="shared" si="4"/>
        <v>133.5</v>
      </c>
      <c r="U9" s="18">
        <f t="shared" si="4"/>
        <v>35.5</v>
      </c>
      <c r="V9" s="18">
        <f t="shared" si="4"/>
        <v>289</v>
      </c>
      <c r="W9" s="18">
        <f t="shared" si="4"/>
        <v>43.5</v>
      </c>
      <c r="X9" s="18">
        <f t="shared" si="4"/>
        <v>29.5</v>
      </c>
      <c r="Y9" s="18">
        <f t="shared" si="4"/>
        <v>458.5</v>
      </c>
      <c r="Z9" s="18">
        <f t="shared" si="4"/>
        <v>232.5</v>
      </c>
      <c r="AA9" s="18">
        <f t="shared" si="4"/>
        <v>29639</v>
      </c>
      <c r="AB9" s="18">
        <f t="shared" si="4"/>
        <v>29352</v>
      </c>
      <c r="AC9" s="18">
        <f t="shared" si="4"/>
        <v>941</v>
      </c>
      <c r="AD9" s="18">
        <f t="shared" si="4"/>
        <v>1163</v>
      </c>
      <c r="AE9" s="18">
        <f t="shared" si="4"/>
        <v>94.5</v>
      </c>
      <c r="AF9" s="18">
        <f t="shared" si="4"/>
        <v>155</v>
      </c>
      <c r="AG9" s="18">
        <f t="shared" si="4"/>
        <v>710.5</v>
      </c>
      <c r="AH9" s="18">
        <f t="shared" si="4"/>
        <v>991</v>
      </c>
      <c r="AI9" s="18">
        <f t="shared" si="4"/>
        <v>336.5</v>
      </c>
      <c r="AJ9" s="18">
        <f t="shared" si="4"/>
        <v>173.5</v>
      </c>
      <c r="AK9" s="18">
        <f t="shared" si="4"/>
        <v>188.5</v>
      </c>
      <c r="AL9" s="18">
        <f t="shared" si="4"/>
        <v>254.5</v>
      </c>
      <c r="AM9" s="18">
        <f t="shared" si="4"/>
        <v>420</v>
      </c>
      <c r="AN9" s="18">
        <f t="shared" si="4"/>
        <v>347</v>
      </c>
      <c r="AO9" s="18">
        <f t="shared" si="4"/>
        <v>4539.5</v>
      </c>
      <c r="AP9" s="18">
        <f t="shared" si="4"/>
        <v>83125.5</v>
      </c>
      <c r="AQ9" s="18">
        <f t="shared" si="4"/>
        <v>213.5</v>
      </c>
      <c r="AR9" s="18">
        <f t="shared" si="4"/>
        <v>61318</v>
      </c>
      <c r="AS9" s="18">
        <f t="shared" si="4"/>
        <v>6440.5</v>
      </c>
      <c r="AT9" s="18">
        <f t="shared" si="4"/>
        <v>2226.5</v>
      </c>
      <c r="AU9" s="18">
        <f t="shared" si="4"/>
        <v>236.5</v>
      </c>
      <c r="AV9" s="18">
        <f t="shared" si="4"/>
        <v>290.5</v>
      </c>
      <c r="AW9" s="18">
        <f t="shared" si="4"/>
        <v>206</v>
      </c>
      <c r="AX9" s="18">
        <f t="shared" si="4"/>
        <v>33</v>
      </c>
      <c r="AY9" s="18">
        <f t="shared" si="4"/>
        <v>419</v>
      </c>
      <c r="AZ9" s="18">
        <f t="shared" si="4"/>
        <v>11118</v>
      </c>
      <c r="BA9" s="18">
        <f t="shared" si="4"/>
        <v>8898.5</v>
      </c>
      <c r="BB9" s="18">
        <f t="shared" si="4"/>
        <v>7630</v>
      </c>
      <c r="BC9" s="18">
        <f t="shared" si="4"/>
        <v>25248.5</v>
      </c>
      <c r="BD9" s="18">
        <f t="shared" si="4"/>
        <v>4909.5</v>
      </c>
      <c r="BE9" s="18">
        <f t="shared" si="4"/>
        <v>1323.5</v>
      </c>
      <c r="BF9" s="18">
        <f t="shared" si="4"/>
        <v>23448</v>
      </c>
      <c r="BG9" s="18">
        <f t="shared" si="4"/>
        <v>928</v>
      </c>
      <c r="BH9" s="18">
        <f t="shared" si="4"/>
        <v>559.5</v>
      </c>
      <c r="BI9" s="18">
        <f t="shared" si="4"/>
        <v>248</v>
      </c>
      <c r="BJ9" s="18">
        <f t="shared" si="4"/>
        <v>6247</v>
      </c>
      <c r="BK9" s="18">
        <f t="shared" si="4"/>
        <v>15752</v>
      </c>
      <c r="BL9" s="18">
        <f t="shared" si="4"/>
        <v>182.5</v>
      </c>
      <c r="BM9" s="18">
        <f t="shared" si="4"/>
        <v>274</v>
      </c>
      <c r="BN9" s="18">
        <f t="shared" si="4"/>
        <v>3448</v>
      </c>
      <c r="BO9" s="18">
        <f t="shared" si="4"/>
        <v>1296.5</v>
      </c>
      <c r="BP9" s="18">
        <f t="shared" ref="BP9:EA9" si="5">BP6-BP7-BP8</f>
        <v>192</v>
      </c>
      <c r="BQ9" s="18">
        <f t="shared" si="5"/>
        <v>5319.5</v>
      </c>
      <c r="BR9" s="18">
        <f t="shared" si="5"/>
        <v>4574.5</v>
      </c>
      <c r="BS9" s="18">
        <f t="shared" si="5"/>
        <v>1048.5</v>
      </c>
      <c r="BT9" s="18">
        <f t="shared" si="5"/>
        <v>434</v>
      </c>
      <c r="BU9" s="18">
        <f t="shared" si="5"/>
        <v>391.5</v>
      </c>
      <c r="BV9" s="18">
        <f t="shared" si="5"/>
        <v>1200</v>
      </c>
      <c r="BW9" s="18">
        <f t="shared" si="5"/>
        <v>1916.5</v>
      </c>
      <c r="BX9" s="18">
        <f t="shared" si="5"/>
        <v>78.5</v>
      </c>
      <c r="BY9" s="18">
        <f t="shared" si="5"/>
        <v>499.5</v>
      </c>
      <c r="BZ9" s="18">
        <f t="shared" si="5"/>
        <v>204</v>
      </c>
      <c r="CA9" s="18">
        <f t="shared" si="5"/>
        <v>160.5</v>
      </c>
      <c r="CB9" s="18">
        <f t="shared" si="5"/>
        <v>79182.5</v>
      </c>
      <c r="CC9" s="18">
        <f t="shared" si="5"/>
        <v>158.5</v>
      </c>
      <c r="CD9" s="18">
        <f t="shared" si="5"/>
        <v>44</v>
      </c>
      <c r="CE9" s="18">
        <f t="shared" si="5"/>
        <v>155</v>
      </c>
      <c r="CF9" s="18">
        <f t="shared" si="5"/>
        <v>91.5</v>
      </c>
      <c r="CG9" s="18">
        <f t="shared" si="5"/>
        <v>194.5</v>
      </c>
      <c r="CH9" s="18">
        <f t="shared" si="5"/>
        <v>102.5</v>
      </c>
      <c r="CI9" s="18">
        <f t="shared" si="5"/>
        <v>704.5</v>
      </c>
      <c r="CJ9" s="18">
        <f t="shared" si="5"/>
        <v>906.5</v>
      </c>
      <c r="CK9" s="18">
        <f t="shared" si="5"/>
        <v>4305.5</v>
      </c>
      <c r="CL9" s="18">
        <f t="shared" si="5"/>
        <v>1296</v>
      </c>
      <c r="CM9" s="18">
        <f t="shared" si="5"/>
        <v>780.5</v>
      </c>
      <c r="CN9" s="18">
        <f t="shared" si="5"/>
        <v>27751.5</v>
      </c>
      <c r="CO9" s="18">
        <f t="shared" si="5"/>
        <v>14988</v>
      </c>
      <c r="CP9" s="18">
        <f t="shared" si="5"/>
        <v>1051.5</v>
      </c>
      <c r="CQ9" s="18">
        <f t="shared" si="5"/>
        <v>950</v>
      </c>
      <c r="CR9" s="18">
        <f t="shared" si="5"/>
        <v>171.5</v>
      </c>
      <c r="CS9" s="18">
        <f t="shared" si="5"/>
        <v>346.5</v>
      </c>
      <c r="CT9" s="18">
        <f t="shared" si="5"/>
        <v>106.5</v>
      </c>
      <c r="CU9" s="18">
        <f t="shared" si="5"/>
        <v>75.5</v>
      </c>
      <c r="CV9" s="18">
        <f t="shared" si="5"/>
        <v>50</v>
      </c>
      <c r="CW9" s="18">
        <f t="shared" si="5"/>
        <v>162.5</v>
      </c>
      <c r="CX9" s="18">
        <f t="shared" si="5"/>
        <v>468</v>
      </c>
      <c r="CY9" s="18">
        <f t="shared" si="5"/>
        <v>31</v>
      </c>
      <c r="CZ9" s="18">
        <f t="shared" si="5"/>
        <v>2027.5</v>
      </c>
      <c r="DA9" s="18">
        <f t="shared" si="5"/>
        <v>166.5</v>
      </c>
      <c r="DB9" s="18">
        <f t="shared" si="5"/>
        <v>289.5</v>
      </c>
      <c r="DC9" s="18">
        <f t="shared" si="5"/>
        <v>149</v>
      </c>
      <c r="DD9" s="18">
        <f t="shared" si="5"/>
        <v>144.5</v>
      </c>
      <c r="DE9" s="18">
        <f t="shared" si="5"/>
        <v>429</v>
      </c>
      <c r="DF9" s="18">
        <f t="shared" si="5"/>
        <v>20520.5</v>
      </c>
      <c r="DG9" s="18">
        <f t="shared" si="5"/>
        <v>75</v>
      </c>
      <c r="DH9" s="18">
        <f t="shared" si="5"/>
        <v>1971</v>
      </c>
      <c r="DI9" s="18">
        <f t="shared" si="5"/>
        <v>2572.5</v>
      </c>
      <c r="DJ9" s="18">
        <f t="shared" si="5"/>
        <v>665</v>
      </c>
      <c r="DK9" s="18">
        <f t="shared" si="5"/>
        <v>437</v>
      </c>
      <c r="DL9" s="18">
        <f t="shared" si="5"/>
        <v>5718</v>
      </c>
      <c r="DM9" s="18">
        <f t="shared" si="5"/>
        <v>268</v>
      </c>
      <c r="DN9" s="18">
        <f t="shared" si="5"/>
        <v>1420</v>
      </c>
      <c r="DO9" s="18">
        <f t="shared" si="5"/>
        <v>2988.5</v>
      </c>
      <c r="DP9" s="18">
        <f t="shared" si="5"/>
        <v>200</v>
      </c>
      <c r="DQ9" s="18">
        <f t="shared" si="5"/>
        <v>547.5</v>
      </c>
      <c r="DR9" s="18">
        <f t="shared" si="5"/>
        <v>1374.5</v>
      </c>
      <c r="DS9" s="18">
        <f t="shared" si="5"/>
        <v>763</v>
      </c>
      <c r="DT9" s="18">
        <f t="shared" si="5"/>
        <v>132.5</v>
      </c>
      <c r="DU9" s="18">
        <f t="shared" si="5"/>
        <v>368</v>
      </c>
      <c r="DV9" s="18">
        <f t="shared" si="5"/>
        <v>185.5</v>
      </c>
      <c r="DW9" s="18">
        <f t="shared" si="5"/>
        <v>356.5</v>
      </c>
      <c r="DX9" s="18">
        <f t="shared" si="5"/>
        <v>154</v>
      </c>
      <c r="DY9" s="18">
        <f t="shared" si="5"/>
        <v>313.5</v>
      </c>
      <c r="DZ9" s="18">
        <f t="shared" si="5"/>
        <v>823</v>
      </c>
      <c r="EA9" s="18">
        <f t="shared" si="5"/>
        <v>629</v>
      </c>
      <c r="EB9" s="18">
        <f t="shared" ref="EB9:FX9" si="6">EB6-EB7-EB8</f>
        <v>565.5</v>
      </c>
      <c r="EC9" s="18">
        <f t="shared" si="6"/>
        <v>301</v>
      </c>
      <c r="ED9" s="18">
        <f t="shared" si="6"/>
        <v>1610</v>
      </c>
      <c r="EE9" s="18">
        <f t="shared" si="6"/>
        <v>182.5</v>
      </c>
      <c r="EF9" s="18">
        <f t="shared" si="6"/>
        <v>1403.5</v>
      </c>
      <c r="EG9" s="18">
        <f t="shared" si="6"/>
        <v>277</v>
      </c>
      <c r="EH9" s="18">
        <f t="shared" si="6"/>
        <v>218</v>
      </c>
      <c r="EI9" s="18">
        <f t="shared" si="6"/>
        <v>15396</v>
      </c>
      <c r="EJ9" s="18">
        <f t="shared" si="6"/>
        <v>9275</v>
      </c>
      <c r="EK9" s="18">
        <f t="shared" si="6"/>
        <v>671.5</v>
      </c>
      <c r="EL9" s="18">
        <f t="shared" si="6"/>
        <v>464.5</v>
      </c>
      <c r="EM9" s="18">
        <f t="shared" si="6"/>
        <v>398.5</v>
      </c>
      <c r="EN9" s="18">
        <f t="shared" si="6"/>
        <v>926</v>
      </c>
      <c r="EO9" s="18">
        <f t="shared" si="6"/>
        <v>362.5</v>
      </c>
      <c r="EP9" s="18">
        <f t="shared" si="6"/>
        <v>391.5</v>
      </c>
      <c r="EQ9" s="18">
        <f t="shared" si="6"/>
        <v>2539.5</v>
      </c>
      <c r="ER9" s="18">
        <f t="shared" si="6"/>
        <v>314.5</v>
      </c>
      <c r="ES9" s="18">
        <f t="shared" si="6"/>
        <v>110</v>
      </c>
      <c r="ET9" s="18">
        <f t="shared" si="6"/>
        <v>210</v>
      </c>
      <c r="EU9" s="18">
        <f t="shared" si="6"/>
        <v>571</v>
      </c>
      <c r="EV9" s="18">
        <f t="shared" si="6"/>
        <v>58</v>
      </c>
      <c r="EW9" s="18">
        <f t="shared" si="6"/>
        <v>877</v>
      </c>
      <c r="EX9" s="18">
        <f t="shared" si="6"/>
        <v>211.5</v>
      </c>
      <c r="EY9" s="18">
        <f t="shared" si="6"/>
        <v>236</v>
      </c>
      <c r="EZ9" s="18">
        <f t="shared" si="6"/>
        <v>114.5</v>
      </c>
      <c r="FA9" s="18">
        <f t="shared" si="6"/>
        <v>3315.5</v>
      </c>
      <c r="FB9" s="18">
        <f t="shared" si="6"/>
        <v>326.5</v>
      </c>
      <c r="FC9" s="18">
        <f t="shared" si="6"/>
        <v>2288</v>
      </c>
      <c r="FD9" s="18">
        <f t="shared" si="6"/>
        <v>344.5</v>
      </c>
      <c r="FE9" s="18">
        <f t="shared" si="6"/>
        <v>88</v>
      </c>
      <c r="FF9" s="18">
        <f t="shared" si="6"/>
        <v>220.5</v>
      </c>
      <c r="FG9" s="18">
        <f t="shared" si="6"/>
        <v>116.5</v>
      </c>
      <c r="FH9" s="18">
        <f t="shared" si="6"/>
        <v>87.5</v>
      </c>
      <c r="FI9" s="18">
        <f t="shared" si="6"/>
        <v>1805.5</v>
      </c>
      <c r="FJ9" s="18">
        <f t="shared" si="6"/>
        <v>1857.5</v>
      </c>
      <c r="FK9" s="18">
        <f t="shared" si="6"/>
        <v>2225.5</v>
      </c>
      <c r="FL9" s="18">
        <f t="shared" si="6"/>
        <v>5903.5</v>
      </c>
      <c r="FM9" s="18">
        <f t="shared" si="6"/>
        <v>3634</v>
      </c>
      <c r="FN9" s="18">
        <f t="shared" si="6"/>
        <v>21205</v>
      </c>
      <c r="FO9" s="18">
        <f t="shared" si="6"/>
        <v>1073.5</v>
      </c>
      <c r="FP9" s="18">
        <f t="shared" si="6"/>
        <v>2158.5</v>
      </c>
      <c r="FQ9" s="18">
        <f t="shared" si="6"/>
        <v>884.5</v>
      </c>
      <c r="FR9" s="18">
        <f t="shared" si="6"/>
        <v>159.5</v>
      </c>
      <c r="FS9" s="18">
        <f t="shared" si="6"/>
        <v>187</v>
      </c>
      <c r="FT9" s="18">
        <f t="shared" si="6"/>
        <v>77.5</v>
      </c>
      <c r="FU9" s="18">
        <f t="shared" si="6"/>
        <v>750</v>
      </c>
      <c r="FV9" s="18">
        <f t="shared" si="6"/>
        <v>654.5</v>
      </c>
      <c r="FW9" s="18">
        <f t="shared" si="6"/>
        <v>196.5</v>
      </c>
      <c r="FX9" s="18">
        <f t="shared" si="6"/>
        <v>57</v>
      </c>
      <c r="FZ9" s="18">
        <f t="shared" si="0"/>
        <v>807545</v>
      </c>
    </row>
    <row r="10" spans="1:187" x14ac:dyDescent="0.2">
      <c r="A10" s="3" t="s">
        <v>258</v>
      </c>
      <c r="B10" s="17" t="s">
        <v>259</v>
      </c>
      <c r="C10" s="22">
        <v>2519</v>
      </c>
      <c r="D10" s="22">
        <v>9122</v>
      </c>
      <c r="E10" s="22">
        <v>3698</v>
      </c>
      <c r="F10" s="22">
        <v>3586</v>
      </c>
      <c r="G10" s="22">
        <v>169</v>
      </c>
      <c r="H10" s="22">
        <v>101</v>
      </c>
      <c r="I10" s="22">
        <v>4475</v>
      </c>
      <c r="J10" s="22">
        <v>691</v>
      </c>
      <c r="K10" s="22">
        <v>90</v>
      </c>
      <c r="L10" s="22">
        <v>859</v>
      </c>
      <c r="M10" s="22">
        <v>602</v>
      </c>
      <c r="N10" s="22">
        <v>7858</v>
      </c>
      <c r="O10" s="22">
        <v>1329</v>
      </c>
      <c r="P10" s="22">
        <v>61</v>
      </c>
      <c r="Q10" s="22">
        <v>15480</v>
      </c>
      <c r="R10" s="22">
        <v>693</v>
      </c>
      <c r="S10" s="22">
        <v>452</v>
      </c>
      <c r="T10" s="22">
        <v>38</v>
      </c>
      <c r="U10" s="22">
        <v>14</v>
      </c>
      <c r="V10" s="22">
        <v>103</v>
      </c>
      <c r="W10" s="23">
        <v>20</v>
      </c>
      <c r="X10" s="22">
        <v>9</v>
      </c>
      <c r="Y10" s="22">
        <v>417</v>
      </c>
      <c r="Z10" s="22">
        <v>71</v>
      </c>
      <c r="AA10" s="22">
        <v>4843</v>
      </c>
      <c r="AB10" s="22">
        <v>3030</v>
      </c>
      <c r="AC10" s="24">
        <v>154</v>
      </c>
      <c r="AD10" s="24">
        <v>244</v>
      </c>
      <c r="AE10" s="24">
        <v>25</v>
      </c>
      <c r="AF10" s="24">
        <v>46</v>
      </c>
      <c r="AG10" s="24">
        <v>112</v>
      </c>
      <c r="AH10" s="22">
        <v>311</v>
      </c>
      <c r="AI10" s="22">
        <v>97</v>
      </c>
      <c r="AJ10" s="22">
        <v>66</v>
      </c>
      <c r="AK10" s="22">
        <v>96</v>
      </c>
      <c r="AL10" s="22">
        <v>143</v>
      </c>
      <c r="AM10" s="22">
        <v>153</v>
      </c>
      <c r="AN10" s="22">
        <v>87</v>
      </c>
      <c r="AO10" s="22">
        <v>1417</v>
      </c>
      <c r="AP10" s="22">
        <v>32009</v>
      </c>
      <c r="AQ10" s="22">
        <v>62</v>
      </c>
      <c r="AR10" s="22">
        <v>3928</v>
      </c>
      <c r="AS10" s="22">
        <v>1179</v>
      </c>
      <c r="AT10" s="22">
        <v>208</v>
      </c>
      <c r="AU10" s="22">
        <v>51</v>
      </c>
      <c r="AV10" s="22">
        <v>75</v>
      </c>
      <c r="AW10" s="22">
        <v>24</v>
      </c>
      <c r="AX10" s="22">
        <v>9</v>
      </c>
      <c r="AY10" s="22">
        <v>111</v>
      </c>
      <c r="AZ10" s="22">
        <v>5086</v>
      </c>
      <c r="BA10" s="22">
        <v>2113</v>
      </c>
      <c r="BB10" s="22">
        <v>1820</v>
      </c>
      <c r="BC10" s="22">
        <v>9355</v>
      </c>
      <c r="BD10" s="22">
        <v>416</v>
      </c>
      <c r="BE10" s="22">
        <v>211</v>
      </c>
      <c r="BF10" s="22">
        <v>1513</v>
      </c>
      <c r="BG10" s="22">
        <v>304</v>
      </c>
      <c r="BH10" s="22">
        <v>64</v>
      </c>
      <c r="BI10" s="22">
        <v>94</v>
      </c>
      <c r="BJ10" s="22">
        <v>244</v>
      </c>
      <c r="BK10" s="22">
        <v>2677</v>
      </c>
      <c r="BL10" s="22">
        <v>32</v>
      </c>
      <c r="BM10" s="22">
        <v>74</v>
      </c>
      <c r="BN10" s="22">
        <v>1104</v>
      </c>
      <c r="BO10" s="22">
        <v>438</v>
      </c>
      <c r="BP10" s="22">
        <v>54</v>
      </c>
      <c r="BQ10" s="22">
        <v>1197</v>
      </c>
      <c r="BR10" s="22">
        <v>1129</v>
      </c>
      <c r="BS10" s="22">
        <v>346</v>
      </c>
      <c r="BT10" s="22">
        <v>85</v>
      </c>
      <c r="BU10" s="22">
        <v>84</v>
      </c>
      <c r="BV10" s="22">
        <v>170</v>
      </c>
      <c r="BW10" s="22">
        <v>246</v>
      </c>
      <c r="BX10" s="22">
        <v>8</v>
      </c>
      <c r="BY10" s="22">
        <v>246</v>
      </c>
      <c r="BZ10" s="22">
        <v>67</v>
      </c>
      <c r="CA10" s="22">
        <v>37</v>
      </c>
      <c r="CB10" s="22">
        <v>13070</v>
      </c>
      <c r="CC10" s="22">
        <v>45</v>
      </c>
      <c r="CD10" s="22">
        <v>13</v>
      </c>
      <c r="CE10" s="22">
        <v>39</v>
      </c>
      <c r="CF10" s="22">
        <v>25</v>
      </c>
      <c r="CG10" s="22">
        <v>53</v>
      </c>
      <c r="CH10" s="22">
        <v>37</v>
      </c>
      <c r="CI10" s="22">
        <v>251</v>
      </c>
      <c r="CJ10" s="22">
        <v>243</v>
      </c>
      <c r="CK10" s="22">
        <v>879</v>
      </c>
      <c r="CL10" s="22">
        <v>199</v>
      </c>
      <c r="CM10" s="22">
        <v>282</v>
      </c>
      <c r="CN10" s="22">
        <v>4620</v>
      </c>
      <c r="CO10" s="22">
        <v>2999</v>
      </c>
      <c r="CP10" s="24">
        <v>235</v>
      </c>
      <c r="CQ10" s="24">
        <v>444</v>
      </c>
      <c r="CR10" s="24">
        <v>57</v>
      </c>
      <c r="CS10" s="24">
        <v>61</v>
      </c>
      <c r="CT10" s="22">
        <v>41</v>
      </c>
      <c r="CU10" s="22">
        <v>44</v>
      </c>
      <c r="CV10" s="22">
        <v>4</v>
      </c>
      <c r="CW10" s="22">
        <v>30</v>
      </c>
      <c r="CX10" s="22">
        <v>132</v>
      </c>
      <c r="CY10" s="22">
        <v>16</v>
      </c>
      <c r="CZ10" s="22">
        <v>571</v>
      </c>
      <c r="DA10" s="22">
        <v>32</v>
      </c>
      <c r="DB10" s="22">
        <v>62</v>
      </c>
      <c r="DC10" s="22">
        <v>19</v>
      </c>
      <c r="DD10" s="22">
        <v>27</v>
      </c>
      <c r="DE10" s="22">
        <v>69</v>
      </c>
      <c r="DF10" s="22">
        <v>5404</v>
      </c>
      <c r="DG10" s="22">
        <v>10</v>
      </c>
      <c r="DH10" s="22">
        <v>440</v>
      </c>
      <c r="DI10" s="22">
        <v>962</v>
      </c>
      <c r="DJ10" s="22">
        <v>159</v>
      </c>
      <c r="DK10" s="22">
        <v>149</v>
      </c>
      <c r="DL10" s="22">
        <v>1594</v>
      </c>
      <c r="DM10" s="24">
        <v>100</v>
      </c>
      <c r="DN10" s="24">
        <v>450</v>
      </c>
      <c r="DO10" s="22">
        <v>1180</v>
      </c>
      <c r="DP10" s="22">
        <v>34</v>
      </c>
      <c r="DQ10" s="22">
        <v>108</v>
      </c>
      <c r="DR10" s="22">
        <v>652</v>
      </c>
      <c r="DS10" s="22">
        <v>351</v>
      </c>
      <c r="DT10" s="22">
        <v>51</v>
      </c>
      <c r="DU10" s="22">
        <v>118</v>
      </c>
      <c r="DV10" s="22">
        <v>53</v>
      </c>
      <c r="DW10" s="22">
        <v>73</v>
      </c>
      <c r="DX10" s="22">
        <v>25</v>
      </c>
      <c r="DY10" s="22">
        <v>47</v>
      </c>
      <c r="DZ10" s="22">
        <v>127</v>
      </c>
      <c r="EA10" s="22">
        <v>167</v>
      </c>
      <c r="EB10" s="24">
        <v>140</v>
      </c>
      <c r="EC10" s="24">
        <v>47</v>
      </c>
      <c r="ED10" s="24">
        <v>31</v>
      </c>
      <c r="EE10" s="22">
        <v>68</v>
      </c>
      <c r="EF10" s="22">
        <v>516</v>
      </c>
      <c r="EG10" s="22">
        <v>96</v>
      </c>
      <c r="EH10" s="22">
        <v>51</v>
      </c>
      <c r="EI10" s="22">
        <v>8107</v>
      </c>
      <c r="EJ10" s="22">
        <v>2466</v>
      </c>
      <c r="EK10" s="22">
        <v>144</v>
      </c>
      <c r="EL10" s="22">
        <v>101</v>
      </c>
      <c r="EM10" s="22">
        <v>137</v>
      </c>
      <c r="EN10" s="22">
        <v>375</v>
      </c>
      <c r="EO10" s="22">
        <v>74</v>
      </c>
      <c r="EP10" s="22">
        <v>61</v>
      </c>
      <c r="EQ10" s="22">
        <v>226</v>
      </c>
      <c r="ER10" s="22">
        <v>88</v>
      </c>
      <c r="ES10" s="22">
        <v>52</v>
      </c>
      <c r="ET10" s="22">
        <v>104</v>
      </c>
      <c r="EU10" s="22">
        <v>350</v>
      </c>
      <c r="EV10" s="22">
        <v>21</v>
      </c>
      <c r="EW10" s="22">
        <v>93</v>
      </c>
      <c r="EX10" s="22">
        <v>42</v>
      </c>
      <c r="EY10" s="22">
        <v>91</v>
      </c>
      <c r="EZ10" s="22">
        <v>31</v>
      </c>
      <c r="FA10" s="22">
        <v>495</v>
      </c>
      <c r="FB10" s="22">
        <v>131</v>
      </c>
      <c r="FC10" s="22">
        <v>347</v>
      </c>
      <c r="FD10" s="22">
        <v>113</v>
      </c>
      <c r="FE10" s="22">
        <v>29</v>
      </c>
      <c r="FF10" s="22">
        <v>63</v>
      </c>
      <c r="FG10" s="22">
        <v>21</v>
      </c>
      <c r="FH10" s="22">
        <v>38</v>
      </c>
      <c r="FI10" s="22">
        <v>482</v>
      </c>
      <c r="FJ10" s="22">
        <v>333</v>
      </c>
      <c r="FK10" s="22">
        <v>433</v>
      </c>
      <c r="FL10" s="22">
        <v>424</v>
      </c>
      <c r="FM10" s="22">
        <v>511</v>
      </c>
      <c r="FN10" s="22">
        <v>8002</v>
      </c>
      <c r="FO10" s="22">
        <v>198</v>
      </c>
      <c r="FP10" s="22">
        <v>856</v>
      </c>
      <c r="FQ10" s="22">
        <v>196</v>
      </c>
      <c r="FR10" s="22">
        <v>32</v>
      </c>
      <c r="FS10" s="22">
        <v>21</v>
      </c>
      <c r="FT10" s="23">
        <v>20</v>
      </c>
      <c r="FU10" s="22">
        <v>264</v>
      </c>
      <c r="FV10" s="22">
        <v>198</v>
      </c>
      <c r="FW10" s="22">
        <v>57</v>
      </c>
      <c r="FX10" s="22">
        <v>6</v>
      </c>
      <c r="FY10" s="22"/>
      <c r="FZ10" s="21">
        <f t="shared" si="0"/>
        <v>193786</v>
      </c>
      <c r="GA10" s="21"/>
      <c r="GB10" s="21"/>
      <c r="GC10" s="21"/>
      <c r="GD10" s="17"/>
      <c r="GE10" s="17"/>
    </row>
    <row r="11" spans="1:187" s="27" customFormat="1" x14ac:dyDescent="0.2">
      <c r="A11" s="16" t="s">
        <v>260</v>
      </c>
      <c r="B11" s="17" t="s">
        <v>261</v>
      </c>
      <c r="C11" s="25">
        <v>3820.5</v>
      </c>
      <c r="D11" s="25">
        <v>12966</v>
      </c>
      <c r="E11" s="25">
        <v>5406</v>
      </c>
      <c r="F11" s="25">
        <v>5006.5</v>
      </c>
      <c r="G11" s="25">
        <v>229.5</v>
      </c>
      <c r="H11" s="25">
        <v>152</v>
      </c>
      <c r="I11" s="25">
        <v>6693.5</v>
      </c>
      <c r="J11" s="25">
        <v>949.5</v>
      </c>
      <c r="K11" s="25">
        <v>133.5</v>
      </c>
      <c r="L11" s="25">
        <v>1338.5</v>
      </c>
      <c r="M11" s="25">
        <v>993.5</v>
      </c>
      <c r="N11" s="25">
        <v>11883</v>
      </c>
      <c r="O11" s="25">
        <v>1884</v>
      </c>
      <c r="P11" s="25">
        <v>85.5</v>
      </c>
      <c r="Q11" s="25">
        <v>22676.5</v>
      </c>
      <c r="R11" s="25">
        <v>964</v>
      </c>
      <c r="S11" s="25">
        <v>637</v>
      </c>
      <c r="T11" s="25">
        <v>55</v>
      </c>
      <c r="U11" s="25">
        <v>21</v>
      </c>
      <c r="V11" s="25">
        <v>144.5</v>
      </c>
      <c r="W11" s="26">
        <v>28</v>
      </c>
      <c r="X11" s="25">
        <v>14</v>
      </c>
      <c r="Y11" s="25">
        <v>1391</v>
      </c>
      <c r="Z11" s="25">
        <v>101</v>
      </c>
      <c r="AA11" s="25">
        <v>7040</v>
      </c>
      <c r="AB11" s="25">
        <v>4591.5</v>
      </c>
      <c r="AC11" s="25">
        <v>219</v>
      </c>
      <c r="AD11" s="25">
        <v>346</v>
      </c>
      <c r="AE11" s="25">
        <v>37</v>
      </c>
      <c r="AF11" s="25">
        <v>64</v>
      </c>
      <c r="AG11" s="25">
        <v>152.5</v>
      </c>
      <c r="AH11" s="25">
        <v>493</v>
      </c>
      <c r="AI11" s="25">
        <v>134.5</v>
      </c>
      <c r="AJ11" s="25">
        <v>97.5</v>
      </c>
      <c r="AK11" s="25">
        <v>152</v>
      </c>
      <c r="AL11" s="25">
        <v>201.5</v>
      </c>
      <c r="AM11" s="25">
        <v>210</v>
      </c>
      <c r="AN11" s="25">
        <v>133</v>
      </c>
      <c r="AO11" s="25">
        <v>2023</v>
      </c>
      <c r="AP11" s="25">
        <v>47708.5</v>
      </c>
      <c r="AQ11" s="25">
        <v>99.5</v>
      </c>
      <c r="AR11" s="25">
        <v>5654.5</v>
      </c>
      <c r="AS11" s="25">
        <v>1766.5</v>
      </c>
      <c r="AT11" s="25">
        <v>314</v>
      </c>
      <c r="AU11" s="25">
        <v>67.5</v>
      </c>
      <c r="AV11" s="25">
        <v>104.5</v>
      </c>
      <c r="AW11" s="25">
        <v>36</v>
      </c>
      <c r="AX11" s="25">
        <v>10.5</v>
      </c>
      <c r="AY11" s="25">
        <v>178.5</v>
      </c>
      <c r="AZ11" s="25">
        <v>7025.5</v>
      </c>
      <c r="BA11" s="25">
        <v>3043</v>
      </c>
      <c r="BB11" s="25">
        <v>2603.5</v>
      </c>
      <c r="BC11" s="25">
        <v>13560</v>
      </c>
      <c r="BD11" s="25">
        <v>587.5</v>
      </c>
      <c r="BE11" s="25">
        <v>317</v>
      </c>
      <c r="BF11" s="25">
        <v>2204</v>
      </c>
      <c r="BG11" s="25">
        <v>441.5</v>
      </c>
      <c r="BH11" s="25">
        <v>124.5</v>
      </c>
      <c r="BI11" s="25">
        <v>132.5</v>
      </c>
      <c r="BJ11" s="25">
        <v>348.5</v>
      </c>
      <c r="BK11" s="25">
        <v>5510</v>
      </c>
      <c r="BL11" s="25">
        <v>64</v>
      </c>
      <c r="BM11" s="25">
        <v>118.5</v>
      </c>
      <c r="BN11" s="25">
        <v>1548</v>
      </c>
      <c r="BO11" s="25">
        <v>607</v>
      </c>
      <c r="BP11" s="25">
        <v>83</v>
      </c>
      <c r="BQ11" s="25">
        <v>1788</v>
      </c>
      <c r="BR11" s="25">
        <v>1585.5</v>
      </c>
      <c r="BS11" s="25">
        <v>495</v>
      </c>
      <c r="BT11" s="25">
        <v>114.5</v>
      </c>
      <c r="BU11" s="25">
        <v>127</v>
      </c>
      <c r="BV11" s="25">
        <v>227</v>
      </c>
      <c r="BW11" s="25">
        <v>347</v>
      </c>
      <c r="BX11" s="25">
        <v>14</v>
      </c>
      <c r="BY11" s="25">
        <v>362</v>
      </c>
      <c r="BZ11" s="25">
        <v>102.5</v>
      </c>
      <c r="CA11" s="25">
        <v>52</v>
      </c>
      <c r="CB11" s="25">
        <v>19508</v>
      </c>
      <c r="CC11" s="25">
        <v>58.5</v>
      </c>
      <c r="CD11" s="25">
        <v>19.5</v>
      </c>
      <c r="CE11" s="25">
        <v>59</v>
      </c>
      <c r="CF11" s="25">
        <v>36</v>
      </c>
      <c r="CG11" s="25">
        <v>68.5</v>
      </c>
      <c r="CH11" s="25">
        <v>60.5</v>
      </c>
      <c r="CI11" s="25">
        <v>352.5</v>
      </c>
      <c r="CJ11" s="25">
        <v>380</v>
      </c>
      <c r="CK11" s="25">
        <v>1210</v>
      </c>
      <c r="CL11" s="25">
        <v>274</v>
      </c>
      <c r="CM11" s="25">
        <v>424.5</v>
      </c>
      <c r="CN11" s="25">
        <v>6780.5</v>
      </c>
      <c r="CO11" s="25">
        <v>4522.5</v>
      </c>
      <c r="CP11" s="25">
        <v>359.5</v>
      </c>
      <c r="CQ11" s="25">
        <v>602</v>
      </c>
      <c r="CR11" s="25">
        <v>90</v>
      </c>
      <c r="CS11" s="25">
        <v>89</v>
      </c>
      <c r="CT11" s="25">
        <v>64</v>
      </c>
      <c r="CU11" s="25">
        <v>72</v>
      </c>
      <c r="CV11" s="25">
        <v>14.5</v>
      </c>
      <c r="CW11" s="25">
        <v>47</v>
      </c>
      <c r="CX11" s="25">
        <v>169.5</v>
      </c>
      <c r="CY11" s="25">
        <v>21</v>
      </c>
      <c r="CZ11" s="25">
        <v>770.5</v>
      </c>
      <c r="DA11" s="25">
        <v>41</v>
      </c>
      <c r="DB11" s="25">
        <v>82</v>
      </c>
      <c r="DC11" s="25">
        <v>29</v>
      </c>
      <c r="DD11" s="25">
        <v>41</v>
      </c>
      <c r="DE11" s="25">
        <v>101</v>
      </c>
      <c r="DF11" s="25">
        <v>7642</v>
      </c>
      <c r="DG11" s="25">
        <v>21</v>
      </c>
      <c r="DH11" s="25">
        <v>581</v>
      </c>
      <c r="DI11" s="25">
        <v>1320.5</v>
      </c>
      <c r="DJ11" s="25">
        <v>205</v>
      </c>
      <c r="DK11" s="25">
        <v>207.5</v>
      </c>
      <c r="DL11" s="25">
        <v>2308.5</v>
      </c>
      <c r="DM11" s="25">
        <v>130</v>
      </c>
      <c r="DN11" s="25">
        <v>654.5</v>
      </c>
      <c r="DO11" s="25">
        <v>1715</v>
      </c>
      <c r="DP11" s="25">
        <v>55</v>
      </c>
      <c r="DQ11" s="25">
        <v>154.5</v>
      </c>
      <c r="DR11" s="25">
        <v>896</v>
      </c>
      <c r="DS11" s="25">
        <v>514.5</v>
      </c>
      <c r="DT11" s="25">
        <v>70.5</v>
      </c>
      <c r="DU11" s="25">
        <v>161</v>
      </c>
      <c r="DV11" s="25">
        <v>72</v>
      </c>
      <c r="DW11" s="25">
        <v>117.5</v>
      </c>
      <c r="DX11" s="25">
        <v>32</v>
      </c>
      <c r="DY11" s="25">
        <v>64.5</v>
      </c>
      <c r="DZ11" s="25">
        <v>192.5</v>
      </c>
      <c r="EA11" s="25">
        <v>223.5</v>
      </c>
      <c r="EB11" s="25">
        <v>211</v>
      </c>
      <c r="EC11" s="25">
        <v>62</v>
      </c>
      <c r="ED11" s="25">
        <v>48</v>
      </c>
      <c r="EE11" s="25">
        <v>96</v>
      </c>
      <c r="EF11" s="25">
        <v>747.5</v>
      </c>
      <c r="EG11" s="25">
        <v>157</v>
      </c>
      <c r="EH11" s="25">
        <v>68</v>
      </c>
      <c r="EI11" s="25">
        <v>11343.5</v>
      </c>
      <c r="EJ11" s="25">
        <v>3509.5</v>
      </c>
      <c r="EK11" s="25">
        <v>197</v>
      </c>
      <c r="EL11" s="25">
        <v>128.5</v>
      </c>
      <c r="EM11" s="25">
        <v>198.5</v>
      </c>
      <c r="EN11" s="25">
        <v>563.5</v>
      </c>
      <c r="EO11" s="25">
        <v>113.5</v>
      </c>
      <c r="EP11" s="25">
        <v>95</v>
      </c>
      <c r="EQ11" s="25">
        <v>334.5</v>
      </c>
      <c r="ER11" s="25">
        <v>116.5</v>
      </c>
      <c r="ES11" s="25">
        <v>80</v>
      </c>
      <c r="ET11" s="25">
        <v>149</v>
      </c>
      <c r="EU11" s="25">
        <v>524.5</v>
      </c>
      <c r="EV11" s="25">
        <v>25.5</v>
      </c>
      <c r="EW11" s="25">
        <v>141.5</v>
      </c>
      <c r="EX11" s="25">
        <v>74.5</v>
      </c>
      <c r="EY11" s="25">
        <v>198.5</v>
      </c>
      <c r="EZ11" s="25">
        <v>44</v>
      </c>
      <c r="FA11" s="25">
        <v>710.5</v>
      </c>
      <c r="FB11" s="25">
        <v>178</v>
      </c>
      <c r="FC11" s="25">
        <v>530</v>
      </c>
      <c r="FD11" s="25">
        <v>147</v>
      </c>
      <c r="FE11" s="25">
        <v>42</v>
      </c>
      <c r="FF11" s="25">
        <v>94.5</v>
      </c>
      <c r="FG11" s="25">
        <v>24</v>
      </c>
      <c r="FH11" s="25">
        <v>51.5</v>
      </c>
      <c r="FI11" s="25">
        <v>737</v>
      </c>
      <c r="FJ11" s="25">
        <v>451</v>
      </c>
      <c r="FK11" s="25">
        <v>623.5</v>
      </c>
      <c r="FL11" s="25">
        <v>585.5</v>
      </c>
      <c r="FM11" s="25">
        <v>691</v>
      </c>
      <c r="FN11" s="25">
        <v>11606.5</v>
      </c>
      <c r="FO11" s="25">
        <v>295</v>
      </c>
      <c r="FP11" s="25">
        <v>1248</v>
      </c>
      <c r="FQ11" s="25">
        <v>291</v>
      </c>
      <c r="FR11" s="25">
        <v>49</v>
      </c>
      <c r="FS11" s="25">
        <v>28.5</v>
      </c>
      <c r="FT11" s="26">
        <v>28.5</v>
      </c>
      <c r="FU11" s="25">
        <v>372.5</v>
      </c>
      <c r="FV11" s="25">
        <v>267.5</v>
      </c>
      <c r="FW11" s="25">
        <v>79</v>
      </c>
      <c r="FX11" s="25">
        <v>11</v>
      </c>
      <c r="FY11" s="21"/>
      <c r="FZ11" s="21">
        <f t="shared" si="0"/>
        <v>284995</v>
      </c>
      <c r="GA11" s="21"/>
      <c r="GB11" s="21"/>
      <c r="GC11" s="21"/>
      <c r="GD11" s="17"/>
      <c r="GE11" s="17"/>
    </row>
    <row r="12" spans="1:187" s="27" customFormat="1" x14ac:dyDescent="0.2">
      <c r="A12" s="16" t="s">
        <v>262</v>
      </c>
      <c r="B12" s="2" t="s">
        <v>263</v>
      </c>
      <c r="C12" s="28">
        <f>ROUND(FZ130/FZ14,4)</f>
        <v>0.35930000000000001</v>
      </c>
      <c r="D12" s="28">
        <v>0.35930000000000001</v>
      </c>
      <c r="E12" s="28">
        <v>0.35930000000000001</v>
      </c>
      <c r="F12" s="28">
        <v>0.35930000000000001</v>
      </c>
      <c r="G12" s="28">
        <v>0.35930000000000001</v>
      </c>
      <c r="H12" s="28">
        <v>0.35930000000000001</v>
      </c>
      <c r="I12" s="28">
        <v>0.35930000000000001</v>
      </c>
      <c r="J12" s="28">
        <v>0.35930000000000001</v>
      </c>
      <c r="K12" s="28">
        <v>0.35930000000000001</v>
      </c>
      <c r="L12" s="28">
        <v>0.35930000000000001</v>
      </c>
      <c r="M12" s="28">
        <v>0.35930000000000001</v>
      </c>
      <c r="N12" s="28">
        <v>0.35930000000000001</v>
      </c>
      <c r="O12" s="28">
        <v>0.35930000000000001</v>
      </c>
      <c r="P12" s="28">
        <v>0.35930000000000001</v>
      </c>
      <c r="Q12" s="28">
        <v>0.35930000000000001</v>
      </c>
      <c r="R12" s="28">
        <v>0.35930000000000001</v>
      </c>
      <c r="S12" s="28">
        <v>0.35930000000000001</v>
      </c>
      <c r="T12" s="28">
        <v>0.35930000000000001</v>
      </c>
      <c r="U12" s="28">
        <v>0.35930000000000001</v>
      </c>
      <c r="V12" s="28">
        <v>0.35930000000000001</v>
      </c>
      <c r="W12" s="28">
        <v>0.35930000000000001</v>
      </c>
      <c r="X12" s="28">
        <v>0.35930000000000001</v>
      </c>
      <c r="Y12" s="28">
        <v>0.35930000000000001</v>
      </c>
      <c r="Z12" s="28">
        <v>0.35930000000000001</v>
      </c>
      <c r="AA12" s="28">
        <v>0.35930000000000001</v>
      </c>
      <c r="AB12" s="28">
        <v>0.35930000000000001</v>
      </c>
      <c r="AC12" s="28">
        <v>0.35930000000000001</v>
      </c>
      <c r="AD12" s="28">
        <v>0.35930000000000001</v>
      </c>
      <c r="AE12" s="28">
        <v>0.35930000000000001</v>
      </c>
      <c r="AF12" s="28">
        <v>0.35930000000000001</v>
      </c>
      <c r="AG12" s="28">
        <v>0.35930000000000001</v>
      </c>
      <c r="AH12" s="28">
        <v>0.35930000000000001</v>
      </c>
      <c r="AI12" s="28">
        <v>0.35930000000000001</v>
      </c>
      <c r="AJ12" s="28">
        <v>0.35930000000000001</v>
      </c>
      <c r="AK12" s="28">
        <v>0.35930000000000001</v>
      </c>
      <c r="AL12" s="28">
        <v>0.35930000000000001</v>
      </c>
      <c r="AM12" s="28">
        <v>0.35930000000000001</v>
      </c>
      <c r="AN12" s="28">
        <v>0.35930000000000001</v>
      </c>
      <c r="AO12" s="28">
        <v>0.35930000000000001</v>
      </c>
      <c r="AP12" s="28">
        <v>0.35930000000000001</v>
      </c>
      <c r="AQ12" s="28">
        <v>0.35930000000000001</v>
      </c>
      <c r="AR12" s="28">
        <v>0.35930000000000001</v>
      </c>
      <c r="AS12" s="28">
        <v>0.35930000000000001</v>
      </c>
      <c r="AT12" s="28">
        <v>0.35930000000000001</v>
      </c>
      <c r="AU12" s="28">
        <v>0.35930000000000001</v>
      </c>
      <c r="AV12" s="28">
        <v>0.35930000000000001</v>
      </c>
      <c r="AW12" s="28">
        <v>0.35930000000000001</v>
      </c>
      <c r="AX12" s="28">
        <v>0.35930000000000001</v>
      </c>
      <c r="AY12" s="28">
        <v>0.35930000000000001</v>
      </c>
      <c r="AZ12" s="28">
        <v>0.35930000000000001</v>
      </c>
      <c r="BA12" s="28">
        <v>0.35930000000000001</v>
      </c>
      <c r="BB12" s="28">
        <v>0.35930000000000001</v>
      </c>
      <c r="BC12" s="28">
        <v>0.35930000000000001</v>
      </c>
      <c r="BD12" s="28">
        <v>0.35930000000000001</v>
      </c>
      <c r="BE12" s="28">
        <v>0.35930000000000001</v>
      </c>
      <c r="BF12" s="28">
        <v>0.35930000000000001</v>
      </c>
      <c r="BG12" s="28">
        <v>0.35930000000000001</v>
      </c>
      <c r="BH12" s="28">
        <v>0.35930000000000001</v>
      </c>
      <c r="BI12" s="28">
        <v>0.35930000000000001</v>
      </c>
      <c r="BJ12" s="28">
        <v>0.35930000000000001</v>
      </c>
      <c r="BK12" s="28">
        <v>0.35930000000000001</v>
      </c>
      <c r="BL12" s="28">
        <v>0.35930000000000001</v>
      </c>
      <c r="BM12" s="28">
        <v>0.35930000000000001</v>
      </c>
      <c r="BN12" s="28">
        <v>0.35930000000000001</v>
      </c>
      <c r="BO12" s="28">
        <v>0.35930000000000001</v>
      </c>
      <c r="BP12" s="28">
        <v>0.35930000000000001</v>
      </c>
      <c r="BQ12" s="28">
        <v>0.35930000000000001</v>
      </c>
      <c r="BR12" s="28">
        <v>0.35930000000000001</v>
      </c>
      <c r="BS12" s="28">
        <v>0.35930000000000001</v>
      </c>
      <c r="BT12" s="28">
        <v>0.35930000000000001</v>
      </c>
      <c r="BU12" s="28">
        <v>0.35930000000000001</v>
      </c>
      <c r="BV12" s="28">
        <v>0.35930000000000001</v>
      </c>
      <c r="BW12" s="28">
        <v>0.35930000000000001</v>
      </c>
      <c r="BX12" s="28">
        <v>0.35930000000000001</v>
      </c>
      <c r="BY12" s="28">
        <v>0.35930000000000001</v>
      </c>
      <c r="BZ12" s="28">
        <v>0.35930000000000001</v>
      </c>
      <c r="CA12" s="28">
        <v>0.35930000000000001</v>
      </c>
      <c r="CB12" s="28">
        <v>0.35930000000000001</v>
      </c>
      <c r="CC12" s="28">
        <v>0.35930000000000001</v>
      </c>
      <c r="CD12" s="28">
        <v>0.35930000000000001</v>
      </c>
      <c r="CE12" s="28">
        <v>0.35930000000000001</v>
      </c>
      <c r="CF12" s="28">
        <v>0.35930000000000001</v>
      </c>
      <c r="CG12" s="28">
        <v>0.35930000000000001</v>
      </c>
      <c r="CH12" s="28">
        <v>0.35930000000000001</v>
      </c>
      <c r="CI12" s="28">
        <v>0.35930000000000001</v>
      </c>
      <c r="CJ12" s="28">
        <v>0.35930000000000001</v>
      </c>
      <c r="CK12" s="28">
        <v>0.35930000000000001</v>
      </c>
      <c r="CL12" s="28">
        <v>0.35930000000000001</v>
      </c>
      <c r="CM12" s="28">
        <v>0.35930000000000001</v>
      </c>
      <c r="CN12" s="28">
        <v>0.35930000000000001</v>
      </c>
      <c r="CO12" s="28">
        <v>0.35930000000000001</v>
      </c>
      <c r="CP12" s="28">
        <v>0.35930000000000001</v>
      </c>
      <c r="CQ12" s="28">
        <v>0.35930000000000001</v>
      </c>
      <c r="CR12" s="28">
        <v>0.35930000000000001</v>
      </c>
      <c r="CS12" s="28">
        <v>0.35930000000000001</v>
      </c>
      <c r="CT12" s="28">
        <v>0.35930000000000001</v>
      </c>
      <c r="CU12" s="28">
        <v>0.35930000000000001</v>
      </c>
      <c r="CV12" s="28">
        <v>0.35930000000000001</v>
      </c>
      <c r="CW12" s="28">
        <v>0.35930000000000001</v>
      </c>
      <c r="CX12" s="28">
        <v>0.35930000000000001</v>
      </c>
      <c r="CY12" s="28">
        <v>0.35930000000000001</v>
      </c>
      <c r="CZ12" s="28">
        <v>0.35930000000000001</v>
      </c>
      <c r="DA12" s="28">
        <v>0.35930000000000001</v>
      </c>
      <c r="DB12" s="28">
        <v>0.35930000000000001</v>
      </c>
      <c r="DC12" s="28">
        <v>0.35930000000000001</v>
      </c>
      <c r="DD12" s="28">
        <v>0.35930000000000001</v>
      </c>
      <c r="DE12" s="28">
        <v>0.35930000000000001</v>
      </c>
      <c r="DF12" s="28">
        <v>0.35930000000000001</v>
      </c>
      <c r="DG12" s="28">
        <v>0.35930000000000001</v>
      </c>
      <c r="DH12" s="28">
        <v>0.35930000000000001</v>
      </c>
      <c r="DI12" s="28">
        <v>0.35930000000000001</v>
      </c>
      <c r="DJ12" s="28">
        <v>0.35930000000000001</v>
      </c>
      <c r="DK12" s="28">
        <v>0.35930000000000001</v>
      </c>
      <c r="DL12" s="28">
        <v>0.35930000000000001</v>
      </c>
      <c r="DM12" s="28">
        <v>0.35930000000000001</v>
      </c>
      <c r="DN12" s="28">
        <v>0.35930000000000001</v>
      </c>
      <c r="DO12" s="28">
        <v>0.35930000000000001</v>
      </c>
      <c r="DP12" s="28">
        <v>0.35930000000000001</v>
      </c>
      <c r="DQ12" s="28">
        <v>0.35930000000000001</v>
      </c>
      <c r="DR12" s="28">
        <v>0.35930000000000001</v>
      </c>
      <c r="DS12" s="28">
        <v>0.35930000000000001</v>
      </c>
      <c r="DT12" s="28">
        <v>0.35930000000000001</v>
      </c>
      <c r="DU12" s="28">
        <v>0.35930000000000001</v>
      </c>
      <c r="DV12" s="28">
        <v>0.35930000000000001</v>
      </c>
      <c r="DW12" s="28">
        <v>0.35930000000000001</v>
      </c>
      <c r="DX12" s="28">
        <v>0.35930000000000001</v>
      </c>
      <c r="DY12" s="28">
        <v>0.35930000000000001</v>
      </c>
      <c r="DZ12" s="28">
        <v>0.35930000000000001</v>
      </c>
      <c r="EA12" s="28">
        <v>0.35930000000000001</v>
      </c>
      <c r="EB12" s="28">
        <v>0.35930000000000001</v>
      </c>
      <c r="EC12" s="28">
        <v>0.35930000000000001</v>
      </c>
      <c r="ED12" s="28">
        <v>0.35930000000000001</v>
      </c>
      <c r="EE12" s="28">
        <v>0.35930000000000001</v>
      </c>
      <c r="EF12" s="28">
        <v>0.35930000000000001</v>
      </c>
      <c r="EG12" s="28">
        <v>0.35930000000000001</v>
      </c>
      <c r="EH12" s="28">
        <v>0.35930000000000001</v>
      </c>
      <c r="EI12" s="28">
        <v>0.35930000000000001</v>
      </c>
      <c r="EJ12" s="28">
        <v>0.35930000000000001</v>
      </c>
      <c r="EK12" s="28">
        <v>0.35930000000000001</v>
      </c>
      <c r="EL12" s="28">
        <v>0.35930000000000001</v>
      </c>
      <c r="EM12" s="28">
        <v>0.35930000000000001</v>
      </c>
      <c r="EN12" s="28">
        <v>0.35930000000000001</v>
      </c>
      <c r="EO12" s="28">
        <v>0.35930000000000001</v>
      </c>
      <c r="EP12" s="28">
        <v>0.35930000000000001</v>
      </c>
      <c r="EQ12" s="28">
        <v>0.35930000000000001</v>
      </c>
      <c r="ER12" s="28">
        <v>0.35930000000000001</v>
      </c>
      <c r="ES12" s="28">
        <v>0.35930000000000001</v>
      </c>
      <c r="ET12" s="28">
        <v>0.35930000000000001</v>
      </c>
      <c r="EU12" s="28">
        <v>0.35930000000000001</v>
      </c>
      <c r="EV12" s="28">
        <v>0.35930000000000001</v>
      </c>
      <c r="EW12" s="28">
        <v>0.35930000000000001</v>
      </c>
      <c r="EX12" s="28">
        <v>0.35930000000000001</v>
      </c>
      <c r="EY12" s="28">
        <v>0.35930000000000001</v>
      </c>
      <c r="EZ12" s="28">
        <v>0.35930000000000001</v>
      </c>
      <c r="FA12" s="28">
        <v>0.35930000000000001</v>
      </c>
      <c r="FB12" s="28">
        <v>0.35930000000000001</v>
      </c>
      <c r="FC12" s="28">
        <v>0.35930000000000001</v>
      </c>
      <c r="FD12" s="28">
        <v>0.35930000000000001</v>
      </c>
      <c r="FE12" s="28">
        <v>0.35930000000000001</v>
      </c>
      <c r="FF12" s="28">
        <v>0.35930000000000001</v>
      </c>
      <c r="FG12" s="28">
        <v>0.35930000000000001</v>
      </c>
      <c r="FH12" s="28">
        <v>0.35930000000000001</v>
      </c>
      <c r="FI12" s="28">
        <v>0.35930000000000001</v>
      </c>
      <c r="FJ12" s="28">
        <v>0.35930000000000001</v>
      </c>
      <c r="FK12" s="28">
        <v>0.35930000000000001</v>
      </c>
      <c r="FL12" s="28">
        <v>0.35930000000000001</v>
      </c>
      <c r="FM12" s="28">
        <v>0.35930000000000001</v>
      </c>
      <c r="FN12" s="28">
        <v>0.35930000000000001</v>
      </c>
      <c r="FO12" s="28">
        <v>0.35930000000000001</v>
      </c>
      <c r="FP12" s="28">
        <v>0.35930000000000001</v>
      </c>
      <c r="FQ12" s="28">
        <v>0.35930000000000001</v>
      </c>
      <c r="FR12" s="28">
        <v>0.35930000000000001</v>
      </c>
      <c r="FS12" s="28">
        <v>0.35930000000000001</v>
      </c>
      <c r="FT12" s="28">
        <v>0.35930000000000001</v>
      </c>
      <c r="FU12" s="28">
        <v>0.35930000000000001</v>
      </c>
      <c r="FV12" s="28">
        <v>0.35930000000000001</v>
      </c>
      <c r="FW12" s="28">
        <v>0.35930000000000001</v>
      </c>
      <c r="FX12" s="28">
        <v>0.35930000000000001</v>
      </c>
      <c r="FY12" s="28"/>
      <c r="FZ12" s="28">
        <f>FX12</f>
        <v>0.35930000000000001</v>
      </c>
      <c r="GA12" s="28"/>
      <c r="GB12" s="28"/>
      <c r="GC12" s="28"/>
      <c r="GD12" s="29"/>
      <c r="GE12" s="29"/>
    </row>
    <row r="13" spans="1:187" s="27" customFormat="1" x14ac:dyDescent="0.2">
      <c r="A13" s="4" t="s">
        <v>264</v>
      </c>
      <c r="B13" s="17" t="s">
        <v>265</v>
      </c>
      <c r="C13" s="30">
        <v>4964</v>
      </c>
      <c r="D13" s="30">
        <v>26823</v>
      </c>
      <c r="E13" s="30">
        <v>4984</v>
      </c>
      <c r="F13" s="30">
        <v>11720</v>
      </c>
      <c r="G13" s="30">
        <v>629</v>
      </c>
      <c r="H13" s="30">
        <v>555</v>
      </c>
      <c r="I13" s="30">
        <v>6205</v>
      </c>
      <c r="J13" s="30">
        <v>1503</v>
      </c>
      <c r="K13" s="30">
        <v>195</v>
      </c>
      <c r="L13" s="30">
        <v>1469</v>
      </c>
      <c r="M13" s="30">
        <v>728</v>
      </c>
      <c r="N13" s="30">
        <v>33284</v>
      </c>
      <c r="O13" s="30">
        <v>8763</v>
      </c>
      <c r="P13" s="30">
        <v>115</v>
      </c>
      <c r="Q13" s="30">
        <v>25282</v>
      </c>
      <c r="R13" s="30">
        <v>1686</v>
      </c>
      <c r="S13" s="30">
        <v>1086</v>
      </c>
      <c r="T13" s="30">
        <v>81</v>
      </c>
      <c r="U13" s="30">
        <v>19</v>
      </c>
      <c r="V13" s="30">
        <v>180</v>
      </c>
      <c r="W13" s="31">
        <v>28</v>
      </c>
      <c r="X13" s="30">
        <v>21</v>
      </c>
      <c r="Y13" s="30">
        <v>547</v>
      </c>
      <c r="Z13" s="30">
        <v>157</v>
      </c>
      <c r="AA13" s="30">
        <v>19366</v>
      </c>
      <c r="AB13" s="30">
        <v>18255</v>
      </c>
      <c r="AC13" s="30">
        <v>585</v>
      </c>
      <c r="AD13" s="30">
        <v>812</v>
      </c>
      <c r="AE13" s="30">
        <v>57</v>
      </c>
      <c r="AF13" s="30">
        <v>104</v>
      </c>
      <c r="AG13" s="30">
        <v>451</v>
      </c>
      <c r="AH13" s="30">
        <v>609</v>
      </c>
      <c r="AI13" s="30">
        <v>221</v>
      </c>
      <c r="AJ13" s="30">
        <v>109</v>
      </c>
      <c r="AK13" s="30">
        <v>117</v>
      </c>
      <c r="AL13" s="30">
        <v>169</v>
      </c>
      <c r="AM13" s="30">
        <v>282</v>
      </c>
      <c r="AN13" s="30">
        <v>211</v>
      </c>
      <c r="AO13" s="30">
        <v>2952</v>
      </c>
      <c r="AP13" s="30">
        <v>55508</v>
      </c>
      <c r="AQ13" s="30">
        <v>134</v>
      </c>
      <c r="AR13" s="30">
        <v>41277</v>
      </c>
      <c r="AS13" s="30">
        <v>4276</v>
      </c>
      <c r="AT13" s="30">
        <v>1446</v>
      </c>
      <c r="AU13" s="30">
        <v>157</v>
      </c>
      <c r="AV13" s="30">
        <v>188</v>
      </c>
      <c r="AW13" s="30">
        <v>122</v>
      </c>
      <c r="AX13" s="30">
        <v>4</v>
      </c>
      <c r="AY13" s="30">
        <v>276</v>
      </c>
      <c r="AZ13" s="30">
        <v>7947</v>
      </c>
      <c r="BA13" s="30">
        <v>5767</v>
      </c>
      <c r="BB13" s="30">
        <v>5171</v>
      </c>
      <c r="BC13" s="30">
        <v>18772</v>
      </c>
      <c r="BD13" s="30">
        <v>3139</v>
      </c>
      <c r="BE13" s="30">
        <v>840</v>
      </c>
      <c r="BF13" s="30">
        <v>15032</v>
      </c>
      <c r="BG13" s="30">
        <v>602</v>
      </c>
      <c r="BH13" s="30">
        <v>304</v>
      </c>
      <c r="BI13" s="30">
        <v>162</v>
      </c>
      <c r="BJ13" s="30">
        <v>3862</v>
      </c>
      <c r="BK13" s="30">
        <v>11239</v>
      </c>
      <c r="BL13" s="30">
        <v>66</v>
      </c>
      <c r="BM13" s="30">
        <v>170</v>
      </c>
      <c r="BN13" s="30">
        <v>2209</v>
      </c>
      <c r="BO13" s="30">
        <v>894</v>
      </c>
      <c r="BP13" s="30">
        <v>116</v>
      </c>
      <c r="BQ13" s="30">
        <v>3739</v>
      </c>
      <c r="BR13" s="30">
        <v>2967</v>
      </c>
      <c r="BS13" s="30">
        <v>681</v>
      </c>
      <c r="BT13" s="30">
        <v>296</v>
      </c>
      <c r="BU13" s="30">
        <v>234</v>
      </c>
      <c r="BV13" s="30">
        <v>813</v>
      </c>
      <c r="BW13" s="30">
        <v>1239</v>
      </c>
      <c r="BX13" s="30">
        <v>47</v>
      </c>
      <c r="BY13" s="30">
        <v>317</v>
      </c>
      <c r="BZ13" s="30">
        <v>129</v>
      </c>
      <c r="CA13" s="30">
        <v>108</v>
      </c>
      <c r="CB13" s="30">
        <v>50800</v>
      </c>
      <c r="CC13" s="30">
        <v>107</v>
      </c>
      <c r="CD13" s="30">
        <v>26</v>
      </c>
      <c r="CE13" s="30">
        <v>98</v>
      </c>
      <c r="CF13" s="30">
        <v>62</v>
      </c>
      <c r="CG13" s="30">
        <v>143</v>
      </c>
      <c r="CH13" s="30">
        <v>65</v>
      </c>
      <c r="CI13" s="30">
        <v>453</v>
      </c>
      <c r="CJ13" s="30">
        <v>574</v>
      </c>
      <c r="CK13" s="30">
        <v>3483</v>
      </c>
      <c r="CL13" s="30">
        <v>858</v>
      </c>
      <c r="CM13" s="30">
        <v>479</v>
      </c>
      <c r="CN13" s="30">
        <v>19001</v>
      </c>
      <c r="CO13" s="30">
        <v>9599</v>
      </c>
      <c r="CP13" s="30">
        <v>695</v>
      </c>
      <c r="CQ13" s="30">
        <v>640</v>
      </c>
      <c r="CR13" s="30">
        <v>113</v>
      </c>
      <c r="CS13" s="30">
        <v>220</v>
      </c>
      <c r="CT13" s="30">
        <v>70</v>
      </c>
      <c r="CU13" s="30">
        <v>265</v>
      </c>
      <c r="CV13" s="30">
        <v>28</v>
      </c>
      <c r="CW13" s="30">
        <v>106</v>
      </c>
      <c r="CX13" s="30">
        <v>306</v>
      </c>
      <c r="CY13" s="30">
        <v>27</v>
      </c>
      <c r="CZ13" s="30">
        <v>1333</v>
      </c>
      <c r="DA13" s="30">
        <v>114</v>
      </c>
      <c r="DB13" s="30">
        <v>195</v>
      </c>
      <c r="DC13" s="30">
        <v>78</v>
      </c>
      <c r="DD13" s="30">
        <v>92</v>
      </c>
      <c r="DE13" s="30">
        <v>181</v>
      </c>
      <c r="DF13" s="30">
        <v>13872</v>
      </c>
      <c r="DG13" s="30">
        <v>40</v>
      </c>
      <c r="DH13" s="30">
        <v>1330</v>
      </c>
      <c r="DI13" s="30">
        <v>1687</v>
      </c>
      <c r="DJ13" s="30">
        <v>458</v>
      </c>
      <c r="DK13" s="30">
        <v>309</v>
      </c>
      <c r="DL13" s="30">
        <v>3620</v>
      </c>
      <c r="DM13" s="30">
        <v>185</v>
      </c>
      <c r="DN13" s="30">
        <v>896</v>
      </c>
      <c r="DO13" s="30">
        <v>1920</v>
      </c>
      <c r="DP13" s="30">
        <v>132</v>
      </c>
      <c r="DQ13" s="30">
        <v>365</v>
      </c>
      <c r="DR13" s="30">
        <v>928</v>
      </c>
      <c r="DS13" s="30">
        <v>490</v>
      </c>
      <c r="DT13" s="30">
        <v>83</v>
      </c>
      <c r="DU13" s="30">
        <v>236</v>
      </c>
      <c r="DV13" s="30">
        <v>137</v>
      </c>
      <c r="DW13" s="30">
        <v>222</v>
      </c>
      <c r="DX13" s="30">
        <v>89</v>
      </c>
      <c r="DY13" s="30">
        <v>197</v>
      </c>
      <c r="DZ13" s="30">
        <v>526</v>
      </c>
      <c r="EA13" s="30">
        <v>452</v>
      </c>
      <c r="EB13" s="30">
        <v>362</v>
      </c>
      <c r="EC13" s="30">
        <v>200</v>
      </c>
      <c r="ED13" s="30">
        <v>999</v>
      </c>
      <c r="EE13" s="30">
        <v>124</v>
      </c>
      <c r="EF13" s="30">
        <v>884</v>
      </c>
      <c r="EG13" s="30">
        <v>172</v>
      </c>
      <c r="EH13" s="30">
        <v>138</v>
      </c>
      <c r="EI13" s="30">
        <v>10349</v>
      </c>
      <c r="EJ13" s="30">
        <v>6073</v>
      </c>
      <c r="EK13" s="30">
        <v>447</v>
      </c>
      <c r="EL13" s="30">
        <v>326</v>
      </c>
      <c r="EM13" s="30">
        <v>247</v>
      </c>
      <c r="EN13" s="30">
        <v>642</v>
      </c>
      <c r="EO13" s="30">
        <v>234</v>
      </c>
      <c r="EP13" s="30">
        <v>240</v>
      </c>
      <c r="EQ13" s="30">
        <v>1740</v>
      </c>
      <c r="ER13" s="30">
        <v>206</v>
      </c>
      <c r="ES13" s="30">
        <v>70</v>
      </c>
      <c r="ET13" s="30">
        <v>147</v>
      </c>
      <c r="EU13" s="30">
        <v>362</v>
      </c>
      <c r="EV13" s="30">
        <v>43</v>
      </c>
      <c r="EW13" s="30">
        <v>591</v>
      </c>
      <c r="EX13" s="30">
        <v>125</v>
      </c>
      <c r="EY13" s="30">
        <v>149</v>
      </c>
      <c r="EZ13" s="30">
        <v>76</v>
      </c>
      <c r="FA13" s="30">
        <v>2199</v>
      </c>
      <c r="FB13" s="30">
        <v>231</v>
      </c>
      <c r="FC13" s="30">
        <v>1469</v>
      </c>
      <c r="FD13" s="30">
        <v>233</v>
      </c>
      <c r="FE13" s="30">
        <v>58</v>
      </c>
      <c r="FF13" s="30">
        <v>143</v>
      </c>
      <c r="FG13" s="30">
        <v>84</v>
      </c>
      <c r="FH13" s="30">
        <v>62</v>
      </c>
      <c r="FI13" s="30">
        <v>1146</v>
      </c>
      <c r="FJ13" s="30">
        <v>1220</v>
      </c>
      <c r="FK13" s="30">
        <v>1451</v>
      </c>
      <c r="FL13" s="30">
        <v>3969</v>
      </c>
      <c r="FM13" s="30">
        <v>2470</v>
      </c>
      <c r="FN13" s="30">
        <v>14090</v>
      </c>
      <c r="FO13" s="30">
        <v>662</v>
      </c>
      <c r="FP13" s="30">
        <v>1445</v>
      </c>
      <c r="FQ13" s="30">
        <v>577</v>
      </c>
      <c r="FR13" s="30">
        <v>88</v>
      </c>
      <c r="FS13" s="30">
        <v>128</v>
      </c>
      <c r="FT13" s="31">
        <v>51</v>
      </c>
      <c r="FU13" s="30">
        <v>484</v>
      </c>
      <c r="FV13" s="30">
        <v>449</v>
      </c>
      <c r="FW13" s="30">
        <v>138</v>
      </c>
      <c r="FX13" s="30">
        <v>36</v>
      </c>
      <c r="FY13" s="30"/>
      <c r="FZ13" s="21">
        <f>SUM(C13:FX13)</f>
        <v>541788</v>
      </c>
      <c r="GA13" s="21"/>
      <c r="GB13" s="21"/>
      <c r="GC13" s="21"/>
      <c r="GD13" s="17"/>
      <c r="GE13" s="17"/>
    </row>
    <row r="14" spans="1:187" s="35" customFormat="1" x14ac:dyDescent="0.2">
      <c r="A14" s="4" t="s">
        <v>266</v>
      </c>
      <c r="B14" s="17" t="s">
        <v>267</v>
      </c>
      <c r="C14" s="32">
        <v>8244</v>
      </c>
      <c r="D14" s="33">
        <v>41341.5</v>
      </c>
      <c r="E14" s="33">
        <v>7435.5</v>
      </c>
      <c r="F14" s="33">
        <v>17193.5</v>
      </c>
      <c r="G14" s="32">
        <v>1027</v>
      </c>
      <c r="H14" s="32">
        <v>906.5</v>
      </c>
      <c r="I14" s="32">
        <v>9498.5</v>
      </c>
      <c r="J14" s="32">
        <v>2247.5</v>
      </c>
      <c r="K14" s="32">
        <v>287</v>
      </c>
      <c r="L14" s="32">
        <v>2420.5</v>
      </c>
      <c r="M14" s="32">
        <v>1212.5</v>
      </c>
      <c r="N14" s="32">
        <v>52168.5</v>
      </c>
      <c r="O14" s="32">
        <v>14455.5</v>
      </c>
      <c r="P14" s="32">
        <v>173.5</v>
      </c>
      <c r="Q14" s="33">
        <v>38589.5</v>
      </c>
      <c r="R14" s="32">
        <v>2749.5</v>
      </c>
      <c r="S14" s="32">
        <v>1598</v>
      </c>
      <c r="T14" s="32">
        <v>131</v>
      </c>
      <c r="U14" s="32">
        <v>35.5</v>
      </c>
      <c r="V14" s="32">
        <v>280</v>
      </c>
      <c r="W14" s="32">
        <v>43.5</v>
      </c>
      <c r="X14" s="32">
        <v>29</v>
      </c>
      <c r="Y14" s="32">
        <v>1670.5</v>
      </c>
      <c r="Z14" s="32">
        <v>231.5</v>
      </c>
      <c r="AA14" s="32">
        <v>29866</v>
      </c>
      <c r="AB14" s="32">
        <v>29428</v>
      </c>
      <c r="AC14" s="32">
        <v>936.5</v>
      </c>
      <c r="AD14" s="32">
        <v>1243</v>
      </c>
      <c r="AE14" s="32">
        <v>95.5</v>
      </c>
      <c r="AF14" s="32">
        <v>154.5</v>
      </c>
      <c r="AG14" s="32">
        <v>709.5</v>
      </c>
      <c r="AH14" s="32">
        <v>987.5</v>
      </c>
      <c r="AI14" s="32">
        <v>330.5</v>
      </c>
      <c r="AJ14" s="32">
        <v>173</v>
      </c>
      <c r="AK14" s="32">
        <v>188.5</v>
      </c>
      <c r="AL14" s="32">
        <v>253.5</v>
      </c>
      <c r="AM14" s="32">
        <v>421.5</v>
      </c>
      <c r="AN14" s="32">
        <v>357</v>
      </c>
      <c r="AO14" s="32">
        <v>4566</v>
      </c>
      <c r="AP14" s="32">
        <v>83499</v>
      </c>
      <c r="AQ14" s="32">
        <v>214.5</v>
      </c>
      <c r="AR14" s="32">
        <v>64063.5</v>
      </c>
      <c r="AS14" s="32">
        <v>6723.5</v>
      </c>
      <c r="AT14" s="32">
        <v>2256</v>
      </c>
      <c r="AU14" s="32">
        <v>232.5</v>
      </c>
      <c r="AV14" s="32">
        <v>287</v>
      </c>
      <c r="AW14" s="32">
        <v>206.5</v>
      </c>
      <c r="AX14" s="32">
        <v>4</v>
      </c>
      <c r="AY14" s="32">
        <v>457</v>
      </c>
      <c r="AZ14" s="32">
        <v>11239</v>
      </c>
      <c r="BA14" s="32">
        <v>8872</v>
      </c>
      <c r="BB14" s="32">
        <v>7572.5</v>
      </c>
      <c r="BC14" s="32">
        <v>29188.5</v>
      </c>
      <c r="BD14" s="32">
        <v>4896</v>
      </c>
      <c r="BE14" s="32">
        <v>1324.5</v>
      </c>
      <c r="BF14" s="32">
        <v>24610.5</v>
      </c>
      <c r="BG14" s="32">
        <v>927</v>
      </c>
      <c r="BH14" s="32">
        <v>589</v>
      </c>
      <c r="BI14" s="32">
        <v>247.5</v>
      </c>
      <c r="BJ14" s="32">
        <v>6284</v>
      </c>
      <c r="BK14" s="32">
        <v>20426.5</v>
      </c>
      <c r="BL14" s="32">
        <v>216.5</v>
      </c>
      <c r="BM14" s="32">
        <v>270.5</v>
      </c>
      <c r="BN14" s="32">
        <v>3421.5</v>
      </c>
      <c r="BO14" s="32">
        <v>1293</v>
      </c>
      <c r="BP14" s="32">
        <v>191.5</v>
      </c>
      <c r="BQ14" s="32">
        <v>5823.5</v>
      </c>
      <c r="BR14" s="32">
        <v>4468.5</v>
      </c>
      <c r="BS14" s="32">
        <v>1042</v>
      </c>
      <c r="BT14" s="32">
        <v>431.5</v>
      </c>
      <c r="BU14" s="32">
        <v>389.5</v>
      </c>
      <c r="BV14" s="32">
        <v>1234.5</v>
      </c>
      <c r="BW14" s="32">
        <v>1921</v>
      </c>
      <c r="BX14" s="32">
        <v>80</v>
      </c>
      <c r="BY14" s="32">
        <v>498.5</v>
      </c>
      <c r="BZ14" s="32">
        <v>202.5</v>
      </c>
      <c r="CA14" s="32">
        <v>157.5</v>
      </c>
      <c r="CB14" s="32">
        <v>80197.5</v>
      </c>
      <c r="CC14" s="32">
        <v>157.5</v>
      </c>
      <c r="CD14" s="32">
        <v>42.5</v>
      </c>
      <c r="CE14" s="32">
        <v>149.5</v>
      </c>
      <c r="CF14" s="32">
        <v>90</v>
      </c>
      <c r="CG14" s="32">
        <v>193</v>
      </c>
      <c r="CH14" s="32">
        <v>102.5</v>
      </c>
      <c r="CI14" s="32">
        <v>700</v>
      </c>
      <c r="CJ14" s="32">
        <v>910.5</v>
      </c>
      <c r="CK14" s="32">
        <v>5403.5</v>
      </c>
      <c r="CL14" s="32">
        <v>1290</v>
      </c>
      <c r="CM14" s="32">
        <v>762</v>
      </c>
      <c r="CN14" s="32">
        <v>29643</v>
      </c>
      <c r="CO14" s="32">
        <v>15151.5</v>
      </c>
      <c r="CP14" s="32">
        <v>1069</v>
      </c>
      <c r="CQ14" s="32">
        <v>946</v>
      </c>
      <c r="CR14" s="32">
        <v>173.5</v>
      </c>
      <c r="CS14" s="32">
        <v>347.5</v>
      </c>
      <c r="CT14" s="32">
        <v>104.5</v>
      </c>
      <c r="CU14" s="32">
        <v>453</v>
      </c>
      <c r="CV14" s="32">
        <v>50</v>
      </c>
      <c r="CW14" s="32">
        <v>160</v>
      </c>
      <c r="CX14" s="32">
        <v>458.5</v>
      </c>
      <c r="CY14" s="32">
        <v>36</v>
      </c>
      <c r="CZ14" s="32">
        <v>2021</v>
      </c>
      <c r="DA14" s="32">
        <v>163.5</v>
      </c>
      <c r="DB14" s="32">
        <v>290</v>
      </c>
      <c r="DC14" s="32">
        <v>145</v>
      </c>
      <c r="DD14" s="32">
        <v>141.5</v>
      </c>
      <c r="DE14" s="32">
        <v>429.5</v>
      </c>
      <c r="DF14" s="32">
        <v>21352.5</v>
      </c>
      <c r="DG14" s="32">
        <v>76</v>
      </c>
      <c r="DH14" s="32">
        <v>1981.5</v>
      </c>
      <c r="DI14" s="32">
        <v>2588.5</v>
      </c>
      <c r="DJ14" s="32">
        <v>662</v>
      </c>
      <c r="DK14" s="32">
        <v>438</v>
      </c>
      <c r="DL14" s="32">
        <v>5766.5</v>
      </c>
      <c r="DM14" s="32">
        <v>266</v>
      </c>
      <c r="DN14" s="32">
        <v>1383</v>
      </c>
      <c r="DO14" s="32">
        <v>2967.5</v>
      </c>
      <c r="DP14" s="32">
        <v>198.5</v>
      </c>
      <c r="DQ14" s="32">
        <v>530.5</v>
      </c>
      <c r="DR14" s="32">
        <v>1365.5</v>
      </c>
      <c r="DS14" s="32">
        <v>758</v>
      </c>
      <c r="DT14" s="32">
        <v>131.5</v>
      </c>
      <c r="DU14" s="32">
        <v>369.5</v>
      </c>
      <c r="DV14" s="32">
        <v>185.5</v>
      </c>
      <c r="DW14" s="32">
        <v>356</v>
      </c>
      <c r="DX14" s="32">
        <v>152</v>
      </c>
      <c r="DY14" s="32">
        <v>310.5</v>
      </c>
      <c r="DZ14" s="32">
        <v>813</v>
      </c>
      <c r="EA14" s="32">
        <v>627</v>
      </c>
      <c r="EB14" s="32">
        <v>559</v>
      </c>
      <c r="EC14" s="32">
        <v>295.5</v>
      </c>
      <c r="ED14" s="32">
        <v>1598</v>
      </c>
      <c r="EE14" s="32">
        <v>186.5</v>
      </c>
      <c r="EF14" s="32">
        <v>1393</v>
      </c>
      <c r="EG14" s="32">
        <v>275</v>
      </c>
      <c r="EH14" s="32">
        <v>217.5</v>
      </c>
      <c r="EI14" s="32">
        <v>15416.5</v>
      </c>
      <c r="EJ14" s="32">
        <v>9261.5</v>
      </c>
      <c r="EK14" s="32">
        <v>671.5</v>
      </c>
      <c r="EL14" s="32">
        <v>465.5</v>
      </c>
      <c r="EM14" s="32">
        <v>394.5</v>
      </c>
      <c r="EN14" s="32">
        <v>1050</v>
      </c>
      <c r="EO14" s="32">
        <v>361</v>
      </c>
      <c r="EP14" s="32">
        <v>390.5</v>
      </c>
      <c r="EQ14" s="32">
        <v>2681</v>
      </c>
      <c r="ER14" s="32">
        <v>315.5</v>
      </c>
      <c r="ES14" s="32">
        <v>110</v>
      </c>
      <c r="ET14" s="32">
        <v>209.5</v>
      </c>
      <c r="EU14" s="32">
        <v>557</v>
      </c>
      <c r="EV14" s="32">
        <v>59.5</v>
      </c>
      <c r="EW14" s="32">
        <v>872.5</v>
      </c>
      <c r="EX14" s="32">
        <v>210.5</v>
      </c>
      <c r="EY14" s="32">
        <v>483.5</v>
      </c>
      <c r="EZ14" s="32">
        <v>111.5</v>
      </c>
      <c r="FA14" s="32">
        <v>3314</v>
      </c>
      <c r="FB14" s="32">
        <v>328</v>
      </c>
      <c r="FC14" s="32">
        <v>2315.5</v>
      </c>
      <c r="FD14" s="32">
        <v>340.5</v>
      </c>
      <c r="FE14" s="32">
        <v>88.5</v>
      </c>
      <c r="FF14" s="32">
        <v>219</v>
      </c>
      <c r="FG14" s="32">
        <v>116</v>
      </c>
      <c r="FH14" s="32">
        <v>87.5</v>
      </c>
      <c r="FI14" s="32">
        <v>1747.5</v>
      </c>
      <c r="FJ14" s="32">
        <v>1838.5</v>
      </c>
      <c r="FK14" s="32">
        <v>2208.5</v>
      </c>
      <c r="FL14" s="32">
        <v>5880.5</v>
      </c>
      <c r="FM14" s="32">
        <v>3613</v>
      </c>
      <c r="FN14" s="32">
        <v>21403</v>
      </c>
      <c r="FO14" s="32">
        <v>1052.5</v>
      </c>
      <c r="FP14" s="32">
        <v>2162</v>
      </c>
      <c r="FQ14" s="32">
        <v>879</v>
      </c>
      <c r="FR14" s="32">
        <v>155</v>
      </c>
      <c r="FS14" s="32">
        <v>187</v>
      </c>
      <c r="FT14" s="32">
        <v>77.5</v>
      </c>
      <c r="FU14" s="32">
        <v>739.5</v>
      </c>
      <c r="FV14" s="32">
        <v>645</v>
      </c>
      <c r="FW14" s="32">
        <v>195</v>
      </c>
      <c r="FX14" s="32">
        <v>56.5</v>
      </c>
      <c r="FY14" s="17"/>
      <c r="FZ14" s="17">
        <f>SUM(C14:FX14)</f>
        <v>842298</v>
      </c>
      <c r="GA14" s="17"/>
      <c r="GB14" s="17"/>
      <c r="GC14" s="17"/>
      <c r="GD14" s="34"/>
      <c r="GE14" s="34"/>
    </row>
    <row r="15" spans="1:187" x14ac:dyDescent="0.2">
      <c r="A15" s="16" t="s">
        <v>268</v>
      </c>
      <c r="B15" s="2" t="s">
        <v>269</v>
      </c>
      <c r="C15" s="17">
        <v>0</v>
      </c>
      <c r="D15" s="17">
        <v>3088.3</v>
      </c>
      <c r="E15" s="17">
        <v>0</v>
      </c>
      <c r="F15" s="17">
        <v>3759.2</v>
      </c>
      <c r="G15" s="17">
        <v>0</v>
      </c>
      <c r="H15" s="17">
        <v>8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740.8</v>
      </c>
      <c r="O15" s="17">
        <v>988.2</v>
      </c>
      <c r="P15" s="17">
        <v>0</v>
      </c>
      <c r="Q15" s="17">
        <v>4803.7</v>
      </c>
      <c r="R15" s="17">
        <v>2241.9</v>
      </c>
      <c r="S15" s="17">
        <v>61.9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3095.5</v>
      </c>
      <c r="AB15" s="17">
        <v>2255.1</v>
      </c>
      <c r="AC15" s="17">
        <v>0</v>
      </c>
      <c r="AD15" s="17">
        <v>0</v>
      </c>
      <c r="AE15" s="17">
        <v>0</v>
      </c>
      <c r="AF15" s="17">
        <v>0</v>
      </c>
      <c r="AG15" s="17">
        <v>114.9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406.6</v>
      </c>
      <c r="AP15" s="17">
        <v>19054.7</v>
      </c>
      <c r="AQ15" s="17">
        <v>0</v>
      </c>
      <c r="AR15" s="17">
        <v>14368.9</v>
      </c>
      <c r="AS15" s="17">
        <v>332</v>
      </c>
      <c r="AT15" s="17">
        <v>414.2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2308.6999999999998</v>
      </c>
      <c r="BA15" s="17">
        <v>131.1</v>
      </c>
      <c r="BB15" s="17">
        <v>0</v>
      </c>
      <c r="BC15" s="17">
        <v>1838.7</v>
      </c>
      <c r="BD15" s="17">
        <v>1287.5</v>
      </c>
      <c r="BE15" s="17">
        <v>0</v>
      </c>
      <c r="BF15" s="17">
        <v>3465.4</v>
      </c>
      <c r="BG15" s="17">
        <v>0</v>
      </c>
      <c r="BH15" s="17">
        <v>0</v>
      </c>
      <c r="BI15" s="17">
        <v>0</v>
      </c>
      <c r="BJ15" s="17">
        <v>912.8</v>
      </c>
      <c r="BK15" s="17">
        <v>7652.8</v>
      </c>
      <c r="BL15" s="17">
        <v>0</v>
      </c>
      <c r="BM15" s="17">
        <v>0</v>
      </c>
      <c r="BN15" s="17">
        <v>241.1</v>
      </c>
      <c r="BO15" s="17">
        <v>0</v>
      </c>
      <c r="BP15" s="17">
        <v>0</v>
      </c>
      <c r="BQ15" s="17">
        <v>129.1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42.6</v>
      </c>
      <c r="BX15" s="17">
        <v>0</v>
      </c>
      <c r="BY15" s="17">
        <v>0</v>
      </c>
      <c r="BZ15" s="17">
        <v>0</v>
      </c>
      <c r="CA15" s="17">
        <v>0</v>
      </c>
      <c r="CB15" s="17">
        <v>8191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108.8</v>
      </c>
      <c r="CL15" s="17">
        <v>0</v>
      </c>
      <c r="CM15" s="17">
        <v>0</v>
      </c>
      <c r="CN15" s="17">
        <v>2115.6999999999998</v>
      </c>
      <c r="CO15" s="17">
        <v>1289.2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1100.9000000000001</v>
      </c>
      <c r="DG15" s="17">
        <v>0</v>
      </c>
      <c r="DH15" s="17">
        <v>0</v>
      </c>
      <c r="DI15" s="17">
        <v>278.3</v>
      </c>
      <c r="DJ15" s="17">
        <v>0</v>
      </c>
      <c r="DK15" s="17">
        <v>0</v>
      </c>
      <c r="DL15" s="17">
        <v>190.5</v>
      </c>
      <c r="DM15" s="17">
        <v>76.2</v>
      </c>
      <c r="DN15" s="17">
        <v>0</v>
      </c>
      <c r="DO15" s="17">
        <v>0</v>
      </c>
      <c r="DP15" s="17">
        <v>0</v>
      </c>
      <c r="DQ15" s="17">
        <v>0</v>
      </c>
      <c r="DR15" s="17">
        <v>0</v>
      </c>
      <c r="DS15" s="17">
        <v>0</v>
      </c>
      <c r="DT15" s="17">
        <v>0</v>
      </c>
      <c r="DU15" s="17">
        <v>0</v>
      </c>
      <c r="DV15" s="17">
        <v>0</v>
      </c>
      <c r="DW15" s="17">
        <v>0</v>
      </c>
      <c r="DX15" s="17">
        <v>0</v>
      </c>
      <c r="DY15" s="17">
        <v>0</v>
      </c>
      <c r="DZ15" s="17">
        <v>0</v>
      </c>
      <c r="EA15" s="17">
        <v>151.5</v>
      </c>
      <c r="EB15" s="17">
        <v>0</v>
      </c>
      <c r="EC15" s="17">
        <v>0</v>
      </c>
      <c r="ED15" s="17">
        <v>129.69999999999999</v>
      </c>
      <c r="EE15" s="17">
        <v>0</v>
      </c>
      <c r="EF15" s="17">
        <v>124.6</v>
      </c>
      <c r="EG15" s="17">
        <v>0</v>
      </c>
      <c r="EH15" s="17">
        <v>0</v>
      </c>
      <c r="EI15" s="17">
        <v>1465.9</v>
      </c>
      <c r="EJ15" s="17">
        <v>845.3</v>
      </c>
      <c r="EK15" s="17">
        <v>0</v>
      </c>
      <c r="EL15" s="17">
        <v>0</v>
      </c>
      <c r="EM15" s="17">
        <v>0</v>
      </c>
      <c r="EN15" s="17">
        <v>0</v>
      </c>
      <c r="EO15" s="17">
        <v>0</v>
      </c>
      <c r="EP15" s="17">
        <v>0</v>
      </c>
      <c r="EQ15" s="17">
        <v>87.8</v>
      </c>
      <c r="ER15" s="17">
        <v>0</v>
      </c>
      <c r="ES15" s="17">
        <v>0</v>
      </c>
      <c r="ET15" s="17">
        <v>82.1</v>
      </c>
      <c r="EU15" s="17">
        <v>0</v>
      </c>
      <c r="EV15" s="17">
        <v>0</v>
      </c>
      <c r="EW15" s="17">
        <v>0</v>
      </c>
      <c r="EX15" s="17">
        <v>0</v>
      </c>
      <c r="EY15" s="17">
        <v>0</v>
      </c>
      <c r="EZ15" s="17">
        <v>0</v>
      </c>
      <c r="FA15" s="17">
        <v>0</v>
      </c>
      <c r="FB15" s="17">
        <v>0</v>
      </c>
      <c r="FC15" s="17">
        <v>0</v>
      </c>
      <c r="FD15" s="17">
        <v>0</v>
      </c>
      <c r="FE15" s="17">
        <v>0</v>
      </c>
      <c r="FF15" s="17">
        <v>0</v>
      </c>
      <c r="FG15" s="17">
        <v>0</v>
      </c>
      <c r="FH15" s="17">
        <v>0</v>
      </c>
      <c r="FI15" s="17">
        <v>0</v>
      </c>
      <c r="FJ15" s="17">
        <v>0</v>
      </c>
      <c r="FK15" s="17">
        <v>178.2</v>
      </c>
      <c r="FL15" s="17">
        <v>1082.0999999999999</v>
      </c>
      <c r="FM15" s="17">
        <v>386.3</v>
      </c>
      <c r="FN15" s="17">
        <v>5099.6000000000004</v>
      </c>
      <c r="FO15" s="17">
        <v>0</v>
      </c>
      <c r="FP15" s="17">
        <v>0</v>
      </c>
      <c r="FQ15" s="17">
        <v>0</v>
      </c>
      <c r="FR15" s="17">
        <v>0</v>
      </c>
      <c r="FS15" s="17">
        <v>0</v>
      </c>
      <c r="FT15" s="17">
        <v>0</v>
      </c>
      <c r="FU15" s="17">
        <v>0</v>
      </c>
      <c r="FV15" s="17">
        <v>0</v>
      </c>
      <c r="FW15" s="17">
        <v>0</v>
      </c>
      <c r="FX15" s="17">
        <v>0</v>
      </c>
      <c r="FY15" s="17">
        <v>16608.099999999999</v>
      </c>
      <c r="FZ15" s="17">
        <f>SUM(C15:FY16)</f>
        <v>991343.19999999984</v>
      </c>
      <c r="GA15" s="17"/>
      <c r="GB15" s="17"/>
      <c r="GC15" s="17"/>
      <c r="GD15" s="36"/>
      <c r="GE15" s="36"/>
    </row>
    <row r="16" spans="1:187" x14ac:dyDescent="0.2">
      <c r="A16" s="16" t="s">
        <v>270</v>
      </c>
      <c r="B16" s="2" t="s">
        <v>271</v>
      </c>
      <c r="C16" s="37">
        <v>8350.6</v>
      </c>
      <c r="D16" s="37">
        <v>41856.5</v>
      </c>
      <c r="E16" s="37">
        <v>8047.8</v>
      </c>
      <c r="F16" s="37">
        <v>17208.900000000001</v>
      </c>
      <c r="G16" s="37">
        <v>1021.3</v>
      </c>
      <c r="H16" s="37">
        <v>960.1</v>
      </c>
      <c r="I16" s="37">
        <v>10515.7</v>
      </c>
      <c r="J16" s="37">
        <v>2348.9</v>
      </c>
      <c r="K16" s="37">
        <v>299.39999999999998</v>
      </c>
      <c r="L16" s="37">
        <v>2684.6</v>
      </c>
      <c r="M16" s="37">
        <v>1409.2</v>
      </c>
      <c r="N16" s="37">
        <v>51888.7</v>
      </c>
      <c r="O16" s="37">
        <v>14734.6</v>
      </c>
      <c r="P16" s="37">
        <v>173.4</v>
      </c>
      <c r="Q16" s="37">
        <v>39934.1</v>
      </c>
      <c r="R16" s="37">
        <v>2888.8</v>
      </c>
      <c r="S16" s="37">
        <v>1537.6</v>
      </c>
      <c r="T16" s="37">
        <v>141.9</v>
      </c>
      <c r="U16" s="37">
        <v>50</v>
      </c>
      <c r="V16" s="37">
        <v>284.60000000000002</v>
      </c>
      <c r="W16" s="32">
        <v>50</v>
      </c>
      <c r="X16" s="32">
        <v>50</v>
      </c>
      <c r="Y16" s="37">
        <v>1110.4000000000001</v>
      </c>
      <c r="Z16" s="37">
        <v>251.9</v>
      </c>
      <c r="AA16" s="37">
        <v>29821.599999999999</v>
      </c>
      <c r="AB16" s="37">
        <v>29675.7</v>
      </c>
      <c r="AC16" s="37">
        <v>909.1</v>
      </c>
      <c r="AD16" s="37">
        <v>1240.7</v>
      </c>
      <c r="AE16" s="37">
        <v>121.5</v>
      </c>
      <c r="AF16" s="37">
        <v>172</v>
      </c>
      <c r="AG16" s="37">
        <v>826.9</v>
      </c>
      <c r="AH16" s="37">
        <v>998.5</v>
      </c>
      <c r="AI16" s="37">
        <v>376.7</v>
      </c>
      <c r="AJ16" s="37">
        <v>213.5</v>
      </c>
      <c r="AK16" s="37">
        <v>221.7</v>
      </c>
      <c r="AL16" s="37">
        <v>285.10000000000002</v>
      </c>
      <c r="AM16" s="37">
        <v>452.4</v>
      </c>
      <c r="AN16" s="37">
        <v>361.9</v>
      </c>
      <c r="AO16" s="37">
        <v>4772.5</v>
      </c>
      <c r="AP16" s="37">
        <v>86231</v>
      </c>
      <c r="AQ16" s="37">
        <v>254.1</v>
      </c>
      <c r="AR16" s="37">
        <v>64201.8</v>
      </c>
      <c r="AS16" s="37">
        <v>6862.8</v>
      </c>
      <c r="AT16" s="37">
        <v>2385.1999999999998</v>
      </c>
      <c r="AU16" s="37">
        <v>285.60000000000002</v>
      </c>
      <c r="AV16" s="37">
        <v>283.60000000000002</v>
      </c>
      <c r="AW16" s="37">
        <v>203</v>
      </c>
      <c r="AX16" s="37">
        <v>50</v>
      </c>
      <c r="AY16" s="37">
        <v>511.5</v>
      </c>
      <c r="AZ16" s="37">
        <v>11457.2</v>
      </c>
      <c r="BA16" s="37">
        <v>8987.7999999999993</v>
      </c>
      <c r="BB16" s="37">
        <v>7669.5</v>
      </c>
      <c r="BC16" s="37">
        <v>29905.7</v>
      </c>
      <c r="BD16" s="37">
        <v>4942.1000000000004</v>
      </c>
      <c r="BE16" s="37">
        <v>1433.4</v>
      </c>
      <c r="BF16" s="37">
        <v>24124.2</v>
      </c>
      <c r="BG16" s="37">
        <v>977.6</v>
      </c>
      <c r="BH16" s="37">
        <v>641.6</v>
      </c>
      <c r="BI16" s="37">
        <v>248.7</v>
      </c>
      <c r="BJ16" s="37">
        <v>6157.1</v>
      </c>
      <c r="BK16" s="37">
        <v>21743.7</v>
      </c>
      <c r="BL16" s="37">
        <v>187.8</v>
      </c>
      <c r="BM16" s="37">
        <v>271.39999999999998</v>
      </c>
      <c r="BN16" s="37">
        <v>3695.2</v>
      </c>
      <c r="BO16" s="37">
        <v>1396</v>
      </c>
      <c r="BP16" s="37">
        <v>200.1</v>
      </c>
      <c r="BQ16" s="37">
        <v>5969.1</v>
      </c>
      <c r="BR16" s="37">
        <v>4761.2</v>
      </c>
      <c r="BS16" s="37">
        <v>1100.5999999999999</v>
      </c>
      <c r="BT16" s="37">
        <v>402.2</v>
      </c>
      <c r="BU16" s="37">
        <v>436</v>
      </c>
      <c r="BV16" s="37">
        <v>1212.8</v>
      </c>
      <c r="BW16" s="37">
        <v>1947.6</v>
      </c>
      <c r="BX16" s="37">
        <v>98.1</v>
      </c>
      <c r="BY16" s="37">
        <v>528.6</v>
      </c>
      <c r="BZ16" s="37">
        <v>212.2</v>
      </c>
      <c r="CA16" s="37">
        <v>178.6</v>
      </c>
      <c r="CB16" s="37">
        <v>81179.600000000006</v>
      </c>
      <c r="CC16" s="37">
        <v>174.6</v>
      </c>
      <c r="CD16" s="37">
        <v>64.7</v>
      </c>
      <c r="CE16" s="37">
        <v>175.2</v>
      </c>
      <c r="CF16" s="37">
        <v>106.2</v>
      </c>
      <c r="CG16" s="37">
        <v>187.5</v>
      </c>
      <c r="CH16" s="37">
        <v>113.9</v>
      </c>
      <c r="CI16" s="37">
        <v>710.2</v>
      </c>
      <c r="CJ16" s="37">
        <v>990.2</v>
      </c>
      <c r="CK16" s="37">
        <v>5273.5</v>
      </c>
      <c r="CL16" s="37">
        <v>1326</v>
      </c>
      <c r="CM16" s="37">
        <v>831</v>
      </c>
      <c r="CN16" s="37">
        <v>29438.400000000001</v>
      </c>
      <c r="CO16" s="37">
        <v>15252</v>
      </c>
      <c r="CP16" s="37">
        <v>1068.9000000000001</v>
      </c>
      <c r="CQ16" s="37">
        <v>1088.3</v>
      </c>
      <c r="CR16" s="37">
        <v>187.2</v>
      </c>
      <c r="CS16" s="37">
        <v>355.3</v>
      </c>
      <c r="CT16" s="37">
        <v>112.7</v>
      </c>
      <c r="CU16" s="37">
        <v>452.9</v>
      </c>
      <c r="CV16" s="37">
        <v>50</v>
      </c>
      <c r="CW16" s="37">
        <v>162.5</v>
      </c>
      <c r="CX16" s="37">
        <v>487.2</v>
      </c>
      <c r="CY16" s="37">
        <v>50</v>
      </c>
      <c r="CZ16" s="37">
        <v>2137.9</v>
      </c>
      <c r="DA16" s="37">
        <v>186.8</v>
      </c>
      <c r="DB16" s="37">
        <v>309.7</v>
      </c>
      <c r="DC16" s="37">
        <v>166.8</v>
      </c>
      <c r="DD16" s="37">
        <v>173.6</v>
      </c>
      <c r="DE16" s="37">
        <v>442.3</v>
      </c>
      <c r="DF16" s="37">
        <v>21899.3</v>
      </c>
      <c r="DG16" s="37">
        <v>81.599999999999994</v>
      </c>
      <c r="DH16" s="37">
        <v>2081.1</v>
      </c>
      <c r="DI16" s="37">
        <v>2717.5</v>
      </c>
      <c r="DJ16" s="37">
        <v>704.7</v>
      </c>
      <c r="DK16" s="37">
        <v>464.5</v>
      </c>
      <c r="DL16" s="37">
        <v>5879.1</v>
      </c>
      <c r="DM16" s="37">
        <v>267</v>
      </c>
      <c r="DN16" s="37">
        <v>1484.3</v>
      </c>
      <c r="DO16" s="37">
        <v>3033.5</v>
      </c>
      <c r="DP16" s="37">
        <v>215.9</v>
      </c>
      <c r="DQ16" s="37">
        <v>553.29999999999995</v>
      </c>
      <c r="DR16" s="37">
        <v>1358.8</v>
      </c>
      <c r="DS16" s="37">
        <v>803.5</v>
      </c>
      <c r="DT16" s="37">
        <v>130.9</v>
      </c>
      <c r="DU16" s="37">
        <v>400</v>
      </c>
      <c r="DV16" s="37">
        <v>202.3</v>
      </c>
      <c r="DW16" s="37">
        <v>361.9</v>
      </c>
      <c r="DX16" s="37">
        <v>175.3</v>
      </c>
      <c r="DY16" s="37">
        <v>325.10000000000002</v>
      </c>
      <c r="DZ16" s="37">
        <v>957.9</v>
      </c>
      <c r="EA16" s="37">
        <v>612.70000000000005</v>
      </c>
      <c r="EB16" s="37">
        <v>589.20000000000005</v>
      </c>
      <c r="EC16" s="37">
        <v>297.10000000000002</v>
      </c>
      <c r="ED16" s="37">
        <v>1664.5</v>
      </c>
      <c r="EE16" s="37">
        <v>195.1</v>
      </c>
      <c r="EF16" s="37">
        <v>1510.8</v>
      </c>
      <c r="EG16" s="37">
        <v>286.8</v>
      </c>
      <c r="EH16" s="37">
        <v>248</v>
      </c>
      <c r="EI16" s="37">
        <v>16975.7</v>
      </c>
      <c r="EJ16" s="37">
        <v>9246.4</v>
      </c>
      <c r="EK16" s="37">
        <v>682.7</v>
      </c>
      <c r="EL16" s="37">
        <v>491.7</v>
      </c>
      <c r="EM16" s="37">
        <v>451.2</v>
      </c>
      <c r="EN16" s="37">
        <v>1119.5</v>
      </c>
      <c r="EO16" s="37">
        <v>422.8</v>
      </c>
      <c r="EP16" s="37">
        <v>374.1</v>
      </c>
      <c r="EQ16" s="37">
        <v>2567.5</v>
      </c>
      <c r="ER16" s="37">
        <v>353.3</v>
      </c>
      <c r="ES16" s="37">
        <v>125.8</v>
      </c>
      <c r="ET16" s="37">
        <v>193.8</v>
      </c>
      <c r="EU16" s="37">
        <v>656.5</v>
      </c>
      <c r="EV16" s="37">
        <v>74.099999999999994</v>
      </c>
      <c r="EW16" s="37">
        <v>895.8</v>
      </c>
      <c r="EX16" s="37">
        <v>250.9</v>
      </c>
      <c r="EY16" s="37">
        <v>591.70000000000005</v>
      </c>
      <c r="EZ16" s="37">
        <v>130.5</v>
      </c>
      <c r="FA16" s="37">
        <v>3352.4</v>
      </c>
      <c r="FB16" s="37">
        <v>345.5</v>
      </c>
      <c r="FC16" s="37">
        <v>2375.3000000000002</v>
      </c>
      <c r="FD16" s="37">
        <v>357.3</v>
      </c>
      <c r="FE16" s="37">
        <v>101.9</v>
      </c>
      <c r="FF16" s="37">
        <v>230.5</v>
      </c>
      <c r="FG16" s="37">
        <v>111.8</v>
      </c>
      <c r="FH16" s="37">
        <v>93.3</v>
      </c>
      <c r="FI16" s="37">
        <v>1870.2</v>
      </c>
      <c r="FJ16" s="37">
        <v>1882.7</v>
      </c>
      <c r="FK16" s="37">
        <v>2224.8000000000002</v>
      </c>
      <c r="FL16" s="37">
        <v>5738</v>
      </c>
      <c r="FM16" s="37">
        <v>3622</v>
      </c>
      <c r="FN16" s="37">
        <v>21424.3</v>
      </c>
      <c r="FO16" s="37">
        <v>1126.7</v>
      </c>
      <c r="FP16" s="37">
        <v>2226.8000000000002</v>
      </c>
      <c r="FQ16" s="37">
        <v>853.8</v>
      </c>
      <c r="FR16" s="37">
        <v>167.7</v>
      </c>
      <c r="FS16" s="37">
        <v>202.3</v>
      </c>
      <c r="FT16" s="32">
        <v>78.2</v>
      </c>
      <c r="FU16" s="37">
        <v>768.7</v>
      </c>
      <c r="FV16" s="37">
        <v>648.70000000000005</v>
      </c>
      <c r="FW16" s="37">
        <v>204.9</v>
      </c>
      <c r="FX16" s="37">
        <v>68.3</v>
      </c>
      <c r="FY16" s="38">
        <v>19167.3</v>
      </c>
      <c r="FZ16" s="21">
        <f t="shared" ref="FZ16:FZ21" si="7">SUM(C16:FX16)</f>
        <v>858840.39999999979</v>
      </c>
      <c r="GA16" s="21"/>
      <c r="GB16" s="21"/>
      <c r="GC16" s="21"/>
      <c r="GD16" s="17"/>
      <c r="GE16" s="17"/>
    </row>
    <row r="17" spans="1:187" x14ac:dyDescent="0.2">
      <c r="A17" s="4" t="s">
        <v>272</v>
      </c>
      <c r="B17" s="2" t="s">
        <v>273</v>
      </c>
      <c r="C17" s="21">
        <v>5771</v>
      </c>
      <c r="D17" s="21">
        <v>36304</v>
      </c>
      <c r="E17" s="21">
        <v>6584</v>
      </c>
      <c r="F17" s="21">
        <v>16028</v>
      </c>
      <c r="G17" s="21">
        <v>1006</v>
      </c>
      <c r="H17" s="21">
        <v>910.5</v>
      </c>
      <c r="I17" s="21">
        <v>8747.5</v>
      </c>
      <c r="J17" s="21">
        <v>2233.5</v>
      </c>
      <c r="K17" s="21">
        <v>271</v>
      </c>
      <c r="L17" s="21">
        <v>2475</v>
      </c>
      <c r="M17" s="21">
        <v>1315</v>
      </c>
      <c r="N17" s="21">
        <v>51355.5</v>
      </c>
      <c r="O17" s="21">
        <v>14374.5</v>
      </c>
      <c r="P17" s="21">
        <v>169.5</v>
      </c>
      <c r="Q17" s="21">
        <v>37697</v>
      </c>
      <c r="R17" s="21">
        <v>456</v>
      </c>
      <c r="S17" s="21">
        <v>1487.5</v>
      </c>
      <c r="T17" s="21">
        <v>130</v>
      </c>
      <c r="U17" s="21">
        <v>36</v>
      </c>
      <c r="V17" s="21">
        <v>269</v>
      </c>
      <c r="W17" s="21">
        <v>38.5</v>
      </c>
      <c r="X17" s="21">
        <v>31</v>
      </c>
      <c r="Y17" s="21">
        <v>483.5</v>
      </c>
      <c r="Z17" s="21">
        <v>234</v>
      </c>
      <c r="AA17" s="21">
        <v>29421</v>
      </c>
      <c r="AB17" s="21">
        <v>29201</v>
      </c>
      <c r="AC17" s="21">
        <v>881</v>
      </c>
      <c r="AD17" s="21">
        <v>1129</v>
      </c>
      <c r="AE17" s="21">
        <v>105</v>
      </c>
      <c r="AF17" s="21">
        <v>166</v>
      </c>
      <c r="AG17" s="21">
        <v>760</v>
      </c>
      <c r="AH17" s="21">
        <v>941.5</v>
      </c>
      <c r="AI17" s="21">
        <v>358.5</v>
      </c>
      <c r="AJ17" s="21">
        <v>204</v>
      </c>
      <c r="AK17" s="21">
        <v>191.5</v>
      </c>
      <c r="AL17" s="21">
        <v>253.5</v>
      </c>
      <c r="AM17" s="21">
        <v>423</v>
      </c>
      <c r="AN17" s="21">
        <v>327</v>
      </c>
      <c r="AO17" s="21">
        <v>4495.5</v>
      </c>
      <c r="AP17" s="21">
        <v>82143</v>
      </c>
      <c r="AQ17" s="21">
        <v>235.5</v>
      </c>
      <c r="AR17" s="21">
        <v>60832</v>
      </c>
      <c r="AS17" s="21">
        <v>6419.5</v>
      </c>
      <c r="AT17" s="21">
        <v>2303.5</v>
      </c>
      <c r="AU17" s="21">
        <v>248.5</v>
      </c>
      <c r="AV17" s="21">
        <v>273.5</v>
      </c>
      <c r="AW17" s="21">
        <v>194.5</v>
      </c>
      <c r="AX17" s="21">
        <v>26.5</v>
      </c>
      <c r="AY17" s="21">
        <v>410</v>
      </c>
      <c r="AZ17" s="21">
        <v>11126</v>
      </c>
      <c r="BA17" s="21">
        <v>8829.5</v>
      </c>
      <c r="BB17" s="21">
        <v>7475</v>
      </c>
      <c r="BC17" s="21">
        <v>25672</v>
      </c>
      <c r="BD17" s="21">
        <v>4905.5</v>
      </c>
      <c r="BE17" s="21">
        <v>1406.5</v>
      </c>
      <c r="BF17" s="21">
        <v>23269.5</v>
      </c>
      <c r="BG17" s="21">
        <v>913.5</v>
      </c>
      <c r="BH17" s="21">
        <v>612.5</v>
      </c>
      <c r="BI17" s="21">
        <v>239.5</v>
      </c>
      <c r="BJ17" s="21">
        <v>6104.5</v>
      </c>
      <c r="BK17" s="21">
        <v>15165</v>
      </c>
      <c r="BL17" s="21">
        <v>172.5</v>
      </c>
      <c r="BM17" s="21">
        <v>262.5</v>
      </c>
      <c r="BN17" s="21">
        <v>3514</v>
      </c>
      <c r="BO17" s="21">
        <v>1262</v>
      </c>
      <c r="BP17" s="21">
        <v>182</v>
      </c>
      <c r="BQ17" s="21">
        <v>5301.5</v>
      </c>
      <c r="BR17" s="21">
        <v>4668.5</v>
      </c>
      <c r="BS17" s="21">
        <v>1048.5</v>
      </c>
      <c r="BT17" s="21">
        <v>389.5</v>
      </c>
      <c r="BU17" s="21">
        <v>413.5</v>
      </c>
      <c r="BV17" s="21">
        <v>1149</v>
      </c>
      <c r="BW17" s="21">
        <v>1906</v>
      </c>
      <c r="BX17" s="21">
        <v>93.5</v>
      </c>
      <c r="BY17" s="21">
        <v>506</v>
      </c>
      <c r="BZ17" s="21">
        <v>207</v>
      </c>
      <c r="CA17" s="21">
        <v>165</v>
      </c>
      <c r="CB17" s="21">
        <v>79379.5</v>
      </c>
      <c r="CC17" s="21">
        <v>169</v>
      </c>
      <c r="CD17" s="21">
        <v>57</v>
      </c>
      <c r="CE17" s="21">
        <v>170.5</v>
      </c>
      <c r="CF17" s="21">
        <v>88.5</v>
      </c>
      <c r="CG17" s="21">
        <v>178.5</v>
      </c>
      <c r="CH17" s="21">
        <v>102</v>
      </c>
      <c r="CI17" s="21">
        <v>696</v>
      </c>
      <c r="CJ17" s="21">
        <v>895</v>
      </c>
      <c r="CK17" s="21">
        <v>4341</v>
      </c>
      <c r="CL17" s="21">
        <v>1296.5</v>
      </c>
      <c r="CM17" s="21">
        <v>805</v>
      </c>
      <c r="CN17" s="21">
        <v>27436</v>
      </c>
      <c r="CO17" s="21">
        <v>14980.5</v>
      </c>
      <c r="CP17" s="21">
        <v>1047.5</v>
      </c>
      <c r="CQ17" s="21">
        <v>1002.5</v>
      </c>
      <c r="CR17" s="21">
        <v>180.5</v>
      </c>
      <c r="CS17" s="21">
        <v>342.5</v>
      </c>
      <c r="CT17" s="21">
        <v>107.5</v>
      </c>
      <c r="CU17" s="21">
        <v>61</v>
      </c>
      <c r="CV17" s="21">
        <v>46</v>
      </c>
      <c r="CW17" s="21">
        <v>159</v>
      </c>
      <c r="CX17" s="21">
        <v>467.5</v>
      </c>
      <c r="CY17" s="21">
        <v>41</v>
      </c>
      <c r="CZ17" s="21">
        <v>2045</v>
      </c>
      <c r="DA17" s="21">
        <v>176</v>
      </c>
      <c r="DB17" s="21">
        <v>297</v>
      </c>
      <c r="DC17" s="21">
        <v>142.5</v>
      </c>
      <c r="DD17" s="21">
        <v>166.5</v>
      </c>
      <c r="DE17" s="21">
        <v>413</v>
      </c>
      <c r="DF17" s="21">
        <v>20563.5</v>
      </c>
      <c r="DG17" s="21">
        <v>76.5</v>
      </c>
      <c r="DH17" s="21">
        <v>1979</v>
      </c>
      <c r="DI17" s="21">
        <v>2607.5</v>
      </c>
      <c r="DJ17" s="21">
        <v>645.5</v>
      </c>
      <c r="DK17" s="21">
        <v>447</v>
      </c>
      <c r="DL17" s="21">
        <v>5726</v>
      </c>
      <c r="DM17" s="21">
        <v>254</v>
      </c>
      <c r="DN17" s="21">
        <v>1446.5</v>
      </c>
      <c r="DO17" s="21">
        <v>2905</v>
      </c>
      <c r="DP17" s="21">
        <v>199.5</v>
      </c>
      <c r="DQ17" s="21">
        <v>526.5</v>
      </c>
      <c r="DR17" s="21">
        <v>1304.5</v>
      </c>
      <c r="DS17" s="21">
        <v>771</v>
      </c>
      <c r="DT17" s="21">
        <v>125.5</v>
      </c>
      <c r="DU17" s="21">
        <v>383</v>
      </c>
      <c r="DV17" s="21">
        <v>191.5</v>
      </c>
      <c r="DW17" s="21">
        <v>354</v>
      </c>
      <c r="DX17" s="21">
        <v>166.5</v>
      </c>
      <c r="DY17" s="21">
        <v>296.5</v>
      </c>
      <c r="DZ17" s="21">
        <v>886</v>
      </c>
      <c r="EA17" s="21">
        <v>559</v>
      </c>
      <c r="EB17" s="21">
        <v>570</v>
      </c>
      <c r="EC17" s="21">
        <v>281</v>
      </c>
      <c r="ED17" s="21">
        <v>1623.5</v>
      </c>
      <c r="EE17" s="21">
        <v>188</v>
      </c>
      <c r="EF17" s="21">
        <v>1397.5</v>
      </c>
      <c r="EG17" s="21">
        <v>275.5</v>
      </c>
      <c r="EH17" s="21">
        <v>237.5</v>
      </c>
      <c r="EI17" s="21">
        <v>15797</v>
      </c>
      <c r="EJ17" s="21">
        <v>9100.5</v>
      </c>
      <c r="EK17" s="21">
        <v>663</v>
      </c>
      <c r="EL17" s="21">
        <v>474</v>
      </c>
      <c r="EM17" s="21">
        <v>427.5</v>
      </c>
      <c r="EN17" s="21">
        <v>971</v>
      </c>
      <c r="EO17" s="21">
        <v>361.5</v>
      </c>
      <c r="EP17" s="21">
        <v>364</v>
      </c>
      <c r="EQ17" s="21">
        <v>2440</v>
      </c>
      <c r="ER17" s="21">
        <v>314</v>
      </c>
      <c r="ES17" s="21">
        <v>118.5</v>
      </c>
      <c r="ET17" s="21">
        <v>184</v>
      </c>
      <c r="EU17" s="21">
        <v>582.5</v>
      </c>
      <c r="EV17" s="21">
        <v>68</v>
      </c>
      <c r="EW17" s="21">
        <v>872</v>
      </c>
      <c r="EX17" s="21">
        <v>215.5</v>
      </c>
      <c r="EY17" s="21">
        <v>239</v>
      </c>
      <c r="EZ17" s="21">
        <v>118.5</v>
      </c>
      <c r="FA17" s="21">
        <v>3275</v>
      </c>
      <c r="FB17" s="21">
        <v>324</v>
      </c>
      <c r="FC17" s="21">
        <v>2264.5</v>
      </c>
      <c r="FD17" s="21">
        <v>349.5</v>
      </c>
      <c r="FE17" s="21">
        <v>90</v>
      </c>
      <c r="FF17" s="21">
        <v>221</v>
      </c>
      <c r="FG17" s="21">
        <v>111</v>
      </c>
      <c r="FH17" s="21">
        <v>90</v>
      </c>
      <c r="FI17" s="21">
        <v>1821</v>
      </c>
      <c r="FJ17" s="21">
        <v>1825</v>
      </c>
      <c r="FK17" s="21">
        <v>2159.5</v>
      </c>
      <c r="FL17" s="21">
        <v>5678</v>
      </c>
      <c r="FM17" s="21">
        <v>3548.5</v>
      </c>
      <c r="FN17" s="21">
        <v>20941</v>
      </c>
      <c r="FO17" s="21">
        <v>1088</v>
      </c>
      <c r="FP17" s="21">
        <v>2125</v>
      </c>
      <c r="FQ17" s="21">
        <v>833</v>
      </c>
      <c r="FR17" s="21">
        <v>163.5</v>
      </c>
      <c r="FS17" s="21">
        <v>196.5</v>
      </c>
      <c r="FT17" s="17">
        <v>72</v>
      </c>
      <c r="FU17" s="21">
        <v>735</v>
      </c>
      <c r="FV17" s="21">
        <v>606</v>
      </c>
      <c r="FW17" s="21">
        <v>198</v>
      </c>
      <c r="FX17" s="21">
        <v>59.5</v>
      </c>
      <c r="FY17" s="21">
        <v>0</v>
      </c>
      <c r="FZ17" s="21">
        <f t="shared" si="7"/>
        <v>803673.5</v>
      </c>
      <c r="GA17" s="21"/>
      <c r="GB17" s="21"/>
      <c r="GC17" s="21"/>
      <c r="GD17" s="21"/>
      <c r="GE17" s="21"/>
    </row>
    <row r="18" spans="1:187" x14ac:dyDescent="0.2">
      <c r="A18" s="4" t="s">
        <v>274</v>
      </c>
      <c r="B18" s="2" t="s">
        <v>275</v>
      </c>
      <c r="C18" s="21">
        <v>5680.5</v>
      </c>
      <c r="D18" s="21">
        <v>35964.5</v>
      </c>
      <c r="E18" s="21">
        <v>6654.5</v>
      </c>
      <c r="F18" s="21">
        <v>15884</v>
      </c>
      <c r="G18" s="21">
        <v>1009</v>
      </c>
      <c r="H18" s="21">
        <v>931</v>
      </c>
      <c r="I18" s="21">
        <v>8642.5</v>
      </c>
      <c r="J18" s="21">
        <v>2144.5</v>
      </c>
      <c r="K18" s="21">
        <v>280</v>
      </c>
      <c r="L18" s="21">
        <v>2551.5</v>
      </c>
      <c r="M18" s="21">
        <v>1331</v>
      </c>
      <c r="N18" s="21">
        <v>51046</v>
      </c>
      <c r="O18" s="21">
        <v>14600.5</v>
      </c>
      <c r="P18" s="21">
        <v>162.5</v>
      </c>
      <c r="Q18" s="21">
        <v>38057.5</v>
      </c>
      <c r="R18" s="21">
        <v>438.5</v>
      </c>
      <c r="S18" s="21">
        <v>1322.5</v>
      </c>
      <c r="T18" s="21">
        <v>141.5</v>
      </c>
      <c r="U18" s="21">
        <v>46</v>
      </c>
      <c r="V18" s="21">
        <v>252.5</v>
      </c>
      <c r="W18" s="21">
        <v>30</v>
      </c>
      <c r="X18" s="21">
        <v>31.5</v>
      </c>
      <c r="Y18" s="21">
        <v>474.5</v>
      </c>
      <c r="Z18" s="21">
        <v>232.5</v>
      </c>
      <c r="AA18" s="21">
        <v>28973</v>
      </c>
      <c r="AB18" s="21">
        <v>29206</v>
      </c>
      <c r="AC18" s="21">
        <v>906.5</v>
      </c>
      <c r="AD18" s="21">
        <v>1100.5</v>
      </c>
      <c r="AE18" s="21">
        <v>123</v>
      </c>
      <c r="AF18" s="21">
        <v>168</v>
      </c>
      <c r="AG18" s="21">
        <v>787</v>
      </c>
      <c r="AH18" s="21">
        <v>945</v>
      </c>
      <c r="AI18" s="21">
        <v>343</v>
      </c>
      <c r="AJ18" s="21">
        <v>194.5</v>
      </c>
      <c r="AK18" s="21">
        <v>203.5</v>
      </c>
      <c r="AL18" s="21">
        <v>283.5</v>
      </c>
      <c r="AM18" s="21">
        <v>425</v>
      </c>
      <c r="AN18" s="21">
        <v>345.5</v>
      </c>
      <c r="AO18" s="21">
        <v>4502.5</v>
      </c>
      <c r="AP18" s="21">
        <v>81526</v>
      </c>
      <c r="AQ18" s="21">
        <v>253.5</v>
      </c>
      <c r="AR18" s="21">
        <v>60438.5</v>
      </c>
      <c r="AS18" s="21">
        <v>6331</v>
      </c>
      <c r="AT18" s="21">
        <v>2250.5</v>
      </c>
      <c r="AU18" s="21">
        <v>253.5</v>
      </c>
      <c r="AV18" s="21">
        <v>267</v>
      </c>
      <c r="AW18" s="21">
        <v>193</v>
      </c>
      <c r="AX18" s="21">
        <v>15</v>
      </c>
      <c r="AY18" s="21">
        <v>425.5</v>
      </c>
      <c r="AZ18" s="21">
        <v>11127.5</v>
      </c>
      <c r="BA18" s="21">
        <v>8663.5</v>
      </c>
      <c r="BB18" s="21">
        <v>7357</v>
      </c>
      <c r="BC18" s="21">
        <v>25696</v>
      </c>
      <c r="BD18" s="21">
        <v>4805</v>
      </c>
      <c r="BE18" s="21">
        <v>1412.5</v>
      </c>
      <c r="BF18" s="21">
        <v>22898</v>
      </c>
      <c r="BG18" s="21">
        <v>919.5</v>
      </c>
      <c r="BH18" s="21">
        <v>628</v>
      </c>
      <c r="BI18" s="21">
        <v>234</v>
      </c>
      <c r="BJ18" s="21">
        <v>5892</v>
      </c>
      <c r="BK18" s="21">
        <v>14763</v>
      </c>
      <c r="BL18" s="21">
        <v>164</v>
      </c>
      <c r="BM18" s="21">
        <v>260.5</v>
      </c>
      <c r="BN18" s="21">
        <v>3559</v>
      </c>
      <c r="BO18" s="21">
        <v>1266</v>
      </c>
      <c r="BP18" s="21">
        <v>184</v>
      </c>
      <c r="BQ18" s="21">
        <v>5288</v>
      </c>
      <c r="BR18" s="21">
        <v>4604.5</v>
      </c>
      <c r="BS18" s="21">
        <v>1001</v>
      </c>
      <c r="BT18" s="21">
        <v>402.5</v>
      </c>
      <c r="BU18" s="21">
        <v>434</v>
      </c>
      <c r="BV18" s="21">
        <v>1170.8</v>
      </c>
      <c r="BW18" s="21">
        <v>1833</v>
      </c>
      <c r="BX18" s="21">
        <v>91.5</v>
      </c>
      <c r="BY18" s="21">
        <v>488.5</v>
      </c>
      <c r="BZ18" s="21">
        <v>204.5</v>
      </c>
      <c r="CA18" s="21">
        <v>170.5</v>
      </c>
      <c r="CB18" s="21">
        <v>79757</v>
      </c>
      <c r="CC18" s="21">
        <v>145.5</v>
      </c>
      <c r="CD18" s="21">
        <v>56</v>
      </c>
      <c r="CE18" s="21">
        <v>157</v>
      </c>
      <c r="CF18" s="21">
        <v>105.5</v>
      </c>
      <c r="CG18" s="21">
        <v>172</v>
      </c>
      <c r="CH18" s="21">
        <v>102</v>
      </c>
      <c r="CI18" s="21">
        <v>687.5</v>
      </c>
      <c r="CJ18" s="21">
        <v>930</v>
      </c>
      <c r="CK18" s="21">
        <v>4249</v>
      </c>
      <c r="CL18" s="21">
        <v>1273.5</v>
      </c>
      <c r="CM18" s="21">
        <v>797.5</v>
      </c>
      <c r="CN18" s="21">
        <v>27359</v>
      </c>
      <c r="CO18" s="21">
        <v>14741.5</v>
      </c>
      <c r="CP18" s="21">
        <v>1044.5</v>
      </c>
      <c r="CQ18" s="21">
        <v>1006.5</v>
      </c>
      <c r="CR18" s="21">
        <v>177</v>
      </c>
      <c r="CS18" s="21">
        <v>343.5</v>
      </c>
      <c r="CT18" s="21">
        <v>103.5</v>
      </c>
      <c r="CU18" s="21">
        <v>54.5</v>
      </c>
      <c r="CV18" s="21">
        <v>42.5</v>
      </c>
      <c r="CW18" s="21">
        <v>152.5</v>
      </c>
      <c r="CX18" s="21">
        <v>481</v>
      </c>
      <c r="CY18" s="21">
        <v>39.5</v>
      </c>
      <c r="CZ18" s="21">
        <v>2057</v>
      </c>
      <c r="DA18" s="21">
        <v>180.5</v>
      </c>
      <c r="DB18" s="21">
        <v>300</v>
      </c>
      <c r="DC18" s="21">
        <v>157</v>
      </c>
      <c r="DD18" s="21">
        <v>134</v>
      </c>
      <c r="DE18" s="21">
        <v>424</v>
      </c>
      <c r="DF18" s="21">
        <v>20447.5</v>
      </c>
      <c r="DG18" s="21">
        <v>79.5</v>
      </c>
      <c r="DH18" s="21">
        <v>1967</v>
      </c>
      <c r="DI18" s="21">
        <v>2535</v>
      </c>
      <c r="DJ18" s="21">
        <v>696.5</v>
      </c>
      <c r="DK18" s="21">
        <v>436.5</v>
      </c>
      <c r="DL18" s="21">
        <v>5682</v>
      </c>
      <c r="DM18" s="21">
        <v>248.5</v>
      </c>
      <c r="DN18" s="21">
        <v>1398</v>
      </c>
      <c r="DO18" s="21">
        <v>2827</v>
      </c>
      <c r="DP18" s="21">
        <v>211.5</v>
      </c>
      <c r="DQ18" s="21">
        <v>504</v>
      </c>
      <c r="DR18" s="21">
        <v>1240</v>
      </c>
      <c r="DS18" s="21">
        <v>765.5</v>
      </c>
      <c r="DT18" s="21">
        <v>128.5</v>
      </c>
      <c r="DU18" s="21">
        <v>374</v>
      </c>
      <c r="DV18" s="21">
        <v>182</v>
      </c>
      <c r="DW18" s="21">
        <v>366</v>
      </c>
      <c r="DX18" s="21">
        <v>163.5</v>
      </c>
      <c r="DY18" s="21">
        <v>322</v>
      </c>
      <c r="DZ18" s="21">
        <v>949.5</v>
      </c>
      <c r="EA18" s="21">
        <v>525.5</v>
      </c>
      <c r="EB18" s="21">
        <v>577.5</v>
      </c>
      <c r="EC18" s="21">
        <v>288.5</v>
      </c>
      <c r="ED18" s="21">
        <v>1628</v>
      </c>
      <c r="EE18" s="21">
        <v>186</v>
      </c>
      <c r="EF18" s="21">
        <v>1401.5</v>
      </c>
      <c r="EG18" s="21">
        <v>261</v>
      </c>
      <c r="EH18" s="21">
        <v>235</v>
      </c>
      <c r="EI18" s="21">
        <v>16045.5</v>
      </c>
      <c r="EJ18" s="21">
        <v>9005</v>
      </c>
      <c r="EK18" s="21">
        <v>619.5</v>
      </c>
      <c r="EL18" s="21">
        <v>480.5</v>
      </c>
      <c r="EM18" s="21">
        <v>408.5</v>
      </c>
      <c r="EN18" s="21">
        <v>997.5</v>
      </c>
      <c r="EO18" s="21">
        <v>394.5</v>
      </c>
      <c r="EP18" s="21">
        <v>353.5</v>
      </c>
      <c r="EQ18" s="21">
        <v>2428.5</v>
      </c>
      <c r="ER18" s="21">
        <v>312.5</v>
      </c>
      <c r="ES18" s="21">
        <v>118.5</v>
      </c>
      <c r="ET18" s="21">
        <v>186</v>
      </c>
      <c r="EU18" s="21">
        <v>591</v>
      </c>
      <c r="EV18" s="21">
        <v>63</v>
      </c>
      <c r="EW18" s="21">
        <v>873</v>
      </c>
      <c r="EX18" s="21">
        <v>243.5</v>
      </c>
      <c r="EY18" s="21">
        <v>242.5</v>
      </c>
      <c r="EZ18" s="21">
        <v>129.5</v>
      </c>
      <c r="FA18" s="21">
        <v>3211</v>
      </c>
      <c r="FB18" s="21">
        <v>321</v>
      </c>
      <c r="FC18" s="21">
        <v>2280</v>
      </c>
      <c r="FD18" s="21">
        <v>322</v>
      </c>
      <c r="FE18" s="21">
        <v>96</v>
      </c>
      <c r="FF18" s="21">
        <v>211</v>
      </c>
      <c r="FG18" s="21">
        <v>100</v>
      </c>
      <c r="FH18" s="21">
        <v>91.5</v>
      </c>
      <c r="FI18" s="21">
        <v>1812</v>
      </c>
      <c r="FJ18" s="21">
        <v>1853.5</v>
      </c>
      <c r="FK18" s="21">
        <v>2153</v>
      </c>
      <c r="FL18" s="21">
        <v>5172.5</v>
      </c>
      <c r="FM18" s="21">
        <v>3522.5</v>
      </c>
      <c r="FN18" s="21">
        <v>20460.5</v>
      </c>
      <c r="FO18" s="21">
        <v>1092.5</v>
      </c>
      <c r="FP18" s="21">
        <v>2100.5</v>
      </c>
      <c r="FQ18" s="21">
        <v>800.5</v>
      </c>
      <c r="FR18" s="21">
        <v>158</v>
      </c>
      <c r="FS18" s="21">
        <v>185.5</v>
      </c>
      <c r="FT18" s="17">
        <v>81</v>
      </c>
      <c r="FU18" s="21">
        <v>757</v>
      </c>
      <c r="FV18" s="21">
        <v>620.5</v>
      </c>
      <c r="FW18" s="21">
        <v>185</v>
      </c>
      <c r="FX18" s="21">
        <v>63</v>
      </c>
      <c r="FY18" s="21">
        <v>0</v>
      </c>
      <c r="FZ18" s="21">
        <f t="shared" si="7"/>
        <v>798887.3</v>
      </c>
      <c r="GA18" s="21"/>
      <c r="GB18" s="21"/>
      <c r="GC18" s="21"/>
      <c r="GD18" s="39"/>
      <c r="GE18" s="39"/>
    </row>
    <row r="19" spans="1:187" x14ac:dyDescent="0.2">
      <c r="A19" s="4" t="s">
        <v>276</v>
      </c>
      <c r="B19" s="2" t="s">
        <v>277</v>
      </c>
      <c r="C19" s="21">
        <v>5666</v>
      </c>
      <c r="D19" s="21">
        <v>35561</v>
      </c>
      <c r="E19" s="21">
        <v>6685</v>
      </c>
      <c r="F19" s="21">
        <v>15947</v>
      </c>
      <c r="G19" s="21">
        <v>975.5</v>
      </c>
      <c r="H19" s="21">
        <v>955.5</v>
      </c>
      <c r="I19" s="21">
        <v>8787</v>
      </c>
      <c r="J19" s="21">
        <v>2040</v>
      </c>
      <c r="K19" s="21">
        <v>313</v>
      </c>
      <c r="L19" s="21">
        <v>2543</v>
      </c>
      <c r="M19" s="21">
        <v>1333.5</v>
      </c>
      <c r="N19" s="21">
        <v>50914.5</v>
      </c>
      <c r="O19" s="21">
        <v>14482</v>
      </c>
      <c r="P19" s="21">
        <v>160.5</v>
      </c>
      <c r="Q19" s="21">
        <v>37707</v>
      </c>
      <c r="R19" s="21">
        <v>434</v>
      </c>
      <c r="S19" s="21">
        <v>1277</v>
      </c>
      <c r="T19" s="21">
        <v>129.5</v>
      </c>
      <c r="U19" s="21">
        <v>35.5</v>
      </c>
      <c r="V19" s="21">
        <v>257</v>
      </c>
      <c r="W19" s="21">
        <v>44.5</v>
      </c>
      <c r="X19" s="21">
        <v>39.5</v>
      </c>
      <c r="Y19" s="21">
        <v>440</v>
      </c>
      <c r="Z19" s="21">
        <v>250</v>
      </c>
      <c r="AA19" s="21">
        <v>28329.5</v>
      </c>
      <c r="AB19" s="21">
        <v>28860</v>
      </c>
      <c r="AC19" s="21">
        <v>855.5</v>
      </c>
      <c r="AD19" s="21">
        <v>1080</v>
      </c>
      <c r="AE19" s="21">
        <v>102</v>
      </c>
      <c r="AF19" s="21">
        <v>164.5</v>
      </c>
      <c r="AG19" s="21">
        <v>790</v>
      </c>
      <c r="AH19" s="21">
        <v>934</v>
      </c>
      <c r="AI19" s="21">
        <v>349</v>
      </c>
      <c r="AJ19" s="21">
        <v>214</v>
      </c>
      <c r="AK19" s="21">
        <v>192.5</v>
      </c>
      <c r="AL19" s="21">
        <v>245</v>
      </c>
      <c r="AM19" s="21">
        <v>419.5</v>
      </c>
      <c r="AN19" s="21">
        <v>343</v>
      </c>
      <c r="AO19" s="21">
        <v>4609</v>
      </c>
      <c r="AP19" s="21">
        <v>80029</v>
      </c>
      <c r="AQ19" s="21">
        <v>238.5</v>
      </c>
      <c r="AR19" s="21">
        <v>59780</v>
      </c>
      <c r="AS19" s="21">
        <v>6239</v>
      </c>
      <c r="AT19" s="21">
        <v>2333.5</v>
      </c>
      <c r="AU19" s="21">
        <v>247</v>
      </c>
      <c r="AV19" s="21">
        <v>261</v>
      </c>
      <c r="AW19" s="21">
        <v>205</v>
      </c>
      <c r="AX19" s="21">
        <v>11.5</v>
      </c>
      <c r="AY19" s="21">
        <v>429.5</v>
      </c>
      <c r="AZ19" s="21">
        <v>10812</v>
      </c>
      <c r="BA19" s="21">
        <v>8533.5</v>
      </c>
      <c r="BB19" s="21">
        <v>7442.5</v>
      </c>
      <c r="BC19" s="21">
        <v>26169</v>
      </c>
      <c r="BD19" s="21">
        <v>4842.5</v>
      </c>
      <c r="BE19" s="21">
        <v>1384.5</v>
      </c>
      <c r="BF19" s="21">
        <v>22731.5</v>
      </c>
      <c r="BG19" s="21">
        <v>955.5</v>
      </c>
      <c r="BH19" s="21">
        <v>588</v>
      </c>
      <c r="BI19" s="21">
        <v>230</v>
      </c>
      <c r="BJ19" s="21">
        <v>5782</v>
      </c>
      <c r="BK19" s="21">
        <v>14654</v>
      </c>
      <c r="BL19" s="21">
        <v>188</v>
      </c>
      <c r="BM19" s="21">
        <v>248</v>
      </c>
      <c r="BN19" s="21">
        <v>3492.5</v>
      </c>
      <c r="BO19" s="21">
        <v>1332</v>
      </c>
      <c r="BP19" s="21">
        <v>199.5</v>
      </c>
      <c r="BQ19" s="21">
        <v>5271</v>
      </c>
      <c r="BR19" s="21">
        <v>4565.5</v>
      </c>
      <c r="BS19" s="21">
        <v>924</v>
      </c>
      <c r="BT19" s="21">
        <v>387.5</v>
      </c>
      <c r="BU19" s="21">
        <v>409</v>
      </c>
      <c r="BV19" s="21">
        <v>1164.9000000000001</v>
      </c>
      <c r="BW19" s="21">
        <v>1773.5</v>
      </c>
      <c r="BX19" s="21">
        <v>83.5</v>
      </c>
      <c r="BY19" s="21">
        <v>479.5</v>
      </c>
      <c r="BZ19" s="21">
        <v>193</v>
      </c>
      <c r="CA19" s="21">
        <v>163</v>
      </c>
      <c r="CB19" s="21">
        <v>79455</v>
      </c>
      <c r="CC19" s="21">
        <v>148.5</v>
      </c>
      <c r="CD19" s="21">
        <v>59.5</v>
      </c>
      <c r="CE19" s="21">
        <v>165</v>
      </c>
      <c r="CF19" s="21">
        <v>95</v>
      </c>
      <c r="CG19" s="21">
        <v>166</v>
      </c>
      <c r="CH19" s="21">
        <v>105</v>
      </c>
      <c r="CI19" s="21">
        <v>679</v>
      </c>
      <c r="CJ19" s="21">
        <v>944</v>
      </c>
      <c r="CK19" s="21">
        <v>4148.5</v>
      </c>
      <c r="CL19" s="21">
        <v>1232</v>
      </c>
      <c r="CM19" s="21">
        <v>741</v>
      </c>
      <c r="CN19" s="21">
        <v>26904.5</v>
      </c>
      <c r="CO19" s="21">
        <v>14863.5</v>
      </c>
      <c r="CP19" s="21">
        <v>1031</v>
      </c>
      <c r="CQ19" s="21">
        <v>977.5</v>
      </c>
      <c r="CR19" s="21">
        <v>179</v>
      </c>
      <c r="CS19" s="21">
        <v>350.5</v>
      </c>
      <c r="CT19" s="21">
        <v>109.5</v>
      </c>
      <c r="CU19" s="21">
        <v>50</v>
      </c>
      <c r="CV19" s="21">
        <v>40</v>
      </c>
      <c r="CW19" s="21">
        <v>150</v>
      </c>
      <c r="CX19" s="21">
        <v>464</v>
      </c>
      <c r="CY19" s="21">
        <v>37</v>
      </c>
      <c r="CZ19" s="21">
        <v>2045.5</v>
      </c>
      <c r="DA19" s="21">
        <v>179</v>
      </c>
      <c r="DB19" s="21">
        <v>306.5</v>
      </c>
      <c r="DC19" s="21">
        <v>162</v>
      </c>
      <c r="DD19" s="21">
        <v>132</v>
      </c>
      <c r="DE19" s="21">
        <v>432.5</v>
      </c>
      <c r="DF19" s="21">
        <v>20425.5</v>
      </c>
      <c r="DG19" s="21">
        <v>73</v>
      </c>
      <c r="DH19" s="21">
        <v>1923</v>
      </c>
      <c r="DI19" s="21">
        <v>2544.5</v>
      </c>
      <c r="DJ19" s="21">
        <v>704.5</v>
      </c>
      <c r="DK19" s="21">
        <v>405.5</v>
      </c>
      <c r="DL19" s="21">
        <v>5630.5</v>
      </c>
      <c r="DM19" s="21">
        <v>232.5</v>
      </c>
      <c r="DN19" s="21">
        <v>1394</v>
      </c>
      <c r="DO19" s="21">
        <v>2842</v>
      </c>
      <c r="DP19" s="21">
        <v>211</v>
      </c>
      <c r="DQ19" s="21">
        <v>497.5</v>
      </c>
      <c r="DR19" s="21">
        <v>1267.5</v>
      </c>
      <c r="DS19" s="21">
        <v>753.5</v>
      </c>
      <c r="DT19" s="21">
        <v>136.5</v>
      </c>
      <c r="DU19" s="21">
        <v>388</v>
      </c>
      <c r="DV19" s="21">
        <v>197</v>
      </c>
      <c r="DW19" s="21">
        <v>337</v>
      </c>
      <c r="DX19" s="21">
        <v>170.5</v>
      </c>
      <c r="DY19" s="21">
        <v>332.5</v>
      </c>
      <c r="DZ19" s="21">
        <v>914</v>
      </c>
      <c r="EA19" s="21">
        <v>547</v>
      </c>
      <c r="EB19" s="21">
        <v>571.5</v>
      </c>
      <c r="EC19" s="21">
        <v>293</v>
      </c>
      <c r="ED19" s="21">
        <v>1646</v>
      </c>
      <c r="EE19" s="21">
        <v>184</v>
      </c>
      <c r="EF19" s="21">
        <v>1426</v>
      </c>
      <c r="EG19" s="21">
        <v>267</v>
      </c>
      <c r="EH19" s="21">
        <v>219</v>
      </c>
      <c r="EI19" s="21">
        <v>16230.5</v>
      </c>
      <c r="EJ19" s="21">
        <v>8761.5</v>
      </c>
      <c r="EK19" s="21">
        <v>617.5</v>
      </c>
      <c r="EL19" s="21">
        <v>479.5</v>
      </c>
      <c r="EM19" s="21">
        <v>411</v>
      </c>
      <c r="EN19" s="21">
        <v>952.5</v>
      </c>
      <c r="EO19" s="21">
        <v>410.5</v>
      </c>
      <c r="EP19" s="21">
        <v>369.5</v>
      </c>
      <c r="EQ19" s="21">
        <v>2374</v>
      </c>
      <c r="ER19" s="21">
        <v>353.5</v>
      </c>
      <c r="ES19" s="21">
        <v>122</v>
      </c>
      <c r="ET19" s="21">
        <v>173</v>
      </c>
      <c r="EU19" s="21">
        <v>599</v>
      </c>
      <c r="EV19" s="21">
        <v>60.5</v>
      </c>
      <c r="EW19" s="21">
        <v>844.5</v>
      </c>
      <c r="EX19" s="21">
        <v>251.5</v>
      </c>
      <c r="EY19" s="21">
        <v>235.5</v>
      </c>
      <c r="EZ19" s="21">
        <v>103.5</v>
      </c>
      <c r="FA19" s="21">
        <v>3061.5</v>
      </c>
      <c r="FB19" s="21">
        <v>310.5</v>
      </c>
      <c r="FC19" s="21">
        <v>2288.5</v>
      </c>
      <c r="FD19" s="21">
        <v>328.5</v>
      </c>
      <c r="FE19" s="21">
        <v>102</v>
      </c>
      <c r="FF19" s="21">
        <v>200.5</v>
      </c>
      <c r="FG19" s="21">
        <v>96.5</v>
      </c>
      <c r="FH19" s="21">
        <v>87</v>
      </c>
      <c r="FI19" s="21">
        <v>1810</v>
      </c>
      <c r="FJ19" s="21">
        <v>1840</v>
      </c>
      <c r="FK19" s="21">
        <v>2195.5</v>
      </c>
      <c r="FL19" s="21">
        <v>4799.5</v>
      </c>
      <c r="FM19" s="21">
        <v>3443</v>
      </c>
      <c r="FN19" s="21">
        <v>20014.5</v>
      </c>
      <c r="FO19" s="21">
        <v>1105</v>
      </c>
      <c r="FP19" s="21">
        <v>2078.5</v>
      </c>
      <c r="FQ19" s="21">
        <v>736.5</v>
      </c>
      <c r="FR19" s="21">
        <v>160</v>
      </c>
      <c r="FS19" s="21">
        <v>178</v>
      </c>
      <c r="FT19" s="17">
        <v>71</v>
      </c>
      <c r="FU19" s="21">
        <v>754</v>
      </c>
      <c r="FV19" s="21">
        <v>618.5</v>
      </c>
      <c r="FW19" s="21">
        <v>166</v>
      </c>
      <c r="FX19" s="21">
        <v>67.5</v>
      </c>
      <c r="FY19" s="21">
        <v>0</v>
      </c>
      <c r="FZ19" s="21">
        <f t="shared" si="7"/>
        <v>791986.4</v>
      </c>
      <c r="GA19" s="21"/>
      <c r="GB19" s="21"/>
      <c r="GC19" s="21"/>
      <c r="GD19" s="39"/>
      <c r="GE19" s="39"/>
    </row>
    <row r="20" spans="1:187" x14ac:dyDescent="0.2">
      <c r="A20" s="4" t="s">
        <v>278</v>
      </c>
      <c r="B20" s="2" t="s">
        <v>279</v>
      </c>
      <c r="C20" s="40">
        <v>5613.5</v>
      </c>
      <c r="D20" s="40">
        <v>34727.300000000003</v>
      </c>
      <c r="E20" s="40">
        <v>6634.5</v>
      </c>
      <c r="F20" s="40">
        <v>15541.5</v>
      </c>
      <c r="G20" s="40">
        <v>920.5</v>
      </c>
      <c r="H20" s="40">
        <v>972</v>
      </c>
      <c r="I20" s="40">
        <v>8709.5</v>
      </c>
      <c r="J20" s="40">
        <v>1959</v>
      </c>
      <c r="K20" s="40">
        <v>301</v>
      </c>
      <c r="L20" s="40">
        <v>2520</v>
      </c>
      <c r="M20" s="40">
        <v>1382.5</v>
      </c>
      <c r="N20" s="40">
        <v>50668</v>
      </c>
      <c r="O20" s="40">
        <v>14647.5</v>
      </c>
      <c r="P20" s="40">
        <v>153.5</v>
      </c>
      <c r="Q20" s="40">
        <v>36889</v>
      </c>
      <c r="R20" s="40">
        <v>443.5</v>
      </c>
      <c r="S20" s="40">
        <v>1275.5</v>
      </c>
      <c r="T20" s="40">
        <v>127.5</v>
      </c>
      <c r="U20" s="40">
        <v>46</v>
      </c>
      <c r="V20" s="40">
        <v>255</v>
      </c>
      <c r="W20" s="40">
        <v>50</v>
      </c>
      <c r="X20" s="40">
        <v>40</v>
      </c>
      <c r="Y20" s="40">
        <v>432</v>
      </c>
      <c r="Z20" s="40">
        <v>240.5</v>
      </c>
      <c r="AA20" s="40">
        <v>27641.5</v>
      </c>
      <c r="AB20" s="40">
        <v>28500.5</v>
      </c>
      <c r="AC20" s="40">
        <v>876</v>
      </c>
      <c r="AD20" s="40">
        <v>1067</v>
      </c>
      <c r="AE20" s="40">
        <v>109</v>
      </c>
      <c r="AF20" s="40">
        <v>154</v>
      </c>
      <c r="AG20" s="40">
        <v>827</v>
      </c>
      <c r="AH20" s="40">
        <v>972</v>
      </c>
      <c r="AI20" s="40">
        <v>360.5</v>
      </c>
      <c r="AJ20" s="40">
        <v>204.5</v>
      </c>
      <c r="AK20" s="40">
        <v>185.5</v>
      </c>
      <c r="AL20" s="40">
        <v>246</v>
      </c>
      <c r="AM20" s="40">
        <v>435</v>
      </c>
      <c r="AN20" s="40">
        <v>361</v>
      </c>
      <c r="AO20" s="40">
        <v>4626.5</v>
      </c>
      <c r="AP20" s="40">
        <v>77287.5</v>
      </c>
      <c r="AQ20" s="40">
        <v>253</v>
      </c>
      <c r="AR20" s="40">
        <v>58957.5</v>
      </c>
      <c r="AS20" s="40">
        <v>6045</v>
      </c>
      <c r="AT20" s="40">
        <v>2421.5</v>
      </c>
      <c r="AU20" s="40">
        <v>303.5</v>
      </c>
      <c r="AV20" s="40">
        <v>282.5</v>
      </c>
      <c r="AW20" s="40">
        <v>180</v>
      </c>
      <c r="AX20" s="40">
        <v>31.5</v>
      </c>
      <c r="AY20" s="40">
        <v>432</v>
      </c>
      <c r="AZ20" s="40">
        <v>10536</v>
      </c>
      <c r="BA20" s="40">
        <v>8565</v>
      </c>
      <c r="BB20" s="40">
        <v>7373</v>
      </c>
      <c r="BC20" s="40">
        <v>26200.5</v>
      </c>
      <c r="BD20" s="40">
        <v>4812</v>
      </c>
      <c r="BE20" s="40">
        <v>1403.5</v>
      </c>
      <c r="BF20" s="40">
        <v>22766</v>
      </c>
      <c r="BG20" s="40">
        <v>856</v>
      </c>
      <c r="BH20" s="40">
        <v>567.5</v>
      </c>
      <c r="BI20" s="40">
        <v>219</v>
      </c>
      <c r="BJ20" s="40">
        <v>5826.5</v>
      </c>
      <c r="BK20" s="40">
        <v>14165</v>
      </c>
      <c r="BL20" s="40">
        <v>164.5</v>
      </c>
      <c r="BM20" s="40">
        <v>271.5</v>
      </c>
      <c r="BN20" s="40">
        <v>3535</v>
      </c>
      <c r="BO20" s="40">
        <v>1413.5</v>
      </c>
      <c r="BP20" s="40">
        <v>194.5</v>
      </c>
      <c r="BQ20" s="40">
        <v>5248</v>
      </c>
      <c r="BR20" s="40">
        <v>4536.5</v>
      </c>
      <c r="BS20" s="40">
        <v>930</v>
      </c>
      <c r="BT20" s="40">
        <v>366.5</v>
      </c>
      <c r="BU20" s="40">
        <v>429</v>
      </c>
      <c r="BV20" s="40">
        <v>1128.5</v>
      </c>
      <c r="BW20" s="40">
        <v>1774.5</v>
      </c>
      <c r="BX20" s="40">
        <v>65</v>
      </c>
      <c r="BY20" s="40">
        <v>456.5</v>
      </c>
      <c r="BZ20" s="40">
        <v>178.5</v>
      </c>
      <c r="CA20" s="40">
        <v>186.5</v>
      </c>
      <c r="CB20" s="40">
        <v>79013.5</v>
      </c>
      <c r="CC20" s="40">
        <v>153</v>
      </c>
      <c r="CD20" s="40">
        <v>64.5</v>
      </c>
      <c r="CE20" s="40">
        <v>159.5</v>
      </c>
      <c r="CF20" s="40">
        <v>103.5</v>
      </c>
      <c r="CG20" s="40">
        <v>144.5</v>
      </c>
      <c r="CH20" s="40">
        <v>121.5</v>
      </c>
      <c r="CI20" s="40">
        <v>708.5</v>
      </c>
      <c r="CJ20" s="40">
        <v>954.5</v>
      </c>
      <c r="CK20" s="40">
        <v>4197.5</v>
      </c>
      <c r="CL20" s="40">
        <v>1248.5</v>
      </c>
      <c r="CM20" s="40">
        <v>713</v>
      </c>
      <c r="CN20" s="40">
        <v>26337.5</v>
      </c>
      <c r="CO20" s="40">
        <v>14813</v>
      </c>
      <c r="CP20" s="40">
        <v>1015.5</v>
      </c>
      <c r="CQ20" s="40">
        <v>980</v>
      </c>
      <c r="CR20" s="40">
        <v>176.5</v>
      </c>
      <c r="CS20" s="40">
        <v>348.5</v>
      </c>
      <c r="CT20" s="40">
        <v>89.5</v>
      </c>
      <c r="CU20" s="40">
        <v>36.5</v>
      </c>
      <c r="CV20" s="40">
        <v>41</v>
      </c>
      <c r="CW20" s="40">
        <v>153.5</v>
      </c>
      <c r="CX20" s="40">
        <v>449.5</v>
      </c>
      <c r="CY20" s="40">
        <v>27</v>
      </c>
      <c r="CZ20" s="40">
        <v>2082.5</v>
      </c>
      <c r="DA20" s="40">
        <v>182.5</v>
      </c>
      <c r="DB20" s="40">
        <v>309</v>
      </c>
      <c r="DC20" s="40">
        <v>178.5</v>
      </c>
      <c r="DD20" s="40">
        <v>125.5</v>
      </c>
      <c r="DE20" s="40">
        <v>399.5</v>
      </c>
      <c r="DF20" s="40">
        <v>20415</v>
      </c>
      <c r="DG20" s="40">
        <v>79.5</v>
      </c>
      <c r="DH20" s="40">
        <v>1990.5</v>
      </c>
      <c r="DI20" s="40">
        <v>2613</v>
      </c>
      <c r="DJ20" s="40">
        <v>680.5</v>
      </c>
      <c r="DK20" s="40">
        <v>365.5</v>
      </c>
      <c r="DL20" s="40">
        <v>5714.5</v>
      </c>
      <c r="DM20" s="40">
        <v>218</v>
      </c>
      <c r="DN20" s="40">
        <v>1441.5</v>
      </c>
      <c r="DO20" s="40">
        <v>2845.5</v>
      </c>
      <c r="DP20" s="40">
        <v>191</v>
      </c>
      <c r="DQ20" s="40">
        <v>484.5</v>
      </c>
      <c r="DR20" s="40">
        <v>1254.5</v>
      </c>
      <c r="DS20" s="40">
        <v>758</v>
      </c>
      <c r="DT20" s="40">
        <v>132</v>
      </c>
      <c r="DU20" s="40">
        <v>398.5</v>
      </c>
      <c r="DV20" s="40">
        <v>205.5</v>
      </c>
      <c r="DW20" s="40">
        <v>326</v>
      </c>
      <c r="DX20" s="40">
        <v>178</v>
      </c>
      <c r="DY20" s="40">
        <v>318.5</v>
      </c>
      <c r="DZ20" s="40">
        <v>920</v>
      </c>
      <c r="EA20" s="40">
        <v>502.5</v>
      </c>
      <c r="EB20" s="40">
        <v>550</v>
      </c>
      <c r="EC20" s="40">
        <v>284</v>
      </c>
      <c r="ED20" s="40">
        <v>1614.5</v>
      </c>
      <c r="EE20" s="40">
        <v>186</v>
      </c>
      <c r="EF20" s="40">
        <v>1480.5</v>
      </c>
      <c r="EG20" s="40">
        <v>263.5</v>
      </c>
      <c r="EH20" s="40">
        <v>199.5</v>
      </c>
      <c r="EI20" s="40">
        <v>16108</v>
      </c>
      <c r="EJ20" s="40">
        <v>8674.5</v>
      </c>
      <c r="EK20" s="40">
        <v>630</v>
      </c>
      <c r="EL20" s="40">
        <v>470.5</v>
      </c>
      <c r="EM20" s="40">
        <v>431</v>
      </c>
      <c r="EN20" s="40">
        <v>963</v>
      </c>
      <c r="EO20" s="40">
        <v>435.5</v>
      </c>
      <c r="EP20" s="40">
        <v>363.5</v>
      </c>
      <c r="EQ20" s="40">
        <v>2315</v>
      </c>
      <c r="ER20" s="40">
        <v>361</v>
      </c>
      <c r="ES20" s="40">
        <v>118</v>
      </c>
      <c r="ET20" s="40">
        <v>163.5</v>
      </c>
      <c r="EU20" s="40">
        <v>595.5</v>
      </c>
      <c r="EV20" s="40">
        <v>62</v>
      </c>
      <c r="EW20" s="40">
        <v>788.5</v>
      </c>
      <c r="EX20" s="40">
        <v>244</v>
      </c>
      <c r="EY20" s="40">
        <v>231.5</v>
      </c>
      <c r="EZ20" s="40">
        <v>108</v>
      </c>
      <c r="FA20" s="40">
        <v>2976.5</v>
      </c>
      <c r="FB20" s="40">
        <v>325</v>
      </c>
      <c r="FC20" s="40">
        <v>2395</v>
      </c>
      <c r="FD20" s="40">
        <v>337</v>
      </c>
      <c r="FE20" s="40">
        <v>106.5</v>
      </c>
      <c r="FF20" s="40">
        <v>182.5</v>
      </c>
      <c r="FG20" s="40">
        <v>116</v>
      </c>
      <c r="FH20" s="40">
        <v>78</v>
      </c>
      <c r="FI20" s="40">
        <v>1745.5</v>
      </c>
      <c r="FJ20" s="40">
        <v>1781.5</v>
      </c>
      <c r="FK20" s="40">
        <v>2112.5</v>
      </c>
      <c r="FL20" s="40">
        <v>4518.5</v>
      </c>
      <c r="FM20" s="40">
        <v>3252.5</v>
      </c>
      <c r="FN20" s="40">
        <v>19379</v>
      </c>
      <c r="FO20" s="40">
        <v>1068.5</v>
      </c>
      <c r="FP20" s="40">
        <v>2131</v>
      </c>
      <c r="FQ20" s="40">
        <v>745.5</v>
      </c>
      <c r="FR20" s="40">
        <v>148</v>
      </c>
      <c r="FS20" s="40">
        <v>179</v>
      </c>
      <c r="FT20" s="41">
        <v>81</v>
      </c>
      <c r="FU20" s="40">
        <v>738.5</v>
      </c>
      <c r="FV20" s="40">
        <v>652</v>
      </c>
      <c r="FW20" s="40">
        <v>147.5</v>
      </c>
      <c r="FX20" s="40">
        <v>57</v>
      </c>
      <c r="FY20" s="21">
        <v>9332</v>
      </c>
      <c r="FZ20" s="21">
        <f t="shared" si="7"/>
        <v>781732.8</v>
      </c>
      <c r="GA20" s="21"/>
      <c r="GB20" s="21"/>
      <c r="GC20" s="21"/>
      <c r="GD20" s="39"/>
      <c r="GE20" s="39"/>
    </row>
    <row r="21" spans="1:187" ht="14.25" customHeight="1" x14ac:dyDescent="0.2">
      <c r="A21" s="16" t="s">
        <v>280</v>
      </c>
      <c r="B21" s="2" t="s">
        <v>281</v>
      </c>
      <c r="C21" s="21">
        <v>0</v>
      </c>
      <c r="D21" s="21">
        <v>277</v>
      </c>
      <c r="E21" s="21">
        <v>63</v>
      </c>
      <c r="F21" s="21">
        <v>118</v>
      </c>
      <c r="G21" s="21">
        <v>0</v>
      </c>
      <c r="H21" s="21">
        <v>0</v>
      </c>
      <c r="I21" s="21">
        <v>26.5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56</v>
      </c>
      <c r="P21" s="21">
        <v>0</v>
      </c>
      <c r="Q21" s="21">
        <v>105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100.5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1</v>
      </c>
      <c r="AH21" s="21">
        <v>19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16.5</v>
      </c>
      <c r="AP21" s="21">
        <v>0</v>
      </c>
      <c r="AQ21" s="21">
        <v>0</v>
      </c>
      <c r="AR21" s="21">
        <v>0</v>
      </c>
      <c r="AS21" s="21">
        <v>32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66.5</v>
      </c>
      <c r="BB21" s="21">
        <v>0</v>
      </c>
      <c r="BC21" s="21">
        <v>16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3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5.5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46.5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17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277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183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  <c r="DY21" s="21">
        <v>0</v>
      </c>
      <c r="DZ21" s="21">
        <v>2</v>
      </c>
      <c r="EA21" s="21">
        <v>8.5</v>
      </c>
      <c r="EB21" s="21">
        <v>15</v>
      </c>
      <c r="EC21" s="21">
        <v>0</v>
      </c>
      <c r="ED21" s="21">
        <v>0</v>
      </c>
      <c r="EE21" s="21">
        <v>0</v>
      </c>
      <c r="EF21" s="21">
        <v>0</v>
      </c>
      <c r="EG21" s="21">
        <v>0</v>
      </c>
      <c r="EH21" s="21">
        <v>0</v>
      </c>
      <c r="EI21" s="21">
        <v>40</v>
      </c>
      <c r="EJ21" s="21">
        <v>176</v>
      </c>
      <c r="EK21" s="21">
        <v>0</v>
      </c>
      <c r="EL21" s="21">
        <v>0</v>
      </c>
      <c r="EM21" s="21">
        <v>19</v>
      </c>
      <c r="EN21" s="21">
        <v>0</v>
      </c>
      <c r="EO21" s="21">
        <v>0</v>
      </c>
      <c r="EP21" s="21">
        <v>0</v>
      </c>
      <c r="EQ21" s="21">
        <v>0</v>
      </c>
      <c r="ER21" s="21">
        <v>0</v>
      </c>
      <c r="ES21" s="21">
        <v>0</v>
      </c>
      <c r="ET21" s="21">
        <v>0</v>
      </c>
      <c r="EU21" s="21">
        <v>4</v>
      </c>
      <c r="EV21" s="21">
        <v>0</v>
      </c>
      <c r="EW21" s="21">
        <v>0</v>
      </c>
      <c r="EX21" s="21">
        <v>0</v>
      </c>
      <c r="EY21" s="21">
        <v>0</v>
      </c>
      <c r="EZ21" s="21">
        <v>0</v>
      </c>
      <c r="FA21" s="21">
        <v>0</v>
      </c>
      <c r="FB21" s="21">
        <v>0</v>
      </c>
      <c r="FC21" s="21">
        <v>43</v>
      </c>
      <c r="FD21" s="21">
        <v>0</v>
      </c>
      <c r="FE21" s="21">
        <v>0</v>
      </c>
      <c r="FF21" s="21">
        <v>0</v>
      </c>
      <c r="FG21" s="21">
        <v>0</v>
      </c>
      <c r="FH21" s="21">
        <v>0</v>
      </c>
      <c r="FI21" s="21">
        <v>0</v>
      </c>
      <c r="FJ21" s="21">
        <v>0</v>
      </c>
      <c r="FK21" s="21">
        <v>16</v>
      </c>
      <c r="FL21" s="21">
        <v>0</v>
      </c>
      <c r="FM21" s="21">
        <v>25.5</v>
      </c>
      <c r="FN21" s="21">
        <v>6</v>
      </c>
      <c r="FO21" s="21">
        <v>0</v>
      </c>
      <c r="FP21" s="21">
        <v>0</v>
      </c>
      <c r="FQ21" s="21">
        <v>0</v>
      </c>
      <c r="FR21" s="21">
        <v>0</v>
      </c>
      <c r="FS21" s="21">
        <v>0</v>
      </c>
      <c r="FT21" s="17">
        <v>0</v>
      </c>
      <c r="FU21" s="21">
        <v>0</v>
      </c>
      <c r="FV21" s="21">
        <v>0</v>
      </c>
      <c r="FW21" s="21">
        <v>0</v>
      </c>
      <c r="FX21" s="21">
        <v>0</v>
      </c>
      <c r="FY21" s="21">
        <v>0</v>
      </c>
      <c r="FZ21" s="17">
        <f t="shared" si="7"/>
        <v>1784</v>
      </c>
      <c r="GA21" s="21"/>
      <c r="GB21" s="21"/>
      <c r="GC21" s="21"/>
      <c r="GD21" s="21"/>
      <c r="GE21" s="21"/>
    </row>
    <row r="22" spans="1:187" ht="14.25" customHeight="1" x14ac:dyDescent="0.2">
      <c r="A22" s="4" t="s">
        <v>282</v>
      </c>
      <c r="B22" s="2" t="s">
        <v>283</v>
      </c>
      <c r="C22" s="21">
        <v>174.5</v>
      </c>
      <c r="D22" s="21">
        <v>351.5</v>
      </c>
      <c r="E22" s="21">
        <v>467.5</v>
      </c>
      <c r="F22" s="21">
        <v>375</v>
      </c>
      <c r="G22" s="21">
        <v>10</v>
      </c>
      <c r="H22" s="21">
        <v>9.5</v>
      </c>
      <c r="I22" s="21">
        <v>598</v>
      </c>
      <c r="J22" s="21">
        <v>97</v>
      </c>
      <c r="K22" s="21">
        <v>5.5</v>
      </c>
      <c r="L22" s="21">
        <v>116.5</v>
      </c>
      <c r="M22" s="21">
        <v>35</v>
      </c>
      <c r="N22" s="21">
        <v>248</v>
      </c>
      <c r="O22" s="21">
        <v>103</v>
      </c>
      <c r="P22" s="21">
        <v>3</v>
      </c>
      <c r="Q22" s="21">
        <v>903</v>
      </c>
      <c r="R22" s="21">
        <v>6</v>
      </c>
      <c r="S22" s="21">
        <v>37.5</v>
      </c>
      <c r="T22" s="21">
        <v>6</v>
      </c>
      <c r="U22" s="21">
        <v>2</v>
      </c>
      <c r="V22" s="21">
        <v>9</v>
      </c>
      <c r="W22" s="21">
        <v>0</v>
      </c>
      <c r="X22" s="21">
        <v>1</v>
      </c>
      <c r="Y22" s="21">
        <v>18.5</v>
      </c>
      <c r="Z22" s="21">
        <v>5.5</v>
      </c>
      <c r="AA22" s="21">
        <v>215</v>
      </c>
      <c r="AB22" s="21">
        <v>232.5</v>
      </c>
      <c r="AC22" s="21">
        <v>18</v>
      </c>
      <c r="AD22" s="21">
        <v>26.5</v>
      </c>
      <c r="AE22" s="21">
        <v>3</v>
      </c>
      <c r="AF22" s="21">
        <v>4</v>
      </c>
      <c r="AG22" s="21">
        <v>20.5</v>
      </c>
      <c r="AH22" s="21">
        <v>37</v>
      </c>
      <c r="AI22" s="21">
        <v>15.5</v>
      </c>
      <c r="AJ22" s="21">
        <v>4</v>
      </c>
      <c r="AK22" s="21">
        <v>21.5</v>
      </c>
      <c r="AL22" s="21">
        <v>14.5</v>
      </c>
      <c r="AM22" s="21">
        <v>22</v>
      </c>
      <c r="AN22" s="21">
        <v>12</v>
      </c>
      <c r="AO22" s="21">
        <v>123.5</v>
      </c>
      <c r="AP22" s="21">
        <v>3168.5</v>
      </c>
      <c r="AQ22" s="21">
        <v>6</v>
      </c>
      <c r="AR22" s="21">
        <v>136.5</v>
      </c>
      <c r="AS22" s="21">
        <v>117</v>
      </c>
      <c r="AT22" s="21">
        <v>15.5</v>
      </c>
      <c r="AU22" s="21">
        <v>4.5</v>
      </c>
      <c r="AV22" s="21">
        <v>10</v>
      </c>
      <c r="AW22" s="21">
        <v>5</v>
      </c>
      <c r="AX22" s="21">
        <v>0</v>
      </c>
      <c r="AY22" s="21">
        <v>11</v>
      </c>
      <c r="AZ22" s="21">
        <v>242</v>
      </c>
      <c r="BA22" s="21">
        <v>88</v>
      </c>
      <c r="BB22" s="21">
        <v>131</v>
      </c>
      <c r="BC22" s="21">
        <v>411.5</v>
      </c>
      <c r="BD22" s="21">
        <v>6</v>
      </c>
      <c r="BE22" s="21">
        <v>14</v>
      </c>
      <c r="BF22" s="21">
        <v>39</v>
      </c>
      <c r="BG22" s="21">
        <v>41.5</v>
      </c>
      <c r="BH22" s="21">
        <v>9</v>
      </c>
      <c r="BI22" s="21">
        <v>6</v>
      </c>
      <c r="BJ22" s="21">
        <v>25.5</v>
      </c>
      <c r="BK22" s="21">
        <v>62.5</v>
      </c>
      <c r="BL22" s="21">
        <v>2.5</v>
      </c>
      <c r="BM22" s="21">
        <v>7</v>
      </c>
      <c r="BN22" s="21">
        <v>138.5</v>
      </c>
      <c r="BO22" s="21">
        <v>33</v>
      </c>
      <c r="BP22" s="21">
        <v>7</v>
      </c>
      <c r="BQ22" s="21">
        <v>136.5</v>
      </c>
      <c r="BR22" s="21">
        <v>65</v>
      </c>
      <c r="BS22" s="21">
        <v>49.5</v>
      </c>
      <c r="BT22" s="21">
        <v>3.5</v>
      </c>
      <c r="BU22" s="21">
        <v>10</v>
      </c>
      <c r="BV22" s="21">
        <v>19</v>
      </c>
      <c r="BW22" s="21">
        <v>30.5</v>
      </c>
      <c r="BX22" s="21">
        <v>4</v>
      </c>
      <c r="BY22" s="21">
        <v>20</v>
      </c>
      <c r="BZ22" s="21">
        <v>7.5</v>
      </c>
      <c r="CA22" s="21">
        <v>5</v>
      </c>
      <c r="CB22" s="21">
        <v>811.5</v>
      </c>
      <c r="CC22" s="21">
        <v>4.5</v>
      </c>
      <c r="CD22" s="21">
        <v>3</v>
      </c>
      <c r="CE22" s="21">
        <v>3</v>
      </c>
      <c r="CF22" s="21">
        <v>3</v>
      </c>
      <c r="CG22" s="21">
        <v>7</v>
      </c>
      <c r="CH22" s="21">
        <v>4</v>
      </c>
      <c r="CI22" s="21">
        <v>11.5</v>
      </c>
      <c r="CJ22" s="21">
        <v>37.5</v>
      </c>
      <c r="CK22" s="21">
        <v>119</v>
      </c>
      <c r="CL22" s="21">
        <v>14</v>
      </c>
      <c r="CM22" s="21">
        <v>21</v>
      </c>
      <c r="CN22" s="21">
        <v>184.5</v>
      </c>
      <c r="CO22" s="21">
        <v>134.5</v>
      </c>
      <c r="CP22" s="21">
        <v>15</v>
      </c>
      <c r="CQ22" s="21">
        <v>52.5</v>
      </c>
      <c r="CR22" s="21">
        <v>3.5</v>
      </c>
      <c r="CS22" s="21">
        <v>5</v>
      </c>
      <c r="CT22" s="21">
        <v>4.5</v>
      </c>
      <c r="CU22" s="21">
        <v>0</v>
      </c>
      <c r="CV22" s="21">
        <v>1.5</v>
      </c>
      <c r="CW22" s="21">
        <v>2.5</v>
      </c>
      <c r="CX22" s="21">
        <v>10</v>
      </c>
      <c r="CY22" s="21">
        <v>0.5</v>
      </c>
      <c r="CZ22" s="21">
        <v>60.5</v>
      </c>
      <c r="DA22" s="21">
        <v>5.5</v>
      </c>
      <c r="DB22" s="21">
        <v>4</v>
      </c>
      <c r="DC22" s="21">
        <v>2</v>
      </c>
      <c r="DD22" s="21">
        <v>5.5</v>
      </c>
      <c r="DE22" s="21">
        <v>13</v>
      </c>
      <c r="DF22" s="21">
        <v>422.5</v>
      </c>
      <c r="DG22" s="21">
        <v>3</v>
      </c>
      <c r="DH22" s="21">
        <v>83.5</v>
      </c>
      <c r="DI22" s="21">
        <v>94.5</v>
      </c>
      <c r="DJ22" s="21">
        <v>10.5</v>
      </c>
      <c r="DK22" s="21">
        <v>18</v>
      </c>
      <c r="DL22" s="21">
        <v>114.5</v>
      </c>
      <c r="DM22" s="21">
        <v>10.5</v>
      </c>
      <c r="DN22" s="21">
        <v>31</v>
      </c>
      <c r="DO22" s="21">
        <v>103.5</v>
      </c>
      <c r="DP22" s="21">
        <v>7</v>
      </c>
      <c r="DQ22" s="21">
        <v>24</v>
      </c>
      <c r="DR22" s="21">
        <v>45.5</v>
      </c>
      <c r="DS22" s="21">
        <v>26.5</v>
      </c>
      <c r="DT22" s="21">
        <v>0</v>
      </c>
      <c r="DU22" s="21">
        <v>9.5</v>
      </c>
      <c r="DV22" s="21">
        <v>5.5</v>
      </c>
      <c r="DW22" s="21">
        <v>0</v>
      </c>
      <c r="DX22" s="21">
        <v>4</v>
      </c>
      <c r="DY22" s="21">
        <v>6</v>
      </c>
      <c r="DZ22" s="21">
        <v>20.5</v>
      </c>
      <c r="EA22" s="21">
        <v>29.5</v>
      </c>
      <c r="EB22" s="21">
        <v>12.5</v>
      </c>
      <c r="EC22" s="21">
        <v>7.5</v>
      </c>
      <c r="ED22" s="21">
        <v>22.5</v>
      </c>
      <c r="EE22" s="21">
        <v>2.5</v>
      </c>
      <c r="EF22" s="21">
        <v>51</v>
      </c>
      <c r="EG22" s="21">
        <v>9.5</v>
      </c>
      <c r="EH22" s="21">
        <v>6</v>
      </c>
      <c r="EI22" s="21">
        <v>722.5</v>
      </c>
      <c r="EJ22" s="21">
        <v>91.5</v>
      </c>
      <c r="EK22" s="21">
        <v>16</v>
      </c>
      <c r="EL22" s="21">
        <v>10.5</v>
      </c>
      <c r="EM22" s="21">
        <v>20.5</v>
      </c>
      <c r="EN22" s="21">
        <v>22</v>
      </c>
      <c r="EO22" s="21">
        <v>12.5</v>
      </c>
      <c r="EP22" s="21">
        <v>7.5</v>
      </c>
      <c r="EQ22" s="21">
        <v>24.5</v>
      </c>
      <c r="ER22" s="21">
        <v>9</v>
      </c>
      <c r="ES22" s="21">
        <v>5.5</v>
      </c>
      <c r="ET22" s="21">
        <v>8.5</v>
      </c>
      <c r="EU22" s="21">
        <v>51</v>
      </c>
      <c r="EV22" s="21">
        <v>3</v>
      </c>
      <c r="EW22" s="21">
        <v>18.5</v>
      </c>
      <c r="EX22" s="21">
        <v>10</v>
      </c>
      <c r="EY22" s="21">
        <v>7.5</v>
      </c>
      <c r="EZ22" s="21">
        <v>6</v>
      </c>
      <c r="FA22" s="21">
        <v>57.5</v>
      </c>
      <c r="FB22" s="21">
        <v>18.5</v>
      </c>
      <c r="FC22" s="21">
        <v>32</v>
      </c>
      <c r="FD22" s="21">
        <v>5</v>
      </c>
      <c r="FE22" s="21">
        <v>4</v>
      </c>
      <c r="FF22" s="21">
        <v>9</v>
      </c>
      <c r="FG22" s="21">
        <v>0</v>
      </c>
      <c r="FH22" s="21">
        <v>4</v>
      </c>
      <c r="FI22" s="21">
        <v>38.5</v>
      </c>
      <c r="FJ22" s="21">
        <v>32.5</v>
      </c>
      <c r="FK22" s="21">
        <v>43.5</v>
      </c>
      <c r="FL22" s="21">
        <v>23</v>
      </c>
      <c r="FM22" s="21">
        <v>46.5</v>
      </c>
      <c r="FN22" s="21">
        <v>306.5</v>
      </c>
      <c r="FO22" s="21">
        <v>25</v>
      </c>
      <c r="FP22" s="21">
        <v>87</v>
      </c>
      <c r="FQ22" s="21">
        <v>13</v>
      </c>
      <c r="FR22" s="21">
        <v>3.5</v>
      </c>
      <c r="FS22" s="21">
        <v>4.5</v>
      </c>
      <c r="FT22" s="21">
        <v>3</v>
      </c>
      <c r="FU22" s="21">
        <v>15</v>
      </c>
      <c r="FV22" s="21">
        <v>11</v>
      </c>
      <c r="FW22" s="21">
        <v>5.5</v>
      </c>
      <c r="FX22" s="21">
        <v>2.5</v>
      </c>
      <c r="FY22" s="21">
        <v>0</v>
      </c>
      <c r="FZ22" s="21">
        <f>SUM(C22:FX22)+FY27</f>
        <v>14178.5</v>
      </c>
      <c r="GA22" s="21"/>
      <c r="GB22" s="21"/>
      <c r="GC22" s="21"/>
      <c r="GD22" s="39"/>
      <c r="GE22" s="39"/>
    </row>
    <row r="23" spans="1:187" s="21" customFormat="1" ht="14.25" customHeight="1" x14ac:dyDescent="0.2">
      <c r="A23" s="4" t="s">
        <v>284</v>
      </c>
      <c r="B23" s="21" t="s">
        <v>285</v>
      </c>
      <c r="C23" s="42">
        <v>27</v>
      </c>
      <c r="D23" s="42">
        <f>177+23</f>
        <v>200</v>
      </c>
      <c r="E23" s="42">
        <v>31</v>
      </c>
      <c r="F23" s="42">
        <f>33+2</f>
        <v>35</v>
      </c>
      <c r="G23" s="42">
        <v>4</v>
      </c>
      <c r="H23" s="42">
        <v>0</v>
      </c>
      <c r="I23" s="42">
        <f>419+9</f>
        <v>428</v>
      </c>
      <c r="J23" s="42">
        <v>4</v>
      </c>
      <c r="K23" s="42">
        <v>0</v>
      </c>
      <c r="L23" s="42">
        <v>6</v>
      </c>
      <c r="M23" s="42">
        <v>3</v>
      </c>
      <c r="N23" s="42">
        <v>236</v>
      </c>
      <c r="O23" s="42">
        <v>26</v>
      </c>
      <c r="P23" s="42">
        <v>0</v>
      </c>
      <c r="Q23" s="42">
        <f>297+21</f>
        <v>318</v>
      </c>
      <c r="R23" s="42">
        <v>4</v>
      </c>
      <c r="S23" s="42">
        <v>4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103</v>
      </c>
      <c r="AB23" s="42">
        <v>81</v>
      </c>
      <c r="AC23" s="42">
        <v>0</v>
      </c>
      <c r="AD23" s="42">
        <v>1</v>
      </c>
      <c r="AE23" s="42">
        <v>0</v>
      </c>
      <c r="AF23" s="42">
        <v>0</v>
      </c>
      <c r="AG23" s="42">
        <v>1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4</v>
      </c>
      <c r="AP23" s="42">
        <v>259</v>
      </c>
      <c r="AQ23" s="42">
        <v>0</v>
      </c>
      <c r="AR23" s="42">
        <f>188+1</f>
        <v>189</v>
      </c>
      <c r="AS23" s="42">
        <f>66+3</f>
        <v>69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42</v>
      </c>
      <c r="BA23" s="42">
        <v>13</v>
      </c>
      <c r="BB23" s="42">
        <v>42</v>
      </c>
      <c r="BC23" s="42">
        <f>47+7</f>
        <v>54</v>
      </c>
      <c r="BD23" s="42">
        <v>6</v>
      </c>
      <c r="BE23" s="42">
        <v>1</v>
      </c>
      <c r="BF23" s="42">
        <v>60</v>
      </c>
      <c r="BG23" s="42">
        <v>1</v>
      </c>
      <c r="BH23" s="42">
        <v>0</v>
      </c>
      <c r="BI23" s="42">
        <v>2</v>
      </c>
      <c r="BJ23" s="42">
        <v>22</v>
      </c>
      <c r="BK23" s="42">
        <v>61</v>
      </c>
      <c r="BL23" s="42">
        <v>0</v>
      </c>
      <c r="BM23" s="42">
        <v>0</v>
      </c>
      <c r="BN23" s="42">
        <v>0</v>
      </c>
      <c r="BO23" s="42">
        <v>1</v>
      </c>
      <c r="BP23" s="42">
        <v>0</v>
      </c>
      <c r="BQ23" s="42">
        <v>45</v>
      </c>
      <c r="BR23" s="42">
        <v>25</v>
      </c>
      <c r="BS23" s="42">
        <v>4</v>
      </c>
      <c r="BT23" s="42">
        <v>0</v>
      </c>
      <c r="BU23" s="42">
        <v>0</v>
      </c>
      <c r="BV23" s="42">
        <v>3</v>
      </c>
      <c r="BW23" s="42">
        <v>2</v>
      </c>
      <c r="BX23" s="42">
        <v>0</v>
      </c>
      <c r="BY23" s="42">
        <v>2</v>
      </c>
      <c r="BZ23" s="42">
        <v>0</v>
      </c>
      <c r="CA23" s="42">
        <v>0</v>
      </c>
      <c r="CB23" s="42">
        <v>174</v>
      </c>
      <c r="CC23" s="42">
        <v>0</v>
      </c>
      <c r="CD23" s="42">
        <v>0</v>
      </c>
      <c r="CE23" s="42">
        <v>0</v>
      </c>
      <c r="CF23" s="42">
        <v>0</v>
      </c>
      <c r="CG23" s="42">
        <v>1</v>
      </c>
      <c r="CH23" s="42">
        <v>0</v>
      </c>
      <c r="CI23" s="42">
        <v>0</v>
      </c>
      <c r="CJ23" s="42">
        <v>6</v>
      </c>
      <c r="CK23" s="42">
        <v>5</v>
      </c>
      <c r="CL23" s="42">
        <v>5</v>
      </c>
      <c r="CM23" s="42">
        <v>1</v>
      </c>
      <c r="CN23" s="42">
        <f>54+2</f>
        <v>56</v>
      </c>
      <c r="CO23" s="42">
        <v>15</v>
      </c>
      <c r="CP23" s="42">
        <v>1</v>
      </c>
      <c r="CQ23" s="42">
        <v>3</v>
      </c>
      <c r="CR23" s="42">
        <v>0</v>
      </c>
      <c r="CS23" s="42">
        <v>0</v>
      </c>
      <c r="CT23" s="42">
        <v>0</v>
      </c>
      <c r="CU23" s="42">
        <v>0</v>
      </c>
      <c r="CV23" s="42">
        <v>0</v>
      </c>
      <c r="CW23" s="42">
        <v>0</v>
      </c>
      <c r="CX23" s="42">
        <v>1</v>
      </c>
      <c r="CY23" s="42">
        <v>0</v>
      </c>
      <c r="CZ23" s="42">
        <v>1</v>
      </c>
      <c r="DA23" s="42">
        <v>0</v>
      </c>
      <c r="DB23" s="42">
        <v>0</v>
      </c>
      <c r="DC23" s="42">
        <v>0</v>
      </c>
      <c r="DD23" s="42">
        <v>0</v>
      </c>
      <c r="DE23" s="42">
        <v>1</v>
      </c>
      <c r="DF23" s="42">
        <v>19</v>
      </c>
      <c r="DG23" s="42">
        <v>0</v>
      </c>
      <c r="DH23" s="42">
        <v>7</v>
      </c>
      <c r="DI23" s="42">
        <v>8</v>
      </c>
      <c r="DJ23" s="42">
        <v>0</v>
      </c>
      <c r="DK23" s="42">
        <v>0</v>
      </c>
      <c r="DL23" s="42">
        <v>14</v>
      </c>
      <c r="DM23" s="42">
        <v>0</v>
      </c>
      <c r="DN23" s="42">
        <v>4</v>
      </c>
      <c r="DO23" s="42">
        <v>7</v>
      </c>
      <c r="DP23" s="42">
        <v>0</v>
      </c>
      <c r="DQ23" s="42">
        <v>0</v>
      </c>
      <c r="DR23" s="42">
        <v>0</v>
      </c>
      <c r="DS23" s="42">
        <v>0</v>
      </c>
      <c r="DT23" s="42">
        <v>0</v>
      </c>
      <c r="DU23" s="42">
        <v>1</v>
      </c>
      <c r="DV23" s="42">
        <v>0</v>
      </c>
      <c r="DW23" s="42">
        <v>0</v>
      </c>
      <c r="DX23" s="42">
        <v>0</v>
      </c>
      <c r="DY23" s="42">
        <v>1</v>
      </c>
      <c r="DZ23" s="42">
        <v>0</v>
      </c>
      <c r="EA23" s="42">
        <v>0</v>
      </c>
      <c r="EB23" s="42">
        <v>1</v>
      </c>
      <c r="EC23" s="42">
        <v>0</v>
      </c>
      <c r="ED23" s="42">
        <v>8</v>
      </c>
      <c r="EE23" s="42">
        <v>0</v>
      </c>
      <c r="EF23" s="42">
        <v>0</v>
      </c>
      <c r="EG23" s="42">
        <v>0</v>
      </c>
      <c r="EH23" s="42">
        <v>0</v>
      </c>
      <c r="EI23" s="42">
        <v>12</v>
      </c>
      <c r="EJ23" s="42">
        <v>12</v>
      </c>
      <c r="EK23" s="42">
        <v>0</v>
      </c>
      <c r="EL23" s="42">
        <v>0</v>
      </c>
      <c r="EM23" s="42">
        <v>0</v>
      </c>
      <c r="EN23" s="42">
        <v>0</v>
      </c>
      <c r="EO23" s="42">
        <v>0</v>
      </c>
      <c r="EP23" s="42">
        <v>1</v>
      </c>
      <c r="EQ23" s="42">
        <v>3</v>
      </c>
      <c r="ER23" s="42">
        <v>0</v>
      </c>
      <c r="ES23" s="42">
        <v>0</v>
      </c>
      <c r="ET23" s="42">
        <v>1</v>
      </c>
      <c r="EU23" s="42">
        <v>0</v>
      </c>
      <c r="EV23" s="42">
        <v>0</v>
      </c>
      <c r="EW23" s="42">
        <v>7</v>
      </c>
      <c r="EX23" s="42">
        <v>0</v>
      </c>
      <c r="EY23" s="42">
        <v>0</v>
      </c>
      <c r="EZ23" s="42">
        <v>0</v>
      </c>
      <c r="FA23" s="42">
        <v>28</v>
      </c>
      <c r="FB23" s="42">
        <v>2</v>
      </c>
      <c r="FC23" s="42">
        <v>6</v>
      </c>
      <c r="FD23" s="42">
        <v>1</v>
      </c>
      <c r="FE23" s="42">
        <v>0</v>
      </c>
      <c r="FF23" s="42">
        <v>0</v>
      </c>
      <c r="FG23" s="42">
        <v>0</v>
      </c>
      <c r="FH23" s="42">
        <v>0</v>
      </c>
      <c r="FI23" s="42">
        <v>4</v>
      </c>
      <c r="FJ23" s="42">
        <v>2</v>
      </c>
      <c r="FK23" s="42">
        <v>9</v>
      </c>
      <c r="FL23" s="42">
        <v>6</v>
      </c>
      <c r="FM23" s="42">
        <v>5</v>
      </c>
      <c r="FN23" s="42">
        <v>64</v>
      </c>
      <c r="FO23" s="42">
        <v>1</v>
      </c>
      <c r="FP23" s="42">
        <v>10</v>
      </c>
      <c r="FQ23" s="42">
        <v>0</v>
      </c>
      <c r="FR23" s="42">
        <v>0</v>
      </c>
      <c r="FS23" s="42">
        <v>0</v>
      </c>
      <c r="FT23" s="42">
        <v>0</v>
      </c>
      <c r="FU23" s="42">
        <v>3</v>
      </c>
      <c r="FV23" s="42">
        <v>0</v>
      </c>
      <c r="FW23" s="42">
        <v>0</v>
      </c>
      <c r="FX23" s="42">
        <v>0</v>
      </c>
      <c r="FY23" s="42">
        <v>0</v>
      </c>
      <c r="FZ23" s="21">
        <f t="shared" ref="FZ23:FZ28" si="8">SUM(C23:FX23)</f>
        <v>2936</v>
      </c>
    </row>
    <row r="24" spans="1:187" s="21" customFormat="1" ht="14.25" customHeight="1" x14ac:dyDescent="0.2">
      <c r="A24" s="4" t="s">
        <v>286</v>
      </c>
      <c r="B24" s="21" t="s">
        <v>287</v>
      </c>
      <c r="C24" s="21">
        <v>0</v>
      </c>
      <c r="D24" s="21">
        <v>4885.5</v>
      </c>
      <c r="E24" s="21">
        <f>857+1.5</f>
        <v>858.5</v>
      </c>
      <c r="F24" s="21">
        <f>642+1</f>
        <v>643</v>
      </c>
      <c r="G24" s="21">
        <v>0</v>
      </c>
      <c r="H24" s="21">
        <v>0</v>
      </c>
      <c r="I24" s="21">
        <v>1054.5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f>984+3.5</f>
        <v>987.5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84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526.5</v>
      </c>
      <c r="AS24" s="21">
        <v>297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38</v>
      </c>
      <c r="AZ24" s="21">
        <v>0</v>
      </c>
      <c r="BA24" s="21">
        <v>0</v>
      </c>
      <c r="BB24" s="21">
        <v>0</v>
      </c>
      <c r="BC24" s="21">
        <v>3478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564.5</v>
      </c>
      <c r="BR24" s="21">
        <v>0</v>
      </c>
      <c r="BS24" s="21">
        <v>0</v>
      </c>
      <c r="BT24" s="21">
        <v>0</v>
      </c>
      <c r="BU24" s="21">
        <v>0</v>
      </c>
      <c r="BV24" s="21">
        <v>31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504</v>
      </c>
      <c r="CL24" s="21">
        <v>0</v>
      </c>
      <c r="CM24" s="21">
        <v>0</v>
      </c>
      <c r="CN24" s="21">
        <v>1521.5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822</v>
      </c>
      <c r="DG24" s="21">
        <v>0</v>
      </c>
      <c r="DH24" s="21">
        <v>0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v>0</v>
      </c>
      <c r="DO24" s="21">
        <v>0</v>
      </c>
      <c r="DP24" s="21">
        <v>0</v>
      </c>
      <c r="DQ24" s="21">
        <v>0</v>
      </c>
      <c r="DR24" s="21">
        <v>0</v>
      </c>
      <c r="DS24" s="21">
        <v>0</v>
      </c>
      <c r="DT24" s="21">
        <v>0</v>
      </c>
      <c r="DU24" s="21">
        <v>0</v>
      </c>
      <c r="DV24" s="21">
        <v>0</v>
      </c>
      <c r="DW24" s="21">
        <v>0</v>
      </c>
      <c r="DX24" s="21">
        <v>0</v>
      </c>
      <c r="DY24" s="21">
        <v>0</v>
      </c>
      <c r="DZ24" s="21">
        <v>0</v>
      </c>
      <c r="EA24" s="21">
        <v>0</v>
      </c>
      <c r="EB24" s="21">
        <v>0</v>
      </c>
      <c r="EC24" s="21">
        <v>0</v>
      </c>
      <c r="ED24" s="21">
        <v>0</v>
      </c>
      <c r="EE24" s="21">
        <v>0</v>
      </c>
      <c r="EF24" s="21">
        <v>0</v>
      </c>
      <c r="EG24" s="21">
        <v>0</v>
      </c>
      <c r="EH24" s="21">
        <v>0</v>
      </c>
      <c r="EI24" s="21">
        <v>0</v>
      </c>
      <c r="EJ24" s="21">
        <v>0</v>
      </c>
      <c r="EK24" s="21">
        <v>0</v>
      </c>
      <c r="EL24" s="21">
        <v>0</v>
      </c>
      <c r="EM24" s="21">
        <v>0</v>
      </c>
      <c r="EN24" s="21">
        <v>0</v>
      </c>
      <c r="EO24" s="21">
        <v>0</v>
      </c>
      <c r="EP24" s="21">
        <v>0</v>
      </c>
      <c r="EQ24" s="21">
        <v>134</v>
      </c>
      <c r="ER24" s="21">
        <v>0</v>
      </c>
      <c r="ES24" s="21">
        <v>0</v>
      </c>
      <c r="ET24" s="21">
        <v>0</v>
      </c>
      <c r="EU24" s="21">
        <v>0</v>
      </c>
      <c r="EV24" s="21">
        <v>0</v>
      </c>
      <c r="EW24" s="21">
        <v>0</v>
      </c>
      <c r="EX24" s="21">
        <v>0</v>
      </c>
      <c r="EY24" s="21">
        <v>0</v>
      </c>
      <c r="EZ24" s="21">
        <v>0</v>
      </c>
      <c r="FA24" s="21">
        <v>0</v>
      </c>
      <c r="FB24" s="21">
        <v>0</v>
      </c>
      <c r="FC24" s="21">
        <v>0</v>
      </c>
      <c r="FD24" s="21">
        <v>0</v>
      </c>
      <c r="FE24" s="21">
        <v>0</v>
      </c>
      <c r="FF24" s="21">
        <v>0</v>
      </c>
      <c r="FG24" s="21">
        <v>0</v>
      </c>
      <c r="FH24" s="21">
        <v>0</v>
      </c>
      <c r="FI24" s="21">
        <v>0</v>
      </c>
      <c r="FJ24" s="21">
        <v>0</v>
      </c>
      <c r="FK24" s="21">
        <v>0</v>
      </c>
      <c r="FL24" s="21">
        <v>0</v>
      </c>
      <c r="FM24" s="21">
        <v>0</v>
      </c>
      <c r="FN24" s="21">
        <v>0</v>
      </c>
      <c r="FO24" s="21">
        <v>0</v>
      </c>
      <c r="FP24" s="21">
        <v>0</v>
      </c>
      <c r="FQ24" s="21">
        <v>0</v>
      </c>
      <c r="FR24" s="21">
        <v>0</v>
      </c>
      <c r="FS24" s="21">
        <v>0</v>
      </c>
      <c r="FT24" s="21">
        <v>0</v>
      </c>
      <c r="FU24" s="21">
        <v>0</v>
      </c>
      <c r="FV24" s="21">
        <v>0</v>
      </c>
      <c r="FW24" s="21">
        <v>0</v>
      </c>
      <c r="FX24" s="21">
        <v>0</v>
      </c>
      <c r="FY24" s="21">
        <f>SUM(C24:FX24)</f>
        <v>16429.5</v>
      </c>
      <c r="FZ24" s="21">
        <f t="shared" si="8"/>
        <v>16429.5</v>
      </c>
    </row>
    <row r="25" spans="1:187" s="21" customFormat="1" ht="14.25" customHeight="1" x14ac:dyDescent="0.2">
      <c r="A25" s="4" t="s">
        <v>288</v>
      </c>
      <c r="B25" s="21" t="s">
        <v>289</v>
      </c>
      <c r="C25" s="21">
        <v>0</v>
      </c>
      <c r="D25" s="21">
        <v>208.5</v>
      </c>
      <c r="E25" s="21">
        <v>41</v>
      </c>
      <c r="F25" s="21">
        <v>35</v>
      </c>
      <c r="G25" s="21">
        <v>0</v>
      </c>
      <c r="H25" s="21">
        <v>0</v>
      </c>
      <c r="I25" s="21">
        <v>38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31.5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5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13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4</v>
      </c>
      <c r="AZ25" s="21">
        <v>0</v>
      </c>
      <c r="BA25" s="21">
        <v>0</v>
      </c>
      <c r="BB25" s="21">
        <v>0</v>
      </c>
      <c r="BC25" s="21">
        <v>164.5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37.5</v>
      </c>
      <c r="BR25" s="21">
        <v>0</v>
      </c>
      <c r="BS25" s="21">
        <v>0</v>
      </c>
      <c r="BT25" s="21">
        <v>0</v>
      </c>
      <c r="BU25" s="21">
        <v>0</v>
      </c>
      <c r="BV25" s="21">
        <v>4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48.5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43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0</v>
      </c>
      <c r="DM25" s="21">
        <v>0</v>
      </c>
      <c r="DN25" s="21">
        <v>0</v>
      </c>
      <c r="DO25" s="21">
        <v>0</v>
      </c>
      <c r="DP25" s="21">
        <v>0</v>
      </c>
      <c r="DQ25" s="21">
        <v>0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0</v>
      </c>
      <c r="DZ25" s="21">
        <v>0</v>
      </c>
      <c r="EA25" s="21">
        <v>0</v>
      </c>
      <c r="EB25" s="21">
        <v>0</v>
      </c>
      <c r="EC25" s="21">
        <v>0</v>
      </c>
      <c r="ED25" s="21">
        <v>0</v>
      </c>
      <c r="EE25" s="21">
        <v>0</v>
      </c>
      <c r="EF25" s="21">
        <v>0</v>
      </c>
      <c r="EG25" s="21">
        <v>0</v>
      </c>
      <c r="EH25" s="21">
        <v>0</v>
      </c>
      <c r="EI25" s="21">
        <v>0</v>
      </c>
      <c r="EJ25" s="21">
        <v>0</v>
      </c>
      <c r="EK25" s="21">
        <v>0</v>
      </c>
      <c r="EL25" s="21">
        <v>0</v>
      </c>
      <c r="EM25" s="21">
        <v>0</v>
      </c>
      <c r="EN25" s="21">
        <v>0</v>
      </c>
      <c r="EO25" s="21">
        <v>0</v>
      </c>
      <c r="EP25" s="21">
        <v>0</v>
      </c>
      <c r="EQ25" s="21">
        <v>14</v>
      </c>
      <c r="ER25" s="21">
        <v>0</v>
      </c>
      <c r="ES25" s="21">
        <v>0</v>
      </c>
      <c r="ET25" s="21">
        <v>0</v>
      </c>
      <c r="EU25" s="21">
        <v>0</v>
      </c>
      <c r="EV25" s="21">
        <v>0</v>
      </c>
      <c r="EW25" s="21">
        <v>0</v>
      </c>
      <c r="EX25" s="21">
        <v>0</v>
      </c>
      <c r="EY25" s="21">
        <v>0</v>
      </c>
      <c r="EZ25" s="21">
        <v>0</v>
      </c>
      <c r="FA25" s="21">
        <v>0</v>
      </c>
      <c r="FB25" s="21">
        <v>0</v>
      </c>
      <c r="FC25" s="21">
        <v>0</v>
      </c>
      <c r="FD25" s="21">
        <v>0</v>
      </c>
      <c r="FE25" s="21">
        <v>0</v>
      </c>
      <c r="FF25" s="21">
        <v>0</v>
      </c>
      <c r="FG25" s="21">
        <v>0</v>
      </c>
      <c r="FH25" s="21">
        <v>0</v>
      </c>
      <c r="FI25" s="21">
        <v>0</v>
      </c>
      <c r="FJ25" s="21">
        <v>0</v>
      </c>
      <c r="FK25" s="21">
        <v>0</v>
      </c>
      <c r="FL25" s="21">
        <v>0</v>
      </c>
      <c r="FM25" s="21">
        <v>0</v>
      </c>
      <c r="FN25" s="21">
        <v>0</v>
      </c>
      <c r="FO25" s="21">
        <v>0</v>
      </c>
      <c r="FP25" s="21">
        <v>0</v>
      </c>
      <c r="FQ25" s="21">
        <v>0</v>
      </c>
      <c r="FR25" s="21">
        <v>0</v>
      </c>
      <c r="FS25" s="21">
        <v>0</v>
      </c>
      <c r="FT25" s="21">
        <v>0</v>
      </c>
      <c r="FU25" s="21">
        <v>0</v>
      </c>
      <c r="FV25" s="21">
        <v>0</v>
      </c>
      <c r="FW25" s="21">
        <v>0</v>
      </c>
      <c r="FX25" s="21">
        <v>0</v>
      </c>
      <c r="FY25" s="21">
        <f>SUM(C25:FX25)</f>
        <v>687.5</v>
      </c>
      <c r="FZ25" s="21">
        <f t="shared" si="8"/>
        <v>687.5</v>
      </c>
    </row>
    <row r="26" spans="1:187" s="21" customFormat="1" ht="14.25" customHeight="1" x14ac:dyDescent="0.2">
      <c r="A26" s="4" t="s">
        <v>290</v>
      </c>
      <c r="B26" s="21" t="s">
        <v>291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0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21">
        <v>0</v>
      </c>
      <c r="DQ26" s="21">
        <v>0</v>
      </c>
      <c r="DR26" s="21">
        <v>0</v>
      </c>
      <c r="DS26" s="21">
        <v>0</v>
      </c>
      <c r="DT26" s="21">
        <v>0</v>
      </c>
      <c r="DU26" s="21">
        <v>0</v>
      </c>
      <c r="DV26" s="21">
        <v>0</v>
      </c>
      <c r="DW26" s="21">
        <v>0</v>
      </c>
      <c r="DX26" s="21">
        <v>0</v>
      </c>
      <c r="DY26" s="21">
        <v>0</v>
      </c>
      <c r="DZ26" s="21">
        <v>0</v>
      </c>
      <c r="EA26" s="21">
        <v>0</v>
      </c>
      <c r="EB26" s="21">
        <v>0</v>
      </c>
      <c r="EC26" s="21">
        <v>0</v>
      </c>
      <c r="ED26" s="21">
        <v>0</v>
      </c>
      <c r="EE26" s="21">
        <v>0</v>
      </c>
      <c r="EF26" s="21">
        <v>0</v>
      </c>
      <c r="EG26" s="21">
        <v>0</v>
      </c>
      <c r="EH26" s="21">
        <v>0</v>
      </c>
      <c r="EI26" s="21">
        <v>0</v>
      </c>
      <c r="EJ26" s="21">
        <v>0</v>
      </c>
      <c r="EK26" s="21">
        <v>0</v>
      </c>
      <c r="EL26" s="21">
        <v>0</v>
      </c>
      <c r="EM26" s="21">
        <v>0</v>
      </c>
      <c r="EN26" s="21">
        <v>0</v>
      </c>
      <c r="EO26" s="21">
        <v>0</v>
      </c>
      <c r="EP26" s="21">
        <v>0</v>
      </c>
      <c r="EQ26" s="21">
        <v>0</v>
      </c>
      <c r="ER26" s="21">
        <v>0</v>
      </c>
      <c r="ES26" s="21">
        <v>0</v>
      </c>
      <c r="ET26" s="21">
        <v>0</v>
      </c>
      <c r="EU26" s="21">
        <v>0</v>
      </c>
      <c r="EV26" s="21">
        <v>0</v>
      </c>
      <c r="EW26" s="21">
        <v>0</v>
      </c>
      <c r="EX26" s="21">
        <v>0</v>
      </c>
      <c r="EY26" s="21">
        <v>0</v>
      </c>
      <c r="EZ26" s="21">
        <v>0</v>
      </c>
      <c r="FA26" s="21">
        <v>0</v>
      </c>
      <c r="FB26" s="21">
        <v>0</v>
      </c>
      <c r="FC26" s="21">
        <v>0</v>
      </c>
      <c r="FD26" s="21">
        <v>0</v>
      </c>
      <c r="FE26" s="21">
        <v>0</v>
      </c>
      <c r="FF26" s="21">
        <v>0</v>
      </c>
      <c r="FG26" s="21">
        <v>0</v>
      </c>
      <c r="FH26" s="21">
        <v>0</v>
      </c>
      <c r="FI26" s="21">
        <v>0</v>
      </c>
      <c r="FJ26" s="21">
        <v>0</v>
      </c>
      <c r="FK26" s="21">
        <v>0</v>
      </c>
      <c r="FL26" s="21">
        <v>0</v>
      </c>
      <c r="FM26" s="21">
        <v>0</v>
      </c>
      <c r="FN26" s="21">
        <v>0</v>
      </c>
      <c r="FO26" s="21">
        <v>0</v>
      </c>
      <c r="FP26" s="21">
        <v>0</v>
      </c>
      <c r="FQ26" s="21">
        <v>0</v>
      </c>
      <c r="FR26" s="21">
        <v>0</v>
      </c>
      <c r="FS26" s="21">
        <v>0</v>
      </c>
      <c r="FT26" s="21">
        <v>0</v>
      </c>
      <c r="FU26" s="21">
        <v>0</v>
      </c>
      <c r="FV26" s="21">
        <v>0</v>
      </c>
      <c r="FW26" s="21">
        <v>0</v>
      </c>
      <c r="FX26" s="21">
        <v>0</v>
      </c>
      <c r="FY26" s="21">
        <f>SUM(C26:FX26)</f>
        <v>0</v>
      </c>
      <c r="FZ26" s="21">
        <f t="shared" si="8"/>
        <v>0</v>
      </c>
    </row>
    <row r="27" spans="1:187" s="21" customFormat="1" ht="14.25" customHeight="1" x14ac:dyDescent="0.2">
      <c r="A27" s="4" t="s">
        <v>292</v>
      </c>
      <c r="B27" s="21" t="s">
        <v>293</v>
      </c>
      <c r="C27" s="21">
        <v>0</v>
      </c>
      <c r="D27" s="21">
        <v>8.5</v>
      </c>
      <c r="E27" s="21">
        <v>54</v>
      </c>
      <c r="F27" s="21">
        <v>51</v>
      </c>
      <c r="G27" s="21">
        <v>0</v>
      </c>
      <c r="H27" s="21">
        <v>0</v>
      </c>
      <c r="I27" s="21">
        <v>8.5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55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  <c r="DY27" s="21">
        <v>0</v>
      </c>
      <c r="DZ27" s="21">
        <v>0</v>
      </c>
      <c r="EA27" s="21">
        <v>0</v>
      </c>
      <c r="EB27" s="21">
        <v>0</v>
      </c>
      <c r="EC27" s="21">
        <v>0</v>
      </c>
      <c r="ED27" s="21">
        <v>0</v>
      </c>
      <c r="EE27" s="21">
        <v>0</v>
      </c>
      <c r="EF27" s="21">
        <v>0</v>
      </c>
      <c r="EG27" s="21">
        <v>0</v>
      </c>
      <c r="EH27" s="21">
        <v>0</v>
      </c>
      <c r="EI27" s="21">
        <v>0</v>
      </c>
      <c r="EJ27" s="21">
        <v>0</v>
      </c>
      <c r="EK27" s="21">
        <v>0</v>
      </c>
      <c r="EL27" s="21">
        <v>0</v>
      </c>
      <c r="EM27" s="21">
        <v>0</v>
      </c>
      <c r="EN27" s="21">
        <v>0</v>
      </c>
      <c r="EO27" s="21">
        <v>0</v>
      </c>
      <c r="EP27" s="21">
        <v>0</v>
      </c>
      <c r="EQ27" s="21">
        <v>0</v>
      </c>
      <c r="ER27" s="21">
        <v>0</v>
      </c>
      <c r="ES27" s="21">
        <v>0</v>
      </c>
      <c r="ET27" s="21">
        <v>0</v>
      </c>
      <c r="EU27" s="21">
        <v>0</v>
      </c>
      <c r="EV27" s="21">
        <v>0</v>
      </c>
      <c r="EW27" s="21">
        <v>0</v>
      </c>
      <c r="EX27" s="21">
        <v>0</v>
      </c>
      <c r="EY27" s="21">
        <v>0</v>
      </c>
      <c r="EZ27" s="21">
        <v>0</v>
      </c>
      <c r="FA27" s="21">
        <v>0</v>
      </c>
      <c r="FB27" s="21">
        <v>0</v>
      </c>
      <c r="FC27" s="21">
        <v>0</v>
      </c>
      <c r="FD27" s="21">
        <v>0</v>
      </c>
      <c r="FE27" s="21">
        <v>0</v>
      </c>
      <c r="FF27" s="21">
        <v>0</v>
      </c>
      <c r="FG27" s="21">
        <v>0</v>
      </c>
      <c r="FH27" s="21">
        <v>0</v>
      </c>
      <c r="FI27" s="21">
        <v>0</v>
      </c>
      <c r="FJ27" s="21">
        <v>0</v>
      </c>
      <c r="FK27" s="21">
        <v>0</v>
      </c>
      <c r="FL27" s="21">
        <v>0</v>
      </c>
      <c r="FM27" s="21">
        <v>0</v>
      </c>
      <c r="FN27" s="21">
        <v>0</v>
      </c>
      <c r="FO27" s="21">
        <v>0</v>
      </c>
      <c r="FP27" s="21">
        <v>0</v>
      </c>
      <c r="FQ27" s="21">
        <v>0</v>
      </c>
      <c r="FR27" s="21">
        <v>0</v>
      </c>
      <c r="FS27" s="21">
        <v>0</v>
      </c>
      <c r="FT27" s="21">
        <v>0</v>
      </c>
      <c r="FU27" s="21">
        <v>0</v>
      </c>
      <c r="FV27" s="21">
        <v>0</v>
      </c>
      <c r="FW27" s="21">
        <v>0</v>
      </c>
      <c r="FX27" s="21">
        <v>0</v>
      </c>
      <c r="FY27" s="21">
        <v>176.5</v>
      </c>
      <c r="FZ27" s="21">
        <f t="shared" si="8"/>
        <v>177</v>
      </c>
    </row>
    <row r="28" spans="1:187" ht="14.25" customHeight="1" x14ac:dyDescent="0.2">
      <c r="A28" s="4" t="s">
        <v>294</v>
      </c>
      <c r="B28" s="2" t="s">
        <v>295</v>
      </c>
      <c r="C28" s="21"/>
      <c r="D28" s="21">
        <v>6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17"/>
      <c r="FU28" s="21"/>
      <c r="FV28" s="21"/>
      <c r="FW28" s="21"/>
      <c r="FX28" s="21"/>
      <c r="FY28" s="21">
        <f>SUM(C28:FX28)</f>
        <v>6</v>
      </c>
      <c r="FZ28" s="17">
        <f t="shared" si="8"/>
        <v>6</v>
      </c>
      <c r="GA28" s="21"/>
      <c r="GB28" s="21"/>
      <c r="GC28" s="21"/>
      <c r="GD28" s="39"/>
      <c r="GE28" s="39"/>
    </row>
    <row r="29" spans="1:187" x14ac:dyDescent="0.2">
      <c r="A29" s="4"/>
      <c r="B29" s="2" t="s">
        <v>296</v>
      </c>
      <c r="C29" s="19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3"/>
      <c r="FU29" s="42"/>
      <c r="FV29" s="42"/>
      <c r="FW29" s="42"/>
      <c r="FX29" s="42"/>
      <c r="FY29" s="21"/>
      <c r="FZ29" s="17"/>
      <c r="GA29" s="21"/>
      <c r="GB29" s="21"/>
      <c r="GC29" s="21"/>
      <c r="GD29" s="39"/>
      <c r="GE29" s="39"/>
    </row>
    <row r="30" spans="1:187" ht="15.75" x14ac:dyDescent="0.25">
      <c r="A30" s="44"/>
      <c r="B30" s="45" t="s">
        <v>297</v>
      </c>
      <c r="C30" s="46">
        <f>GA312</f>
        <v>8181.42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47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47"/>
      <c r="FU30" s="33"/>
      <c r="FV30" s="33"/>
      <c r="FW30" s="33"/>
      <c r="FX30" s="33"/>
      <c r="FY30" s="33"/>
      <c r="FZ30" s="21"/>
      <c r="GA30" s="21"/>
      <c r="GB30" s="21"/>
      <c r="GC30" s="21"/>
      <c r="GD30" s="39"/>
      <c r="GE30" s="39"/>
    </row>
    <row r="31" spans="1:187" x14ac:dyDescent="0.2">
      <c r="A31" s="4" t="s">
        <v>298</v>
      </c>
      <c r="B31" s="2" t="s">
        <v>299</v>
      </c>
      <c r="C31" s="48">
        <v>6546.2</v>
      </c>
      <c r="D31" s="48">
        <v>6546.2</v>
      </c>
      <c r="E31" s="48">
        <v>6546.2</v>
      </c>
      <c r="F31" s="48">
        <v>6546.2</v>
      </c>
      <c r="G31" s="48">
        <v>6546.2</v>
      </c>
      <c r="H31" s="48">
        <v>6546.2</v>
      </c>
      <c r="I31" s="48">
        <v>6546.2</v>
      </c>
      <c r="J31" s="48">
        <v>6546.2</v>
      </c>
      <c r="K31" s="48">
        <v>6546.2</v>
      </c>
      <c r="L31" s="48">
        <v>6546.2</v>
      </c>
      <c r="M31" s="48">
        <v>6546.2</v>
      </c>
      <c r="N31" s="48">
        <v>6546.2</v>
      </c>
      <c r="O31" s="48">
        <v>6546.2</v>
      </c>
      <c r="P31" s="48">
        <v>6546.2</v>
      </c>
      <c r="Q31" s="48">
        <v>6546.2</v>
      </c>
      <c r="R31" s="48">
        <v>6546.2</v>
      </c>
      <c r="S31" s="48">
        <v>6546.2</v>
      </c>
      <c r="T31" s="48">
        <v>6546.2</v>
      </c>
      <c r="U31" s="48">
        <v>6546.2</v>
      </c>
      <c r="V31" s="48">
        <v>6546.2</v>
      </c>
      <c r="W31" s="48">
        <v>6546.2</v>
      </c>
      <c r="X31" s="48">
        <v>6546.2</v>
      </c>
      <c r="Y31" s="48">
        <v>6546.2</v>
      </c>
      <c r="Z31" s="48">
        <v>6546.2</v>
      </c>
      <c r="AA31" s="48">
        <v>6546.2</v>
      </c>
      <c r="AB31" s="48">
        <v>6546.2</v>
      </c>
      <c r="AC31" s="48">
        <v>6546.2</v>
      </c>
      <c r="AD31" s="48">
        <v>6546.2</v>
      </c>
      <c r="AE31" s="48">
        <v>6546.2</v>
      </c>
      <c r="AF31" s="48">
        <v>6546.2</v>
      </c>
      <c r="AG31" s="48">
        <v>6546.2</v>
      </c>
      <c r="AH31" s="48">
        <v>6546.2</v>
      </c>
      <c r="AI31" s="48">
        <v>6546.2</v>
      </c>
      <c r="AJ31" s="48">
        <v>6546.2</v>
      </c>
      <c r="AK31" s="48">
        <v>6546.2</v>
      </c>
      <c r="AL31" s="48">
        <v>6546.2</v>
      </c>
      <c r="AM31" s="48">
        <v>6546.2</v>
      </c>
      <c r="AN31" s="48">
        <v>6546.2</v>
      </c>
      <c r="AO31" s="48">
        <v>6546.2</v>
      </c>
      <c r="AP31" s="48">
        <v>6546.2</v>
      </c>
      <c r="AQ31" s="48">
        <v>6546.2</v>
      </c>
      <c r="AR31" s="48">
        <v>6546.2</v>
      </c>
      <c r="AS31" s="48">
        <v>6546.2</v>
      </c>
      <c r="AT31" s="48">
        <v>6546.2</v>
      </c>
      <c r="AU31" s="48">
        <v>6546.2</v>
      </c>
      <c r="AV31" s="48">
        <v>6546.2</v>
      </c>
      <c r="AW31" s="48">
        <v>6546.2</v>
      </c>
      <c r="AX31" s="48">
        <v>6546.2</v>
      </c>
      <c r="AY31" s="48">
        <v>6546.2</v>
      </c>
      <c r="AZ31" s="48">
        <v>6546.2</v>
      </c>
      <c r="BA31" s="48">
        <v>6546.2</v>
      </c>
      <c r="BB31" s="48">
        <v>6546.2</v>
      </c>
      <c r="BC31" s="48">
        <v>6546.2</v>
      </c>
      <c r="BD31" s="48">
        <v>6546.2</v>
      </c>
      <c r="BE31" s="48">
        <v>6546.2</v>
      </c>
      <c r="BF31" s="48">
        <v>6546.2</v>
      </c>
      <c r="BG31" s="48">
        <v>6546.2</v>
      </c>
      <c r="BH31" s="48">
        <v>6546.2</v>
      </c>
      <c r="BI31" s="48">
        <v>6546.2</v>
      </c>
      <c r="BJ31" s="48">
        <v>6546.2</v>
      </c>
      <c r="BK31" s="48">
        <v>6546.2</v>
      </c>
      <c r="BL31" s="48">
        <v>6546.2</v>
      </c>
      <c r="BM31" s="48">
        <v>6546.2</v>
      </c>
      <c r="BN31" s="48">
        <v>6546.2</v>
      </c>
      <c r="BO31" s="48">
        <v>6546.2</v>
      </c>
      <c r="BP31" s="48">
        <v>6546.2</v>
      </c>
      <c r="BQ31" s="48">
        <v>6546.2</v>
      </c>
      <c r="BR31" s="48">
        <v>6546.2</v>
      </c>
      <c r="BS31" s="48">
        <v>6546.2</v>
      </c>
      <c r="BT31" s="48">
        <v>6546.2</v>
      </c>
      <c r="BU31" s="48">
        <v>6546.2</v>
      </c>
      <c r="BV31" s="48">
        <v>6546.2</v>
      </c>
      <c r="BW31" s="48">
        <v>6546.2</v>
      </c>
      <c r="BX31" s="48">
        <v>6546.2</v>
      </c>
      <c r="BY31" s="48">
        <v>6546.2</v>
      </c>
      <c r="BZ31" s="48">
        <v>6546.2</v>
      </c>
      <c r="CA31" s="48">
        <v>6546.2</v>
      </c>
      <c r="CB31" s="48">
        <v>6546.2</v>
      </c>
      <c r="CC31" s="48">
        <v>6546.2</v>
      </c>
      <c r="CD31" s="48">
        <v>6546.2</v>
      </c>
      <c r="CE31" s="48">
        <v>6546.2</v>
      </c>
      <c r="CF31" s="48">
        <v>6546.2</v>
      </c>
      <c r="CG31" s="48">
        <v>6546.2</v>
      </c>
      <c r="CH31" s="48">
        <v>6546.2</v>
      </c>
      <c r="CI31" s="48">
        <v>6546.2</v>
      </c>
      <c r="CJ31" s="48">
        <v>6546.2</v>
      </c>
      <c r="CK31" s="48">
        <v>6546.2</v>
      </c>
      <c r="CL31" s="48">
        <v>6546.2</v>
      </c>
      <c r="CM31" s="48">
        <v>6546.2</v>
      </c>
      <c r="CN31" s="48">
        <v>6546.2</v>
      </c>
      <c r="CO31" s="48">
        <v>6546.2</v>
      </c>
      <c r="CP31" s="48">
        <v>6546.2</v>
      </c>
      <c r="CQ31" s="48">
        <v>6546.2</v>
      </c>
      <c r="CR31" s="48">
        <v>6546.2</v>
      </c>
      <c r="CS31" s="48">
        <v>6546.2</v>
      </c>
      <c r="CT31" s="48">
        <v>6546.2</v>
      </c>
      <c r="CU31" s="48">
        <v>6546.2</v>
      </c>
      <c r="CV31" s="48">
        <v>6546.2</v>
      </c>
      <c r="CW31" s="48">
        <v>6546.2</v>
      </c>
      <c r="CX31" s="48">
        <v>6546.2</v>
      </c>
      <c r="CY31" s="48">
        <v>6546.2</v>
      </c>
      <c r="CZ31" s="48">
        <v>6546.2</v>
      </c>
      <c r="DA31" s="48">
        <v>6546.2</v>
      </c>
      <c r="DB31" s="48">
        <v>6546.2</v>
      </c>
      <c r="DC31" s="48">
        <v>6546.2</v>
      </c>
      <c r="DD31" s="48">
        <v>6546.2</v>
      </c>
      <c r="DE31" s="48">
        <v>6546.2</v>
      </c>
      <c r="DF31" s="48">
        <v>6546.2</v>
      </c>
      <c r="DG31" s="48">
        <v>6546.2</v>
      </c>
      <c r="DH31" s="48">
        <v>6546.2</v>
      </c>
      <c r="DI31" s="48">
        <v>6546.2</v>
      </c>
      <c r="DJ31" s="48">
        <v>6546.2</v>
      </c>
      <c r="DK31" s="48">
        <v>6546.2</v>
      </c>
      <c r="DL31" s="48">
        <v>6546.2</v>
      </c>
      <c r="DM31" s="48">
        <v>6546.2</v>
      </c>
      <c r="DN31" s="48">
        <v>6546.2</v>
      </c>
      <c r="DO31" s="48">
        <v>6546.2</v>
      </c>
      <c r="DP31" s="48">
        <v>6546.2</v>
      </c>
      <c r="DQ31" s="48">
        <v>6546.2</v>
      </c>
      <c r="DR31" s="48">
        <v>6546.2</v>
      </c>
      <c r="DS31" s="48">
        <v>6546.2</v>
      </c>
      <c r="DT31" s="48">
        <v>6546.2</v>
      </c>
      <c r="DU31" s="48">
        <v>6546.2</v>
      </c>
      <c r="DV31" s="48">
        <v>6546.2</v>
      </c>
      <c r="DW31" s="48">
        <v>6546.2</v>
      </c>
      <c r="DX31" s="48">
        <v>6546.2</v>
      </c>
      <c r="DY31" s="48">
        <v>6546.2</v>
      </c>
      <c r="DZ31" s="48">
        <v>6546.2</v>
      </c>
      <c r="EA31" s="48">
        <v>6546.2</v>
      </c>
      <c r="EB31" s="48">
        <v>6546.2</v>
      </c>
      <c r="EC31" s="48">
        <v>6546.2</v>
      </c>
      <c r="ED31" s="48">
        <v>6546.2</v>
      </c>
      <c r="EE31" s="48">
        <v>6546.2</v>
      </c>
      <c r="EF31" s="48">
        <v>6546.2</v>
      </c>
      <c r="EG31" s="48">
        <v>6546.2</v>
      </c>
      <c r="EH31" s="48">
        <v>6546.2</v>
      </c>
      <c r="EI31" s="48">
        <v>6546.2</v>
      </c>
      <c r="EJ31" s="48">
        <v>6546.2</v>
      </c>
      <c r="EK31" s="48">
        <v>6546.2</v>
      </c>
      <c r="EL31" s="48">
        <v>6546.2</v>
      </c>
      <c r="EM31" s="48">
        <v>6546.2</v>
      </c>
      <c r="EN31" s="48">
        <v>6546.2</v>
      </c>
      <c r="EO31" s="48">
        <v>6546.2</v>
      </c>
      <c r="EP31" s="48">
        <v>6546.2</v>
      </c>
      <c r="EQ31" s="48">
        <v>6546.2</v>
      </c>
      <c r="ER31" s="48">
        <v>6546.2</v>
      </c>
      <c r="ES31" s="48">
        <v>6546.2</v>
      </c>
      <c r="ET31" s="48">
        <v>6546.2</v>
      </c>
      <c r="EU31" s="48">
        <v>6546.2</v>
      </c>
      <c r="EV31" s="48">
        <v>6546.2</v>
      </c>
      <c r="EW31" s="48">
        <v>6546.2</v>
      </c>
      <c r="EX31" s="48">
        <v>6546.2</v>
      </c>
      <c r="EY31" s="48">
        <v>6546.2</v>
      </c>
      <c r="EZ31" s="48">
        <v>6546.2</v>
      </c>
      <c r="FA31" s="48">
        <v>6546.2</v>
      </c>
      <c r="FB31" s="48">
        <v>6546.2</v>
      </c>
      <c r="FC31" s="48">
        <v>6546.2</v>
      </c>
      <c r="FD31" s="48">
        <v>6546.2</v>
      </c>
      <c r="FE31" s="48">
        <v>6546.2</v>
      </c>
      <c r="FF31" s="48">
        <v>6546.2</v>
      </c>
      <c r="FG31" s="48">
        <v>6546.2</v>
      </c>
      <c r="FH31" s="48">
        <v>6546.2</v>
      </c>
      <c r="FI31" s="48">
        <v>6546.2</v>
      </c>
      <c r="FJ31" s="48">
        <v>6546.2</v>
      </c>
      <c r="FK31" s="48">
        <v>6546.2</v>
      </c>
      <c r="FL31" s="48">
        <v>6546.2</v>
      </c>
      <c r="FM31" s="48">
        <v>6546.2</v>
      </c>
      <c r="FN31" s="48">
        <v>6546.2</v>
      </c>
      <c r="FO31" s="48">
        <v>6546.2</v>
      </c>
      <c r="FP31" s="48">
        <v>6546.2</v>
      </c>
      <c r="FQ31" s="48">
        <v>6546.2</v>
      </c>
      <c r="FR31" s="48">
        <v>6546.2</v>
      </c>
      <c r="FS31" s="48">
        <v>6546.2</v>
      </c>
      <c r="FT31" s="48">
        <v>6546.2</v>
      </c>
      <c r="FU31" s="48">
        <v>6546.2</v>
      </c>
      <c r="FV31" s="48">
        <v>6546.2</v>
      </c>
      <c r="FW31" s="48">
        <v>6546.2</v>
      </c>
      <c r="FX31" s="48">
        <v>6546.2</v>
      </c>
      <c r="FY31" s="33"/>
      <c r="FZ31" s="21"/>
      <c r="GA31" s="21"/>
      <c r="GB31" s="21"/>
      <c r="GC31" s="21"/>
      <c r="GD31" s="39"/>
      <c r="GE31" s="39"/>
    </row>
    <row r="32" spans="1:187" x14ac:dyDescent="0.2">
      <c r="A32" s="4" t="s">
        <v>300</v>
      </c>
      <c r="B32" s="2" t="s">
        <v>301</v>
      </c>
      <c r="C32" s="33">
        <v>8181.42</v>
      </c>
      <c r="D32" s="33">
        <v>8181.42</v>
      </c>
      <c r="E32" s="33">
        <v>8181.42</v>
      </c>
      <c r="F32" s="33">
        <v>8181.42</v>
      </c>
      <c r="G32" s="33">
        <v>8181.42</v>
      </c>
      <c r="H32" s="33">
        <v>8181.42</v>
      </c>
      <c r="I32" s="33">
        <v>8181.42</v>
      </c>
      <c r="J32" s="33">
        <v>8181.42</v>
      </c>
      <c r="K32" s="33">
        <v>8181.42</v>
      </c>
      <c r="L32" s="33">
        <v>8181.42</v>
      </c>
      <c r="M32" s="33">
        <v>8181.42</v>
      </c>
      <c r="N32" s="33">
        <v>8181.42</v>
      </c>
      <c r="O32" s="33">
        <v>8181.42</v>
      </c>
      <c r="P32" s="33">
        <v>8181.42</v>
      </c>
      <c r="Q32" s="33">
        <v>8181.42</v>
      </c>
      <c r="R32" s="33">
        <v>8181.42</v>
      </c>
      <c r="S32" s="33">
        <v>8181.42</v>
      </c>
      <c r="T32" s="33">
        <v>8181.42</v>
      </c>
      <c r="U32" s="33">
        <v>8181.42</v>
      </c>
      <c r="V32" s="33">
        <v>8181.42</v>
      </c>
      <c r="W32" s="33">
        <v>8181.42</v>
      </c>
      <c r="X32" s="33">
        <v>8181.42</v>
      </c>
      <c r="Y32" s="33">
        <v>8181.42</v>
      </c>
      <c r="Z32" s="33">
        <v>8181.42</v>
      </c>
      <c r="AA32" s="33">
        <v>8181.42</v>
      </c>
      <c r="AB32" s="33">
        <v>8181.42</v>
      </c>
      <c r="AC32" s="33">
        <v>8181.42</v>
      </c>
      <c r="AD32" s="33">
        <v>8181.42</v>
      </c>
      <c r="AE32" s="33">
        <v>8181.42</v>
      </c>
      <c r="AF32" s="33">
        <v>8181.42</v>
      </c>
      <c r="AG32" s="33">
        <v>8181.42</v>
      </c>
      <c r="AH32" s="33">
        <v>8181.42</v>
      </c>
      <c r="AI32" s="33">
        <v>8181.42</v>
      </c>
      <c r="AJ32" s="33">
        <v>8181.42</v>
      </c>
      <c r="AK32" s="33">
        <v>8181.42</v>
      </c>
      <c r="AL32" s="33">
        <v>8181.42</v>
      </c>
      <c r="AM32" s="33">
        <v>8181.42</v>
      </c>
      <c r="AN32" s="33">
        <v>8181.42</v>
      </c>
      <c r="AO32" s="33">
        <v>8181.42</v>
      </c>
      <c r="AP32" s="33">
        <v>8181.42</v>
      </c>
      <c r="AQ32" s="33">
        <v>8181.42</v>
      </c>
      <c r="AR32" s="33">
        <v>8181.42</v>
      </c>
      <c r="AS32" s="33">
        <v>8181.42</v>
      </c>
      <c r="AT32" s="33">
        <v>8181.42</v>
      </c>
      <c r="AU32" s="33">
        <v>8181.42</v>
      </c>
      <c r="AV32" s="33">
        <v>8181.42</v>
      </c>
      <c r="AW32" s="33">
        <v>8181.42</v>
      </c>
      <c r="AX32" s="33">
        <v>8181.42</v>
      </c>
      <c r="AY32" s="33">
        <v>8181.42</v>
      </c>
      <c r="AZ32" s="33">
        <v>8181.42</v>
      </c>
      <c r="BA32" s="33">
        <v>8181.42</v>
      </c>
      <c r="BB32" s="33">
        <v>8181.42</v>
      </c>
      <c r="BC32" s="33">
        <v>8181.42</v>
      </c>
      <c r="BD32" s="33">
        <v>8181.42</v>
      </c>
      <c r="BE32" s="33">
        <v>8181.42</v>
      </c>
      <c r="BF32" s="33">
        <v>8181.42</v>
      </c>
      <c r="BG32" s="33">
        <v>8181.42</v>
      </c>
      <c r="BH32" s="33">
        <v>8181.42</v>
      </c>
      <c r="BI32" s="33">
        <v>8181.42</v>
      </c>
      <c r="BJ32" s="33">
        <v>8181.42</v>
      </c>
      <c r="BK32" s="33">
        <v>8181.42</v>
      </c>
      <c r="BL32" s="33">
        <v>8181.42</v>
      </c>
      <c r="BM32" s="33">
        <v>8181.42</v>
      </c>
      <c r="BN32" s="33">
        <v>8181.42</v>
      </c>
      <c r="BO32" s="33">
        <v>8181.42</v>
      </c>
      <c r="BP32" s="33">
        <v>8181.42</v>
      </c>
      <c r="BQ32" s="33">
        <v>8181.42</v>
      </c>
      <c r="BR32" s="33">
        <v>8181.42</v>
      </c>
      <c r="BS32" s="33">
        <v>8181.42</v>
      </c>
      <c r="BT32" s="33">
        <v>8181.42</v>
      </c>
      <c r="BU32" s="33">
        <v>8181.42</v>
      </c>
      <c r="BV32" s="33">
        <v>8181.42</v>
      </c>
      <c r="BW32" s="33">
        <v>8181.42</v>
      </c>
      <c r="BX32" s="33">
        <v>8181.42</v>
      </c>
      <c r="BY32" s="33">
        <v>8181.42</v>
      </c>
      <c r="BZ32" s="33">
        <v>8181.42</v>
      </c>
      <c r="CA32" s="33">
        <v>8181.42</v>
      </c>
      <c r="CB32" s="33">
        <v>8181.42</v>
      </c>
      <c r="CC32" s="33">
        <v>8181.42</v>
      </c>
      <c r="CD32" s="33">
        <v>8181.42</v>
      </c>
      <c r="CE32" s="33">
        <v>8181.42</v>
      </c>
      <c r="CF32" s="33">
        <v>8181.42</v>
      </c>
      <c r="CG32" s="33">
        <v>8181.42</v>
      </c>
      <c r="CH32" s="33">
        <v>8181.42</v>
      </c>
      <c r="CI32" s="33">
        <v>8181.42</v>
      </c>
      <c r="CJ32" s="33">
        <v>8181.42</v>
      </c>
      <c r="CK32" s="33">
        <v>8181.42</v>
      </c>
      <c r="CL32" s="33">
        <v>8181.42</v>
      </c>
      <c r="CM32" s="33">
        <v>8181.42</v>
      </c>
      <c r="CN32" s="33">
        <v>8181.42</v>
      </c>
      <c r="CO32" s="33">
        <v>8181.42</v>
      </c>
      <c r="CP32" s="33">
        <v>8181.42</v>
      </c>
      <c r="CQ32" s="33">
        <v>8181.42</v>
      </c>
      <c r="CR32" s="33">
        <v>8181.42</v>
      </c>
      <c r="CS32" s="33">
        <v>8181.42</v>
      </c>
      <c r="CT32" s="33">
        <v>8181.42</v>
      </c>
      <c r="CU32" s="33">
        <v>8181.42</v>
      </c>
      <c r="CV32" s="33">
        <v>8181.42</v>
      </c>
      <c r="CW32" s="33">
        <v>8181.42</v>
      </c>
      <c r="CX32" s="33">
        <v>8181.42</v>
      </c>
      <c r="CY32" s="33">
        <v>8181.42</v>
      </c>
      <c r="CZ32" s="33">
        <v>8181.42</v>
      </c>
      <c r="DA32" s="33">
        <v>8181.42</v>
      </c>
      <c r="DB32" s="33">
        <v>8181.42</v>
      </c>
      <c r="DC32" s="33">
        <v>8181.42</v>
      </c>
      <c r="DD32" s="33">
        <v>8181.42</v>
      </c>
      <c r="DE32" s="33">
        <v>8181.42</v>
      </c>
      <c r="DF32" s="33">
        <v>8181.42</v>
      </c>
      <c r="DG32" s="33">
        <v>8181.42</v>
      </c>
      <c r="DH32" s="33">
        <v>8181.42</v>
      </c>
      <c r="DI32" s="33">
        <v>8181.42</v>
      </c>
      <c r="DJ32" s="33">
        <v>8181.42</v>
      </c>
      <c r="DK32" s="33">
        <v>8181.42</v>
      </c>
      <c r="DL32" s="33">
        <v>8181.42</v>
      </c>
      <c r="DM32" s="33">
        <v>8181.42</v>
      </c>
      <c r="DN32" s="33">
        <v>8181.42</v>
      </c>
      <c r="DO32" s="33">
        <v>8181.42</v>
      </c>
      <c r="DP32" s="33">
        <v>8181.42</v>
      </c>
      <c r="DQ32" s="33">
        <v>8181.42</v>
      </c>
      <c r="DR32" s="33">
        <v>8181.42</v>
      </c>
      <c r="DS32" s="33">
        <v>8181.42</v>
      </c>
      <c r="DT32" s="33">
        <v>8181.42</v>
      </c>
      <c r="DU32" s="33">
        <v>8181.42</v>
      </c>
      <c r="DV32" s="33">
        <v>8181.42</v>
      </c>
      <c r="DW32" s="33">
        <v>8181.42</v>
      </c>
      <c r="DX32" s="33">
        <v>8181.42</v>
      </c>
      <c r="DY32" s="33">
        <v>8181.42</v>
      </c>
      <c r="DZ32" s="33">
        <v>8181.42</v>
      </c>
      <c r="EA32" s="33">
        <v>8181.42</v>
      </c>
      <c r="EB32" s="33">
        <v>8181.42</v>
      </c>
      <c r="EC32" s="33">
        <v>8181.42</v>
      </c>
      <c r="ED32" s="33">
        <v>8181.42</v>
      </c>
      <c r="EE32" s="33">
        <v>8181.42</v>
      </c>
      <c r="EF32" s="33">
        <v>8181.42</v>
      </c>
      <c r="EG32" s="33">
        <v>8181.42</v>
      </c>
      <c r="EH32" s="33">
        <v>8181.42</v>
      </c>
      <c r="EI32" s="33">
        <v>8181.42</v>
      </c>
      <c r="EJ32" s="33">
        <v>8181.42</v>
      </c>
      <c r="EK32" s="33">
        <v>8181.42</v>
      </c>
      <c r="EL32" s="33">
        <v>8181.42</v>
      </c>
      <c r="EM32" s="33">
        <v>8181.42</v>
      </c>
      <c r="EN32" s="33">
        <v>8181.42</v>
      </c>
      <c r="EO32" s="33">
        <v>8181.42</v>
      </c>
      <c r="EP32" s="33">
        <v>8181.42</v>
      </c>
      <c r="EQ32" s="33">
        <v>8181.42</v>
      </c>
      <c r="ER32" s="33">
        <v>8181.42</v>
      </c>
      <c r="ES32" s="33">
        <v>8181.42</v>
      </c>
      <c r="ET32" s="33">
        <v>8181.42</v>
      </c>
      <c r="EU32" s="33">
        <v>8181.42</v>
      </c>
      <c r="EV32" s="33">
        <v>8181.42</v>
      </c>
      <c r="EW32" s="33">
        <v>8181.42</v>
      </c>
      <c r="EX32" s="33">
        <v>8181.42</v>
      </c>
      <c r="EY32" s="33">
        <v>8181.42</v>
      </c>
      <c r="EZ32" s="33">
        <v>8181.42</v>
      </c>
      <c r="FA32" s="33">
        <v>8181.42</v>
      </c>
      <c r="FB32" s="33">
        <v>8181.42</v>
      </c>
      <c r="FC32" s="33">
        <v>8181.42</v>
      </c>
      <c r="FD32" s="33">
        <v>8181.42</v>
      </c>
      <c r="FE32" s="33">
        <v>8181.42</v>
      </c>
      <c r="FF32" s="33">
        <v>8181.42</v>
      </c>
      <c r="FG32" s="33">
        <v>8181.42</v>
      </c>
      <c r="FH32" s="33">
        <v>8181.42</v>
      </c>
      <c r="FI32" s="33">
        <v>8181.42</v>
      </c>
      <c r="FJ32" s="33">
        <v>8181.42</v>
      </c>
      <c r="FK32" s="33">
        <v>8181.42</v>
      </c>
      <c r="FL32" s="33">
        <v>8181.42</v>
      </c>
      <c r="FM32" s="33">
        <v>8181.42</v>
      </c>
      <c r="FN32" s="33">
        <v>8181.42</v>
      </c>
      <c r="FO32" s="33">
        <v>8181.42</v>
      </c>
      <c r="FP32" s="33">
        <v>8181.42</v>
      </c>
      <c r="FQ32" s="33">
        <v>8181.42</v>
      </c>
      <c r="FR32" s="33">
        <v>8181.42</v>
      </c>
      <c r="FS32" s="33">
        <v>8181.42</v>
      </c>
      <c r="FT32" s="33">
        <v>8181.42</v>
      </c>
      <c r="FU32" s="33">
        <v>8181.42</v>
      </c>
      <c r="FV32" s="33">
        <v>8181.42</v>
      </c>
      <c r="FW32" s="33">
        <v>8181.42</v>
      </c>
      <c r="FX32" s="33">
        <v>8181.42</v>
      </c>
      <c r="FY32" s="33"/>
      <c r="FZ32" s="21"/>
      <c r="GA32" s="21"/>
      <c r="GB32" s="21"/>
      <c r="GC32" s="21"/>
      <c r="GD32" s="39"/>
      <c r="GE32" s="39"/>
    </row>
    <row r="33" spans="1:187" x14ac:dyDescent="0.2">
      <c r="A33" s="4" t="s">
        <v>302</v>
      </c>
      <c r="B33" s="2" t="s">
        <v>303</v>
      </c>
      <c r="C33" s="48">
        <v>7894</v>
      </c>
      <c r="D33" s="48">
        <v>7894</v>
      </c>
      <c r="E33" s="48">
        <v>7894</v>
      </c>
      <c r="F33" s="48">
        <v>7894</v>
      </c>
      <c r="G33" s="48">
        <v>7894</v>
      </c>
      <c r="H33" s="48">
        <v>7894</v>
      </c>
      <c r="I33" s="48">
        <v>7894</v>
      </c>
      <c r="J33" s="48">
        <v>7894</v>
      </c>
      <c r="K33" s="48">
        <v>7894</v>
      </c>
      <c r="L33" s="48">
        <v>7894</v>
      </c>
      <c r="M33" s="48">
        <v>7894</v>
      </c>
      <c r="N33" s="48">
        <v>7894</v>
      </c>
      <c r="O33" s="48">
        <v>7894</v>
      </c>
      <c r="P33" s="48">
        <v>7894</v>
      </c>
      <c r="Q33" s="48">
        <v>7894</v>
      </c>
      <c r="R33" s="48">
        <v>7894</v>
      </c>
      <c r="S33" s="48">
        <v>7894</v>
      </c>
      <c r="T33" s="48">
        <v>7894</v>
      </c>
      <c r="U33" s="48">
        <v>7894</v>
      </c>
      <c r="V33" s="48">
        <v>7894</v>
      </c>
      <c r="W33" s="48">
        <v>7894</v>
      </c>
      <c r="X33" s="48">
        <v>7894</v>
      </c>
      <c r="Y33" s="48">
        <v>7894</v>
      </c>
      <c r="Z33" s="48">
        <v>7894</v>
      </c>
      <c r="AA33" s="48">
        <v>7894</v>
      </c>
      <c r="AB33" s="48">
        <v>7894</v>
      </c>
      <c r="AC33" s="48">
        <v>7894</v>
      </c>
      <c r="AD33" s="48">
        <v>7894</v>
      </c>
      <c r="AE33" s="48">
        <v>7894</v>
      </c>
      <c r="AF33" s="48">
        <v>7894</v>
      </c>
      <c r="AG33" s="48">
        <v>7894</v>
      </c>
      <c r="AH33" s="48">
        <v>7894</v>
      </c>
      <c r="AI33" s="48">
        <v>7894</v>
      </c>
      <c r="AJ33" s="48">
        <v>7894</v>
      </c>
      <c r="AK33" s="48">
        <v>7894</v>
      </c>
      <c r="AL33" s="48">
        <v>7894</v>
      </c>
      <c r="AM33" s="48">
        <v>7894</v>
      </c>
      <c r="AN33" s="48">
        <v>7894</v>
      </c>
      <c r="AO33" s="48">
        <v>7894</v>
      </c>
      <c r="AP33" s="48">
        <v>7894</v>
      </c>
      <c r="AQ33" s="48">
        <v>7894</v>
      </c>
      <c r="AR33" s="48">
        <v>7894</v>
      </c>
      <c r="AS33" s="48">
        <v>7894</v>
      </c>
      <c r="AT33" s="48">
        <v>7894</v>
      </c>
      <c r="AU33" s="48">
        <v>7894</v>
      </c>
      <c r="AV33" s="48">
        <v>7894</v>
      </c>
      <c r="AW33" s="48">
        <v>7894</v>
      </c>
      <c r="AX33" s="48">
        <v>7894</v>
      </c>
      <c r="AY33" s="48">
        <v>7894</v>
      </c>
      <c r="AZ33" s="48">
        <v>7894</v>
      </c>
      <c r="BA33" s="48">
        <v>7894</v>
      </c>
      <c r="BB33" s="48">
        <v>7894</v>
      </c>
      <c r="BC33" s="48">
        <v>7894</v>
      </c>
      <c r="BD33" s="48">
        <v>7894</v>
      </c>
      <c r="BE33" s="48">
        <v>7894</v>
      </c>
      <c r="BF33" s="48">
        <v>7894</v>
      </c>
      <c r="BG33" s="48">
        <v>7894</v>
      </c>
      <c r="BH33" s="48">
        <v>7894</v>
      </c>
      <c r="BI33" s="48">
        <v>7894</v>
      </c>
      <c r="BJ33" s="48">
        <v>7894</v>
      </c>
      <c r="BK33" s="48">
        <v>7894</v>
      </c>
      <c r="BL33" s="48">
        <v>7894</v>
      </c>
      <c r="BM33" s="48">
        <v>7894</v>
      </c>
      <c r="BN33" s="48">
        <v>7894</v>
      </c>
      <c r="BO33" s="48">
        <v>7894</v>
      </c>
      <c r="BP33" s="48">
        <v>7894</v>
      </c>
      <c r="BQ33" s="48">
        <v>7894</v>
      </c>
      <c r="BR33" s="48">
        <v>7894</v>
      </c>
      <c r="BS33" s="48">
        <v>7894</v>
      </c>
      <c r="BT33" s="48">
        <v>7894</v>
      </c>
      <c r="BU33" s="48">
        <v>7894</v>
      </c>
      <c r="BV33" s="48">
        <v>7894</v>
      </c>
      <c r="BW33" s="48">
        <v>7894</v>
      </c>
      <c r="BX33" s="48">
        <v>7894</v>
      </c>
      <c r="BY33" s="48">
        <v>7894</v>
      </c>
      <c r="BZ33" s="48">
        <v>7894</v>
      </c>
      <c r="CA33" s="48">
        <v>7894</v>
      </c>
      <c r="CB33" s="48">
        <v>7894</v>
      </c>
      <c r="CC33" s="48">
        <v>7894</v>
      </c>
      <c r="CD33" s="48">
        <v>7894</v>
      </c>
      <c r="CE33" s="48">
        <v>7894</v>
      </c>
      <c r="CF33" s="48">
        <v>7894</v>
      </c>
      <c r="CG33" s="48">
        <v>7894</v>
      </c>
      <c r="CH33" s="48">
        <v>7894</v>
      </c>
      <c r="CI33" s="48">
        <v>7894</v>
      </c>
      <c r="CJ33" s="48">
        <v>7894</v>
      </c>
      <c r="CK33" s="48">
        <v>7894</v>
      </c>
      <c r="CL33" s="48">
        <v>7894</v>
      </c>
      <c r="CM33" s="48">
        <v>7894</v>
      </c>
      <c r="CN33" s="48">
        <v>7894</v>
      </c>
      <c r="CO33" s="48">
        <v>7894</v>
      </c>
      <c r="CP33" s="48">
        <v>7894</v>
      </c>
      <c r="CQ33" s="48">
        <v>7894</v>
      </c>
      <c r="CR33" s="48">
        <v>7894</v>
      </c>
      <c r="CS33" s="48">
        <v>7894</v>
      </c>
      <c r="CT33" s="48">
        <v>7894</v>
      </c>
      <c r="CU33" s="48">
        <v>7894</v>
      </c>
      <c r="CV33" s="48">
        <v>7894</v>
      </c>
      <c r="CW33" s="48">
        <v>7894</v>
      </c>
      <c r="CX33" s="48">
        <v>7894</v>
      </c>
      <c r="CY33" s="48">
        <v>7894</v>
      </c>
      <c r="CZ33" s="48">
        <v>7894</v>
      </c>
      <c r="DA33" s="48">
        <v>7894</v>
      </c>
      <c r="DB33" s="48">
        <v>7894</v>
      </c>
      <c r="DC33" s="48">
        <v>7894</v>
      </c>
      <c r="DD33" s="48">
        <v>7894</v>
      </c>
      <c r="DE33" s="48">
        <v>7894</v>
      </c>
      <c r="DF33" s="48">
        <v>7894</v>
      </c>
      <c r="DG33" s="48">
        <v>7894</v>
      </c>
      <c r="DH33" s="48">
        <v>7894</v>
      </c>
      <c r="DI33" s="48">
        <v>7894</v>
      </c>
      <c r="DJ33" s="48">
        <v>7894</v>
      </c>
      <c r="DK33" s="48">
        <v>7894</v>
      </c>
      <c r="DL33" s="48">
        <v>7894</v>
      </c>
      <c r="DM33" s="48">
        <v>7894</v>
      </c>
      <c r="DN33" s="48">
        <v>7894</v>
      </c>
      <c r="DO33" s="48">
        <v>7894</v>
      </c>
      <c r="DP33" s="48">
        <v>7894</v>
      </c>
      <c r="DQ33" s="48">
        <v>7894</v>
      </c>
      <c r="DR33" s="48">
        <v>7894</v>
      </c>
      <c r="DS33" s="48">
        <v>7894</v>
      </c>
      <c r="DT33" s="48">
        <v>7894</v>
      </c>
      <c r="DU33" s="48">
        <v>7894</v>
      </c>
      <c r="DV33" s="48">
        <v>7894</v>
      </c>
      <c r="DW33" s="48">
        <v>7894</v>
      </c>
      <c r="DX33" s="48">
        <v>7894</v>
      </c>
      <c r="DY33" s="48">
        <v>7894</v>
      </c>
      <c r="DZ33" s="48">
        <v>7894</v>
      </c>
      <c r="EA33" s="48">
        <v>7894</v>
      </c>
      <c r="EB33" s="48">
        <v>7894</v>
      </c>
      <c r="EC33" s="48">
        <v>7894</v>
      </c>
      <c r="ED33" s="48">
        <v>7894</v>
      </c>
      <c r="EE33" s="48">
        <v>7894</v>
      </c>
      <c r="EF33" s="48">
        <v>7894</v>
      </c>
      <c r="EG33" s="48">
        <v>7894</v>
      </c>
      <c r="EH33" s="48">
        <v>7894</v>
      </c>
      <c r="EI33" s="48">
        <v>7894</v>
      </c>
      <c r="EJ33" s="48">
        <v>7894</v>
      </c>
      <c r="EK33" s="48">
        <v>7894</v>
      </c>
      <c r="EL33" s="48">
        <v>7894</v>
      </c>
      <c r="EM33" s="48">
        <v>7894</v>
      </c>
      <c r="EN33" s="48">
        <v>7894</v>
      </c>
      <c r="EO33" s="48">
        <v>7894</v>
      </c>
      <c r="EP33" s="48">
        <v>7894</v>
      </c>
      <c r="EQ33" s="48">
        <v>7894</v>
      </c>
      <c r="ER33" s="48">
        <v>7894</v>
      </c>
      <c r="ES33" s="48">
        <v>7894</v>
      </c>
      <c r="ET33" s="48">
        <v>7894</v>
      </c>
      <c r="EU33" s="48">
        <v>7894</v>
      </c>
      <c r="EV33" s="48">
        <v>7894</v>
      </c>
      <c r="EW33" s="48">
        <v>7894</v>
      </c>
      <c r="EX33" s="48">
        <v>7894</v>
      </c>
      <c r="EY33" s="48">
        <v>7894</v>
      </c>
      <c r="EZ33" s="48">
        <v>7894</v>
      </c>
      <c r="FA33" s="48">
        <v>7894</v>
      </c>
      <c r="FB33" s="48">
        <v>7894</v>
      </c>
      <c r="FC33" s="48">
        <v>7894</v>
      </c>
      <c r="FD33" s="48">
        <v>7894</v>
      </c>
      <c r="FE33" s="48">
        <v>7894</v>
      </c>
      <c r="FF33" s="48">
        <v>7894</v>
      </c>
      <c r="FG33" s="48">
        <v>7894</v>
      </c>
      <c r="FH33" s="48">
        <v>7894</v>
      </c>
      <c r="FI33" s="48">
        <v>7894</v>
      </c>
      <c r="FJ33" s="48">
        <v>7894</v>
      </c>
      <c r="FK33" s="48">
        <v>7894</v>
      </c>
      <c r="FL33" s="48">
        <v>7894</v>
      </c>
      <c r="FM33" s="48">
        <v>7894</v>
      </c>
      <c r="FN33" s="48">
        <v>7894</v>
      </c>
      <c r="FO33" s="48">
        <v>7894</v>
      </c>
      <c r="FP33" s="48">
        <v>7894</v>
      </c>
      <c r="FQ33" s="48">
        <v>7894</v>
      </c>
      <c r="FR33" s="48">
        <v>7894</v>
      </c>
      <c r="FS33" s="48">
        <v>7894</v>
      </c>
      <c r="FT33" s="48">
        <v>7894</v>
      </c>
      <c r="FU33" s="48">
        <v>7894</v>
      </c>
      <c r="FV33" s="48">
        <v>7894</v>
      </c>
      <c r="FW33" s="48">
        <v>7894</v>
      </c>
      <c r="FX33" s="48">
        <v>7894</v>
      </c>
      <c r="FY33" s="33"/>
      <c r="FZ33" s="21"/>
      <c r="GA33" s="21"/>
      <c r="GB33" s="21"/>
      <c r="GC33" s="21"/>
      <c r="GD33" s="39"/>
      <c r="GE33" s="39"/>
    </row>
    <row r="34" spans="1:187" s="49" customFormat="1" x14ac:dyDescent="0.2">
      <c r="A34" s="4" t="s">
        <v>304</v>
      </c>
      <c r="B34" s="49" t="s">
        <v>305</v>
      </c>
      <c r="C34" s="49">
        <v>1.224</v>
      </c>
      <c r="D34" s="49">
        <v>1.2230000000000001</v>
      </c>
      <c r="E34" s="49">
        <v>1.2130000000000001</v>
      </c>
      <c r="F34" s="49">
        <v>1.2130000000000001</v>
      </c>
      <c r="G34" s="49">
        <v>1.214</v>
      </c>
      <c r="H34" s="49">
        <v>1.2050000000000001</v>
      </c>
      <c r="I34" s="49">
        <v>1.214</v>
      </c>
      <c r="J34" s="49">
        <v>1.131</v>
      </c>
      <c r="K34" s="49">
        <v>1.111</v>
      </c>
      <c r="L34" s="49">
        <v>1.242</v>
      </c>
      <c r="M34" s="49">
        <v>1.2410000000000001</v>
      </c>
      <c r="N34" s="49">
        <v>1.262</v>
      </c>
      <c r="O34" s="49">
        <v>1.2330000000000001</v>
      </c>
      <c r="P34" s="49">
        <v>1.212</v>
      </c>
      <c r="Q34" s="49">
        <v>1.242</v>
      </c>
      <c r="R34" s="49">
        <v>1.2130000000000001</v>
      </c>
      <c r="S34" s="49">
        <v>1.1839999999999999</v>
      </c>
      <c r="T34" s="49">
        <v>1.0820000000000001</v>
      </c>
      <c r="U34" s="49">
        <v>1.073</v>
      </c>
      <c r="V34" s="49">
        <v>1.081</v>
      </c>
      <c r="W34" s="49">
        <v>1.073</v>
      </c>
      <c r="X34" s="49">
        <v>1.0720000000000001</v>
      </c>
      <c r="Y34" s="49">
        <v>1.071</v>
      </c>
      <c r="Z34" s="49">
        <v>1.0529999999999999</v>
      </c>
      <c r="AA34" s="49">
        <v>1.2350000000000001</v>
      </c>
      <c r="AB34" s="49">
        <v>1.2649999999999999</v>
      </c>
      <c r="AC34" s="49">
        <v>1.1759999999999999</v>
      </c>
      <c r="AD34" s="49">
        <v>1.1559999999999999</v>
      </c>
      <c r="AE34" s="49">
        <v>1.0649999999999999</v>
      </c>
      <c r="AF34" s="49">
        <v>1.1200000000000001</v>
      </c>
      <c r="AG34" s="49">
        <v>1.214</v>
      </c>
      <c r="AH34" s="49">
        <v>1.1100000000000001</v>
      </c>
      <c r="AI34" s="49">
        <v>1.101</v>
      </c>
      <c r="AJ34" s="49">
        <v>1.113</v>
      </c>
      <c r="AK34" s="49">
        <v>1.0900000000000001</v>
      </c>
      <c r="AL34" s="49">
        <v>1.101</v>
      </c>
      <c r="AM34" s="49">
        <v>1.111</v>
      </c>
      <c r="AN34" s="49">
        <v>1.145</v>
      </c>
      <c r="AO34" s="49">
        <v>1.1930000000000001</v>
      </c>
      <c r="AP34" s="49">
        <v>1.2430000000000001</v>
      </c>
      <c r="AQ34" s="49">
        <v>1.167</v>
      </c>
      <c r="AR34" s="49">
        <v>1.244</v>
      </c>
      <c r="AS34" s="49">
        <v>1.319</v>
      </c>
      <c r="AT34" s="49">
        <v>1.246</v>
      </c>
      <c r="AU34" s="49">
        <v>1.214</v>
      </c>
      <c r="AV34" s="49">
        <v>1.1990000000000001</v>
      </c>
      <c r="AW34" s="49">
        <v>1.2030000000000001</v>
      </c>
      <c r="AX34" s="49">
        <v>1.17</v>
      </c>
      <c r="AY34" s="49">
        <v>1.2010000000000001</v>
      </c>
      <c r="AZ34" s="49">
        <v>1.206</v>
      </c>
      <c r="BA34" s="49">
        <v>1.1759999999999999</v>
      </c>
      <c r="BB34" s="49">
        <v>1.1859999999999999</v>
      </c>
      <c r="BC34" s="49">
        <v>1.2050000000000001</v>
      </c>
      <c r="BD34" s="49">
        <v>1.2070000000000001</v>
      </c>
      <c r="BE34" s="49">
        <v>1.2070000000000001</v>
      </c>
      <c r="BF34" s="49">
        <v>1.2150000000000001</v>
      </c>
      <c r="BG34" s="49">
        <v>1.1919999999999999</v>
      </c>
      <c r="BH34" s="49">
        <v>1.2030000000000001</v>
      </c>
      <c r="BI34" s="49">
        <v>1.175</v>
      </c>
      <c r="BJ34" s="49">
        <v>1.226</v>
      </c>
      <c r="BK34" s="49">
        <v>1.206</v>
      </c>
      <c r="BL34" s="49">
        <v>1.1619999999999999</v>
      </c>
      <c r="BM34" s="49">
        <v>1.163</v>
      </c>
      <c r="BN34" s="49">
        <v>1.1539999999999999</v>
      </c>
      <c r="BO34" s="49">
        <v>1.1359999999999999</v>
      </c>
      <c r="BP34" s="49">
        <v>1.125</v>
      </c>
      <c r="BQ34" s="49">
        <v>1.3080000000000001</v>
      </c>
      <c r="BR34" s="49">
        <v>1.2050000000000001</v>
      </c>
      <c r="BS34" s="49">
        <v>1.2130000000000001</v>
      </c>
      <c r="BT34" s="49">
        <v>1.2350000000000001</v>
      </c>
      <c r="BU34" s="49">
        <v>1.2350000000000001</v>
      </c>
      <c r="BV34" s="49">
        <v>1.1890000000000001</v>
      </c>
      <c r="BW34" s="49">
        <v>1.218</v>
      </c>
      <c r="BX34" s="49">
        <v>1.2170000000000001</v>
      </c>
      <c r="BY34" s="49">
        <v>1.0840000000000001</v>
      </c>
      <c r="BZ34" s="49">
        <v>1.0660000000000001</v>
      </c>
      <c r="CA34" s="49">
        <v>1.1619999999999999</v>
      </c>
      <c r="CB34" s="49">
        <v>1.232</v>
      </c>
      <c r="CC34" s="49">
        <v>1.0629999999999999</v>
      </c>
      <c r="CD34" s="49">
        <v>1.044</v>
      </c>
      <c r="CE34" s="49">
        <v>1.075</v>
      </c>
      <c r="CF34" s="49">
        <v>1.036</v>
      </c>
      <c r="CG34" s="49">
        <v>1.075</v>
      </c>
      <c r="CH34" s="49">
        <v>1.075</v>
      </c>
      <c r="CI34" s="49">
        <v>1.0760000000000001</v>
      </c>
      <c r="CJ34" s="49">
        <v>1.1859999999999999</v>
      </c>
      <c r="CK34" s="49">
        <v>1.256</v>
      </c>
      <c r="CL34" s="49">
        <v>1.2350000000000001</v>
      </c>
      <c r="CM34" s="49">
        <v>1.2230000000000001</v>
      </c>
      <c r="CN34" s="49">
        <v>1.1839999999999999</v>
      </c>
      <c r="CO34" s="49">
        <v>1.1839999999999999</v>
      </c>
      <c r="CP34" s="49">
        <v>1.224</v>
      </c>
      <c r="CQ34" s="49">
        <v>1.1619999999999999</v>
      </c>
      <c r="CR34" s="49">
        <v>1.113</v>
      </c>
      <c r="CS34" s="49">
        <v>1.1220000000000001</v>
      </c>
      <c r="CT34" s="49">
        <v>1.073</v>
      </c>
      <c r="CU34" s="49">
        <v>1.014</v>
      </c>
      <c r="CV34" s="49">
        <v>1.012</v>
      </c>
      <c r="CW34" s="49">
        <v>1.1120000000000001</v>
      </c>
      <c r="CX34" s="49">
        <v>1.141</v>
      </c>
      <c r="CY34" s="49">
        <v>1.081</v>
      </c>
      <c r="CZ34" s="49">
        <v>1.1599999999999999</v>
      </c>
      <c r="DA34" s="49">
        <v>1.121</v>
      </c>
      <c r="DB34" s="49">
        <v>1.151</v>
      </c>
      <c r="DC34" s="49">
        <v>1.1319999999999999</v>
      </c>
      <c r="DD34" s="49">
        <v>1.1259999999999999</v>
      </c>
      <c r="DE34" s="49">
        <v>1.145</v>
      </c>
      <c r="DF34" s="49">
        <v>1.145</v>
      </c>
      <c r="DG34" s="49">
        <v>1.153</v>
      </c>
      <c r="DH34" s="49">
        <v>1.135</v>
      </c>
      <c r="DI34" s="49">
        <v>1.1459999999999999</v>
      </c>
      <c r="DJ34" s="49">
        <v>1.1559999999999999</v>
      </c>
      <c r="DK34" s="49">
        <v>1.1459999999999999</v>
      </c>
      <c r="DL34" s="49">
        <v>1.224</v>
      </c>
      <c r="DM34" s="49">
        <v>1.202</v>
      </c>
      <c r="DN34" s="49">
        <v>1.1859999999999999</v>
      </c>
      <c r="DO34" s="49">
        <v>1.1919999999999999</v>
      </c>
      <c r="DP34" s="49">
        <v>1.173</v>
      </c>
      <c r="DQ34" s="49">
        <v>1.169</v>
      </c>
      <c r="DR34" s="49">
        <v>1.143</v>
      </c>
      <c r="DS34" s="49">
        <v>1.1319999999999999</v>
      </c>
      <c r="DT34" s="49">
        <v>1.131</v>
      </c>
      <c r="DU34" s="49">
        <v>1.123</v>
      </c>
      <c r="DV34" s="49">
        <v>1.121</v>
      </c>
      <c r="DW34" s="49">
        <v>1.1319999999999999</v>
      </c>
      <c r="DX34" s="49">
        <v>1.306</v>
      </c>
      <c r="DY34" s="49">
        <v>1.284</v>
      </c>
      <c r="DZ34" s="49">
        <v>1.2350000000000001</v>
      </c>
      <c r="EA34" s="49">
        <v>1.2130000000000001</v>
      </c>
      <c r="EB34" s="49">
        <v>1.115</v>
      </c>
      <c r="EC34" s="49">
        <v>1.073</v>
      </c>
      <c r="ED34" s="49">
        <v>1.65</v>
      </c>
      <c r="EE34" s="49">
        <v>1.073</v>
      </c>
      <c r="EF34" s="49">
        <v>1.1319999999999999</v>
      </c>
      <c r="EG34" s="49">
        <v>1.042</v>
      </c>
      <c r="EH34" s="49">
        <v>1.0720000000000001</v>
      </c>
      <c r="EI34" s="49">
        <v>1.175</v>
      </c>
      <c r="EJ34" s="49">
        <v>1.1639999999999999</v>
      </c>
      <c r="EK34" s="49">
        <v>1.125</v>
      </c>
      <c r="EL34" s="49">
        <v>1.105</v>
      </c>
      <c r="EM34" s="49">
        <v>1.121</v>
      </c>
      <c r="EN34" s="49">
        <v>1.1220000000000001</v>
      </c>
      <c r="EO34" s="49">
        <v>1.113</v>
      </c>
      <c r="EP34" s="49">
        <v>1.248</v>
      </c>
      <c r="EQ34" s="49">
        <v>1.27</v>
      </c>
      <c r="ER34" s="49">
        <v>1.2470000000000001</v>
      </c>
      <c r="ES34" s="49">
        <v>1.081</v>
      </c>
      <c r="ET34" s="49">
        <v>1.103</v>
      </c>
      <c r="EU34" s="49">
        <v>1.091</v>
      </c>
      <c r="EV34" s="49">
        <v>1.177</v>
      </c>
      <c r="EW34" s="49">
        <v>1.5940000000000001</v>
      </c>
      <c r="EX34" s="49">
        <v>1.2310000000000001</v>
      </c>
      <c r="EY34" s="49">
        <v>1.113</v>
      </c>
      <c r="EZ34" s="49">
        <v>1.1020000000000001</v>
      </c>
      <c r="FA34" s="49">
        <v>1.3169999999999999</v>
      </c>
      <c r="FB34" s="49">
        <v>1.143</v>
      </c>
      <c r="FC34" s="49">
        <v>1.1930000000000001</v>
      </c>
      <c r="FD34" s="49">
        <v>1.1439999999999999</v>
      </c>
      <c r="FE34" s="49">
        <v>1.113</v>
      </c>
      <c r="FF34" s="49">
        <v>1.1319999999999999</v>
      </c>
      <c r="FG34" s="49">
        <v>1.143</v>
      </c>
      <c r="FH34" s="49">
        <v>1.105</v>
      </c>
      <c r="FI34" s="49">
        <v>1.173</v>
      </c>
      <c r="FJ34" s="49">
        <v>1.165</v>
      </c>
      <c r="FK34" s="49">
        <v>1.1830000000000001</v>
      </c>
      <c r="FL34" s="49">
        <v>1.173</v>
      </c>
      <c r="FM34" s="49">
        <v>1.1739999999999999</v>
      </c>
      <c r="FN34" s="49">
        <v>1.1819999999999999</v>
      </c>
      <c r="FO34" s="49">
        <v>1.173</v>
      </c>
      <c r="FP34" s="49">
        <v>1.204</v>
      </c>
      <c r="FQ34" s="49">
        <v>1.165</v>
      </c>
      <c r="FR34" s="49">
        <v>1.145</v>
      </c>
      <c r="FS34" s="49">
        <v>1.1439999999999999</v>
      </c>
      <c r="FT34" s="49">
        <v>1.143</v>
      </c>
      <c r="FU34" s="49">
        <v>1.194</v>
      </c>
      <c r="FV34" s="49">
        <v>1.145</v>
      </c>
      <c r="FW34" s="49">
        <v>1.1439999999999999</v>
      </c>
      <c r="FX34" s="49">
        <v>1.1930000000000001</v>
      </c>
    </row>
    <row r="35" spans="1:187" x14ac:dyDescent="0.2">
      <c r="A35" s="4" t="s">
        <v>306</v>
      </c>
      <c r="B35" s="2" t="s">
        <v>307</v>
      </c>
      <c r="C35" s="49">
        <v>0.12</v>
      </c>
      <c r="D35" s="49">
        <v>0.12</v>
      </c>
      <c r="E35" s="49">
        <v>0.12</v>
      </c>
      <c r="F35" s="49">
        <v>0.12</v>
      </c>
      <c r="G35" s="49">
        <v>0.12</v>
      </c>
      <c r="H35" s="49">
        <v>0.12</v>
      </c>
      <c r="I35" s="49">
        <v>0.12</v>
      </c>
      <c r="J35" s="49">
        <v>0.12</v>
      </c>
      <c r="K35" s="49">
        <v>0.12</v>
      </c>
      <c r="L35" s="49">
        <v>0.12</v>
      </c>
      <c r="M35" s="49">
        <v>0.12</v>
      </c>
      <c r="N35" s="49">
        <v>0.12</v>
      </c>
      <c r="O35" s="49">
        <v>0.12</v>
      </c>
      <c r="P35" s="49">
        <v>0.12</v>
      </c>
      <c r="Q35" s="49">
        <v>0.12</v>
      </c>
      <c r="R35" s="49">
        <v>0.12</v>
      </c>
      <c r="S35" s="49">
        <v>0.12</v>
      </c>
      <c r="T35" s="49">
        <v>0.12</v>
      </c>
      <c r="U35" s="49">
        <v>0.12</v>
      </c>
      <c r="V35" s="50">
        <v>0.12</v>
      </c>
      <c r="W35" s="49">
        <v>0.12</v>
      </c>
      <c r="X35" s="49">
        <v>0.12</v>
      </c>
      <c r="Y35" s="49">
        <v>0.12</v>
      </c>
      <c r="Z35" s="49">
        <v>0.12</v>
      </c>
      <c r="AA35" s="49">
        <v>0.12</v>
      </c>
      <c r="AB35" s="49">
        <v>0.12</v>
      </c>
      <c r="AC35" s="49">
        <v>0.12</v>
      </c>
      <c r="AD35" s="49">
        <v>0.12</v>
      </c>
      <c r="AE35" s="49">
        <v>0.12</v>
      </c>
      <c r="AF35" s="49">
        <v>0.12</v>
      </c>
      <c r="AG35" s="49">
        <v>0.12</v>
      </c>
      <c r="AH35" s="49">
        <v>0.12</v>
      </c>
      <c r="AI35" s="49">
        <v>0.12</v>
      </c>
      <c r="AJ35" s="49">
        <v>0.12</v>
      </c>
      <c r="AK35" s="49">
        <v>0.12</v>
      </c>
      <c r="AL35" s="49">
        <v>0.12</v>
      </c>
      <c r="AM35" s="49">
        <v>0.12</v>
      </c>
      <c r="AN35" s="49">
        <v>0.12</v>
      </c>
      <c r="AO35" s="49">
        <v>0.12</v>
      </c>
      <c r="AP35" s="49">
        <v>0.12</v>
      </c>
      <c r="AQ35" s="49">
        <v>0.12</v>
      </c>
      <c r="AR35" s="49">
        <v>0.12</v>
      </c>
      <c r="AS35" s="49">
        <v>0.12</v>
      </c>
      <c r="AT35" s="49">
        <v>0.12</v>
      </c>
      <c r="AU35" s="49">
        <v>0.12</v>
      </c>
      <c r="AV35" s="49">
        <v>0.12</v>
      </c>
      <c r="AW35" s="49">
        <v>0.12</v>
      </c>
      <c r="AX35" s="49">
        <v>0.12</v>
      </c>
      <c r="AY35" s="49">
        <v>0.12</v>
      </c>
      <c r="AZ35" s="49">
        <v>0.12</v>
      </c>
      <c r="BA35" s="49">
        <v>0.12</v>
      </c>
      <c r="BB35" s="49">
        <v>0.12</v>
      </c>
      <c r="BC35" s="49">
        <v>0.12</v>
      </c>
      <c r="BD35" s="49">
        <v>0.12</v>
      </c>
      <c r="BE35" s="49">
        <v>0.12</v>
      </c>
      <c r="BF35" s="49">
        <v>0.12</v>
      </c>
      <c r="BG35" s="49">
        <v>0.12</v>
      </c>
      <c r="BH35" s="49">
        <v>0.12</v>
      </c>
      <c r="BI35" s="49">
        <v>0.12</v>
      </c>
      <c r="BJ35" s="49">
        <v>0.12</v>
      </c>
      <c r="BK35" s="49">
        <v>0.12</v>
      </c>
      <c r="BL35" s="49">
        <v>0.12</v>
      </c>
      <c r="BM35" s="49">
        <v>0.12</v>
      </c>
      <c r="BN35" s="49">
        <v>0.12</v>
      </c>
      <c r="BO35" s="49">
        <v>0.12</v>
      </c>
      <c r="BP35" s="49">
        <v>0.12</v>
      </c>
      <c r="BQ35" s="49">
        <v>0.12</v>
      </c>
      <c r="BR35" s="49">
        <v>0.12</v>
      </c>
      <c r="BS35" s="49">
        <v>0.12</v>
      </c>
      <c r="BT35" s="49">
        <v>0.12</v>
      </c>
      <c r="BU35" s="49">
        <v>0.12</v>
      </c>
      <c r="BV35" s="49">
        <v>0.12</v>
      </c>
      <c r="BW35" s="49">
        <v>0.12</v>
      </c>
      <c r="BX35" s="49">
        <v>0.12</v>
      </c>
      <c r="BY35" s="49">
        <v>0.12</v>
      </c>
      <c r="BZ35" s="49">
        <v>0.12</v>
      </c>
      <c r="CA35" s="49">
        <v>0.12</v>
      </c>
      <c r="CB35" s="49">
        <v>0.12</v>
      </c>
      <c r="CC35" s="49">
        <v>0.12</v>
      </c>
      <c r="CD35" s="49">
        <v>0.12</v>
      </c>
      <c r="CE35" s="49">
        <v>0.12</v>
      </c>
      <c r="CF35" s="49">
        <v>0.12</v>
      </c>
      <c r="CG35" s="49">
        <v>0.12</v>
      </c>
      <c r="CH35" s="49">
        <v>0.12</v>
      </c>
      <c r="CI35" s="49">
        <v>0.12</v>
      </c>
      <c r="CJ35" s="49">
        <v>0.12</v>
      </c>
      <c r="CK35" s="49">
        <v>0.12</v>
      </c>
      <c r="CL35" s="49">
        <v>0.12</v>
      </c>
      <c r="CM35" s="49">
        <v>0.12</v>
      </c>
      <c r="CN35" s="49">
        <v>0.12</v>
      </c>
      <c r="CO35" s="49">
        <v>0.12</v>
      </c>
      <c r="CP35" s="49">
        <v>0.12</v>
      </c>
      <c r="CQ35" s="49">
        <v>0.12</v>
      </c>
      <c r="CR35" s="49">
        <v>0.12</v>
      </c>
      <c r="CS35" s="49">
        <v>0.12</v>
      </c>
      <c r="CT35" s="49">
        <v>0.12</v>
      </c>
      <c r="CU35" s="49">
        <v>0.12</v>
      </c>
      <c r="CV35" s="49">
        <v>0.12</v>
      </c>
      <c r="CW35" s="49">
        <v>0.12</v>
      </c>
      <c r="CX35" s="49">
        <v>0.12</v>
      </c>
      <c r="CY35" s="49">
        <v>0.12</v>
      </c>
      <c r="CZ35" s="49">
        <v>0.12</v>
      </c>
      <c r="DA35" s="49">
        <v>0.12</v>
      </c>
      <c r="DB35" s="49">
        <v>0.12</v>
      </c>
      <c r="DC35" s="49">
        <v>0.12</v>
      </c>
      <c r="DD35" s="49">
        <v>0.12</v>
      </c>
      <c r="DE35" s="49">
        <v>0.12</v>
      </c>
      <c r="DF35" s="49">
        <v>0.12</v>
      </c>
      <c r="DG35" s="49">
        <v>0.12</v>
      </c>
      <c r="DH35" s="49">
        <v>0.12</v>
      </c>
      <c r="DI35" s="49">
        <v>0.12</v>
      </c>
      <c r="DJ35" s="49">
        <v>0.12</v>
      </c>
      <c r="DK35" s="49">
        <v>0.12</v>
      </c>
      <c r="DL35" s="49">
        <v>0.12</v>
      </c>
      <c r="DM35" s="49">
        <v>0.12</v>
      </c>
      <c r="DN35" s="49">
        <v>0.12</v>
      </c>
      <c r="DO35" s="49">
        <v>0.12</v>
      </c>
      <c r="DP35" s="49">
        <v>0.12</v>
      </c>
      <c r="DQ35" s="49">
        <v>0.12</v>
      </c>
      <c r="DR35" s="49">
        <v>0.12</v>
      </c>
      <c r="DS35" s="49">
        <v>0.12</v>
      </c>
      <c r="DT35" s="49">
        <v>0.12</v>
      </c>
      <c r="DU35" s="49">
        <v>0.12</v>
      </c>
      <c r="DV35" s="49">
        <v>0.12</v>
      </c>
      <c r="DW35" s="49">
        <v>0.12</v>
      </c>
      <c r="DX35" s="49">
        <v>0.12</v>
      </c>
      <c r="DY35" s="49">
        <v>0.12</v>
      </c>
      <c r="DZ35" s="49">
        <v>0.12</v>
      </c>
      <c r="EA35" s="49">
        <v>0.12</v>
      </c>
      <c r="EB35" s="49">
        <v>0.12</v>
      </c>
      <c r="EC35" s="49">
        <v>0.12</v>
      </c>
      <c r="ED35" s="49">
        <v>0.12</v>
      </c>
      <c r="EE35" s="49">
        <v>0.12</v>
      </c>
      <c r="EF35" s="49">
        <v>0.12</v>
      </c>
      <c r="EG35" s="49">
        <v>0.12</v>
      </c>
      <c r="EH35" s="49">
        <v>0.12</v>
      </c>
      <c r="EI35" s="49">
        <v>0.12</v>
      </c>
      <c r="EJ35" s="49">
        <v>0.12</v>
      </c>
      <c r="EK35" s="49">
        <v>0.12</v>
      </c>
      <c r="EL35" s="49">
        <v>0.12</v>
      </c>
      <c r="EM35" s="49">
        <v>0.12</v>
      </c>
      <c r="EN35" s="49">
        <v>0.12</v>
      </c>
      <c r="EO35" s="49">
        <v>0.12</v>
      </c>
      <c r="EP35" s="49">
        <v>0.12</v>
      </c>
      <c r="EQ35" s="49">
        <v>0.12</v>
      </c>
      <c r="ER35" s="49">
        <v>0.12</v>
      </c>
      <c r="ES35" s="49">
        <v>0.12</v>
      </c>
      <c r="ET35" s="49">
        <v>0.12</v>
      </c>
      <c r="EU35" s="49">
        <v>0.12</v>
      </c>
      <c r="EV35" s="49">
        <v>0.12</v>
      </c>
      <c r="EW35" s="49">
        <v>0.12</v>
      </c>
      <c r="EX35" s="49">
        <v>0.12</v>
      </c>
      <c r="EY35" s="49">
        <v>0.12</v>
      </c>
      <c r="EZ35" s="49">
        <v>0.12</v>
      </c>
      <c r="FA35" s="49">
        <v>0.12</v>
      </c>
      <c r="FB35" s="49">
        <v>0.12</v>
      </c>
      <c r="FC35" s="49">
        <v>0.12</v>
      </c>
      <c r="FD35" s="49">
        <v>0.12</v>
      </c>
      <c r="FE35" s="49">
        <v>0.12</v>
      </c>
      <c r="FF35" s="49">
        <v>0.12</v>
      </c>
      <c r="FG35" s="49">
        <v>0.12</v>
      </c>
      <c r="FH35" s="49">
        <v>0.12</v>
      </c>
      <c r="FI35" s="49">
        <v>0.12</v>
      </c>
      <c r="FJ35" s="49">
        <v>0.12</v>
      </c>
      <c r="FK35" s="49">
        <v>0.12</v>
      </c>
      <c r="FL35" s="49">
        <v>0.12</v>
      </c>
      <c r="FM35" s="49">
        <v>0.12</v>
      </c>
      <c r="FN35" s="49">
        <v>0.12</v>
      </c>
      <c r="FO35" s="49">
        <v>0.12</v>
      </c>
      <c r="FP35" s="49">
        <v>0.12</v>
      </c>
      <c r="FQ35" s="49">
        <v>0.12</v>
      </c>
      <c r="FR35" s="49">
        <v>0.12</v>
      </c>
      <c r="FS35" s="50">
        <v>0.12</v>
      </c>
      <c r="FT35" s="49">
        <v>0.12</v>
      </c>
      <c r="FU35" s="49">
        <v>0.12</v>
      </c>
      <c r="FV35" s="49">
        <v>0.12</v>
      </c>
      <c r="FW35" s="49">
        <v>0.12</v>
      </c>
      <c r="FX35" s="49">
        <v>0.12</v>
      </c>
      <c r="FY35" s="49"/>
      <c r="FZ35" s="21"/>
      <c r="GA35" s="21"/>
      <c r="GB35" s="21"/>
      <c r="GC35" s="21"/>
      <c r="GD35" s="39"/>
      <c r="GE35" s="39"/>
    </row>
    <row r="36" spans="1:187" x14ac:dyDescent="0.2">
      <c r="A36" s="4" t="s">
        <v>308</v>
      </c>
      <c r="B36" s="47" t="s">
        <v>309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  <c r="BN36" s="33">
        <v>0</v>
      </c>
      <c r="BO36" s="33">
        <v>0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3">
        <v>0</v>
      </c>
      <c r="BX36" s="33">
        <v>0</v>
      </c>
      <c r="BY36" s="33">
        <v>0</v>
      </c>
      <c r="BZ36" s="33">
        <v>0</v>
      </c>
      <c r="CA36" s="33">
        <v>0</v>
      </c>
      <c r="CB36" s="33">
        <v>0</v>
      </c>
      <c r="CC36" s="33">
        <v>0</v>
      </c>
      <c r="CD36" s="33">
        <v>0</v>
      </c>
      <c r="CE36" s="33">
        <v>0</v>
      </c>
      <c r="CF36" s="33">
        <v>0</v>
      </c>
      <c r="CG36" s="33">
        <v>0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  <c r="CM36" s="33">
        <v>0</v>
      </c>
      <c r="CN36" s="33">
        <v>0</v>
      </c>
      <c r="CO36" s="33">
        <v>0</v>
      </c>
      <c r="CP36" s="33">
        <v>0</v>
      </c>
      <c r="CQ36" s="33">
        <v>0</v>
      </c>
      <c r="CR36" s="33">
        <v>0</v>
      </c>
      <c r="CS36" s="33">
        <v>0</v>
      </c>
      <c r="CT36" s="33">
        <v>0</v>
      </c>
      <c r="CU36" s="33">
        <v>0</v>
      </c>
      <c r="CV36" s="33">
        <v>0</v>
      </c>
      <c r="CW36" s="33">
        <v>0</v>
      </c>
      <c r="CX36" s="33">
        <v>0</v>
      </c>
      <c r="CY36" s="33">
        <v>0</v>
      </c>
      <c r="CZ36" s="33">
        <v>0</v>
      </c>
      <c r="DA36" s="33">
        <v>0</v>
      </c>
      <c r="DB36" s="33">
        <v>0</v>
      </c>
      <c r="DC36" s="33">
        <v>0</v>
      </c>
      <c r="DD36" s="33">
        <v>0</v>
      </c>
      <c r="DE36" s="33">
        <v>0</v>
      </c>
      <c r="DF36" s="33">
        <v>0</v>
      </c>
      <c r="DG36" s="33">
        <v>0</v>
      </c>
      <c r="DH36" s="33">
        <v>0</v>
      </c>
      <c r="DI36" s="33">
        <v>0</v>
      </c>
      <c r="DJ36" s="33">
        <v>0</v>
      </c>
      <c r="DK36" s="33">
        <v>0</v>
      </c>
      <c r="DL36" s="33">
        <v>0</v>
      </c>
      <c r="DM36" s="33">
        <v>0</v>
      </c>
      <c r="DN36" s="33">
        <v>0</v>
      </c>
      <c r="DO36" s="33">
        <v>0</v>
      </c>
      <c r="DP36" s="33">
        <v>0</v>
      </c>
      <c r="DQ36" s="33">
        <v>0</v>
      </c>
      <c r="DR36" s="33">
        <v>0</v>
      </c>
      <c r="DS36" s="33">
        <v>0</v>
      </c>
      <c r="DT36" s="33">
        <v>0</v>
      </c>
      <c r="DU36" s="33">
        <v>0</v>
      </c>
      <c r="DV36" s="33">
        <v>0</v>
      </c>
      <c r="DW36" s="33">
        <v>0</v>
      </c>
      <c r="DX36" s="33">
        <v>0</v>
      </c>
      <c r="DY36" s="33">
        <v>0</v>
      </c>
      <c r="DZ36" s="33">
        <v>0</v>
      </c>
      <c r="EA36" s="33">
        <v>0</v>
      </c>
      <c r="EB36" s="33">
        <v>0</v>
      </c>
      <c r="EC36" s="33">
        <v>0</v>
      </c>
      <c r="ED36" s="33">
        <v>0</v>
      </c>
      <c r="EE36" s="33">
        <v>0</v>
      </c>
      <c r="EF36" s="33">
        <v>0</v>
      </c>
      <c r="EG36" s="33">
        <v>0</v>
      </c>
      <c r="EH36" s="33">
        <v>0</v>
      </c>
      <c r="EI36" s="33">
        <v>0</v>
      </c>
      <c r="EJ36" s="33">
        <v>0</v>
      </c>
      <c r="EK36" s="33">
        <v>0</v>
      </c>
      <c r="EL36" s="33">
        <v>0</v>
      </c>
      <c r="EM36" s="33">
        <v>0</v>
      </c>
      <c r="EN36" s="33">
        <v>0</v>
      </c>
      <c r="EO36" s="33">
        <v>0</v>
      </c>
      <c r="EP36" s="33">
        <v>0</v>
      </c>
      <c r="EQ36" s="33">
        <v>0</v>
      </c>
      <c r="ER36" s="33">
        <v>0</v>
      </c>
      <c r="ES36" s="33">
        <v>0</v>
      </c>
      <c r="ET36" s="33">
        <v>0</v>
      </c>
      <c r="EU36" s="33">
        <v>0</v>
      </c>
      <c r="EV36" s="33">
        <v>0</v>
      </c>
      <c r="EW36" s="33">
        <v>0</v>
      </c>
      <c r="EX36" s="33">
        <v>0</v>
      </c>
      <c r="EY36" s="33">
        <v>0</v>
      </c>
      <c r="EZ36" s="33">
        <v>0</v>
      </c>
      <c r="FA36" s="33">
        <v>0</v>
      </c>
      <c r="FB36" s="33">
        <v>0</v>
      </c>
      <c r="FC36" s="33">
        <v>0</v>
      </c>
      <c r="FD36" s="33">
        <v>0</v>
      </c>
      <c r="FE36" s="33">
        <v>0</v>
      </c>
      <c r="FF36" s="33">
        <v>0</v>
      </c>
      <c r="FG36" s="33">
        <v>0</v>
      </c>
      <c r="FH36" s="33">
        <v>0</v>
      </c>
      <c r="FI36" s="33">
        <v>0</v>
      </c>
      <c r="FJ36" s="33">
        <v>0</v>
      </c>
      <c r="FK36" s="33">
        <v>0</v>
      </c>
      <c r="FL36" s="33">
        <v>0</v>
      </c>
      <c r="FM36" s="33">
        <v>0</v>
      </c>
      <c r="FN36" s="33">
        <v>0</v>
      </c>
      <c r="FO36" s="33">
        <v>0</v>
      </c>
      <c r="FP36" s="33">
        <v>0</v>
      </c>
      <c r="FQ36" s="33">
        <v>0</v>
      </c>
      <c r="FR36" s="33">
        <v>0</v>
      </c>
      <c r="FS36" s="47">
        <v>0</v>
      </c>
      <c r="FT36" s="33">
        <v>0</v>
      </c>
      <c r="FU36" s="33">
        <v>0</v>
      </c>
      <c r="FV36" s="33">
        <v>0</v>
      </c>
      <c r="FW36" s="33">
        <v>0</v>
      </c>
      <c r="FX36" s="33">
        <v>0</v>
      </c>
      <c r="FY36" s="33"/>
      <c r="FZ36" s="21"/>
      <c r="GA36" s="21"/>
      <c r="GB36" s="21"/>
      <c r="GC36" s="21"/>
      <c r="GD36" s="39"/>
      <c r="GE36" s="39"/>
    </row>
    <row r="37" spans="1:187" x14ac:dyDescent="0.2">
      <c r="A37" s="2"/>
      <c r="B37" s="2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49"/>
      <c r="Y37" s="49"/>
      <c r="Z37" s="49"/>
      <c r="AA37" s="49"/>
      <c r="AB37" s="49"/>
      <c r="AC37" s="49"/>
      <c r="AD37" s="49"/>
      <c r="AE37" s="49"/>
      <c r="AF37" s="49"/>
      <c r="AG37" s="50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50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50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50"/>
      <c r="FP37" s="49"/>
      <c r="FQ37" s="49"/>
      <c r="FR37" s="49"/>
      <c r="FS37" s="49"/>
      <c r="FT37" s="50"/>
      <c r="FU37" s="49"/>
      <c r="FV37" s="49"/>
      <c r="FW37" s="49"/>
      <c r="FX37" s="49"/>
      <c r="FY37" s="49"/>
      <c r="FZ37" s="51"/>
      <c r="GA37" s="51"/>
      <c r="GB37" s="21"/>
      <c r="GC37" s="21"/>
      <c r="GD37" s="39"/>
      <c r="GE37" s="39"/>
    </row>
    <row r="38" spans="1:187" s="53" customFormat="1" ht="15.75" x14ac:dyDescent="0.25">
      <c r="A38" s="2"/>
      <c r="B38" s="45" t="s">
        <v>310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21"/>
      <c r="GA38" s="52"/>
      <c r="GB38" s="21"/>
      <c r="GC38" s="21"/>
      <c r="GD38" s="21"/>
      <c r="GE38" s="21"/>
    </row>
    <row r="39" spans="1:187" s="27" customFormat="1" x14ac:dyDescent="0.2">
      <c r="A39" s="54" t="s">
        <v>311</v>
      </c>
      <c r="B39" s="55" t="s">
        <v>312</v>
      </c>
      <c r="C39" s="56">
        <v>1090385.53</v>
      </c>
      <c r="D39" s="56">
        <v>5021864.82</v>
      </c>
      <c r="E39" s="56">
        <v>1476755.35</v>
      </c>
      <c r="F39" s="56">
        <v>2572538.9500000002</v>
      </c>
      <c r="G39" s="56">
        <v>306777.69</v>
      </c>
      <c r="H39" s="56">
        <v>222137.58</v>
      </c>
      <c r="I39" s="56">
        <v>1414237.48</v>
      </c>
      <c r="J39" s="56">
        <v>202856.26</v>
      </c>
      <c r="K39" s="56">
        <v>85487.19</v>
      </c>
      <c r="L39" s="56">
        <v>730458.57</v>
      </c>
      <c r="M39" s="56">
        <v>319537.69</v>
      </c>
      <c r="N39" s="56">
        <v>9629918.5199999996</v>
      </c>
      <c r="O39" s="56">
        <v>3293479.58</v>
      </c>
      <c r="P39" s="56">
        <v>72736.73</v>
      </c>
      <c r="Q39" s="56">
        <v>4744123.5599999996</v>
      </c>
      <c r="R39" s="56">
        <v>105445.85</v>
      </c>
      <c r="S39" s="56">
        <v>598004.75</v>
      </c>
      <c r="T39" s="56">
        <v>60712.6</v>
      </c>
      <c r="U39" s="56">
        <v>31032.26</v>
      </c>
      <c r="V39" s="56">
        <v>78811.759999999995</v>
      </c>
      <c r="W39" s="56">
        <v>20410.900000000001</v>
      </c>
      <c r="X39" s="56">
        <v>15985.99</v>
      </c>
      <c r="Y39" s="56">
        <v>99913.22</v>
      </c>
      <c r="Z39" s="56">
        <v>45089.25</v>
      </c>
      <c r="AA39" s="56">
        <v>4488356.7699999996</v>
      </c>
      <c r="AB39" s="56">
        <v>8611340.7400000002</v>
      </c>
      <c r="AC39" s="56">
        <v>382592.79</v>
      </c>
      <c r="AD39" s="56">
        <v>390326.71</v>
      </c>
      <c r="AE39" s="56">
        <v>36371.1</v>
      </c>
      <c r="AF39" s="56">
        <v>54448.21</v>
      </c>
      <c r="AG39" s="56">
        <v>301636.59999999998</v>
      </c>
      <c r="AH39" s="56">
        <v>155776.17000000001</v>
      </c>
      <c r="AI39" s="56">
        <v>36229.360000000001</v>
      </c>
      <c r="AJ39" s="56">
        <v>67100.160000000003</v>
      </c>
      <c r="AK39" s="56">
        <v>18334.34</v>
      </c>
      <c r="AL39" s="56">
        <v>115865.67</v>
      </c>
      <c r="AM39" s="56">
        <v>83015.98</v>
      </c>
      <c r="AN39" s="56">
        <v>306698.53999999998</v>
      </c>
      <c r="AO39" s="56">
        <v>1208186.42</v>
      </c>
      <c r="AP39" s="56">
        <v>23173416.98</v>
      </c>
      <c r="AQ39" s="56">
        <v>85882.44</v>
      </c>
      <c r="AR39" s="56">
        <v>14889161.34</v>
      </c>
      <c r="AS39" s="56">
        <v>1594763.94</v>
      </c>
      <c r="AT39" s="56">
        <v>852455.28</v>
      </c>
      <c r="AU39" s="56">
        <v>106291.01</v>
      </c>
      <c r="AV39" s="56">
        <v>69394.3</v>
      </c>
      <c r="AW39" s="56">
        <v>72674.53</v>
      </c>
      <c r="AX39" s="56">
        <v>45903.81</v>
      </c>
      <c r="AY39" s="56">
        <v>92196.66</v>
      </c>
      <c r="AZ39" s="56">
        <v>1294054.04</v>
      </c>
      <c r="BA39" s="56">
        <v>804806.61</v>
      </c>
      <c r="BB39" s="56">
        <v>354929.4</v>
      </c>
      <c r="BC39" s="56">
        <v>7300888.5700000003</v>
      </c>
      <c r="BD39" s="56">
        <v>1297465.48</v>
      </c>
      <c r="BE39" s="56">
        <v>334875.34000000003</v>
      </c>
      <c r="BF39" s="56">
        <v>4953188.57</v>
      </c>
      <c r="BG39" s="56">
        <v>172436.45</v>
      </c>
      <c r="BH39" s="56">
        <v>108726.14</v>
      </c>
      <c r="BI39" s="56">
        <v>44112.160000000003</v>
      </c>
      <c r="BJ39" s="56">
        <v>1323659.43</v>
      </c>
      <c r="BK39" s="56">
        <v>2357006.73</v>
      </c>
      <c r="BL39" s="56">
        <v>8553.7199999999993</v>
      </c>
      <c r="BM39" s="56">
        <v>102830.06</v>
      </c>
      <c r="BN39" s="56">
        <v>969487.31</v>
      </c>
      <c r="BO39" s="56">
        <v>352247.96</v>
      </c>
      <c r="BP39" s="56">
        <v>192072.8</v>
      </c>
      <c r="BQ39" s="56">
        <v>1192260.3600000001</v>
      </c>
      <c r="BR39" s="56">
        <v>234768.74</v>
      </c>
      <c r="BS39" s="56">
        <v>91642.1</v>
      </c>
      <c r="BT39" s="56">
        <v>92041.64</v>
      </c>
      <c r="BU39" s="56">
        <v>145594.76999999999</v>
      </c>
      <c r="BV39" s="56">
        <v>465645.68</v>
      </c>
      <c r="BW39" s="56">
        <v>509669.69</v>
      </c>
      <c r="BX39" s="56">
        <v>68297.03</v>
      </c>
      <c r="BY39" s="56">
        <v>10899.4</v>
      </c>
      <c r="BZ39" s="56">
        <v>99747.04</v>
      </c>
      <c r="CA39" s="56">
        <v>267504.12</v>
      </c>
      <c r="CB39" s="56">
        <v>19127654.59</v>
      </c>
      <c r="CC39" s="56">
        <v>71163.3</v>
      </c>
      <c r="CD39" s="56">
        <v>60841.21</v>
      </c>
      <c r="CE39" s="56">
        <v>73939.23</v>
      </c>
      <c r="CF39" s="56">
        <v>68135.38</v>
      </c>
      <c r="CG39" s="56">
        <v>57553.37</v>
      </c>
      <c r="CH39" s="56">
        <v>42357.75</v>
      </c>
      <c r="CI39" s="56">
        <v>245241.93</v>
      </c>
      <c r="CJ39" s="56">
        <v>263139.84999999998</v>
      </c>
      <c r="CK39" s="56">
        <v>1031380.62</v>
      </c>
      <c r="CL39" s="56">
        <v>101629.99</v>
      </c>
      <c r="CM39" s="56">
        <v>73850.64</v>
      </c>
      <c r="CN39" s="56">
        <v>7211615.2300000004</v>
      </c>
      <c r="CO39" s="56">
        <v>3270273.45</v>
      </c>
      <c r="CP39" s="56">
        <v>632298.37</v>
      </c>
      <c r="CQ39" s="56">
        <v>220703.85</v>
      </c>
      <c r="CR39" s="56">
        <v>48421.16</v>
      </c>
      <c r="CS39" s="56">
        <v>167531.53</v>
      </c>
      <c r="CT39" s="56">
        <v>37264.21</v>
      </c>
      <c r="CU39" s="56">
        <v>27519.74</v>
      </c>
      <c r="CV39" s="56">
        <v>21388.9</v>
      </c>
      <c r="CW39" s="47">
        <v>131105.04999999999</v>
      </c>
      <c r="CX39" s="56">
        <v>206598.06</v>
      </c>
      <c r="CY39" s="56">
        <v>14167.51</v>
      </c>
      <c r="CZ39" s="56">
        <v>550640.41</v>
      </c>
      <c r="DA39" s="56">
        <v>87021.49</v>
      </c>
      <c r="DB39" s="56">
        <v>63290.03</v>
      </c>
      <c r="DC39" s="56">
        <v>113962.01</v>
      </c>
      <c r="DD39" s="56">
        <v>75041.399999999994</v>
      </c>
      <c r="DE39" s="56">
        <v>199423.67</v>
      </c>
      <c r="DF39" s="56">
        <v>5558992.8600000003</v>
      </c>
      <c r="DG39" s="56">
        <v>79231.199999999997</v>
      </c>
      <c r="DH39" s="56">
        <v>737007.84</v>
      </c>
      <c r="DI39" s="56">
        <v>929775.91</v>
      </c>
      <c r="DJ39" s="56">
        <v>95048.19</v>
      </c>
      <c r="DK39" s="56">
        <v>68452.160000000003</v>
      </c>
      <c r="DL39" s="56">
        <v>1273854.27</v>
      </c>
      <c r="DM39" s="56">
        <v>115173.66</v>
      </c>
      <c r="DN39" s="56">
        <v>568326.72</v>
      </c>
      <c r="DO39" s="56">
        <v>607928.65</v>
      </c>
      <c r="DP39" s="56">
        <v>43811.71</v>
      </c>
      <c r="DQ39" s="56">
        <v>286298.28999999998</v>
      </c>
      <c r="DR39" s="56">
        <v>315314.05</v>
      </c>
      <c r="DS39" s="56">
        <v>181425.07</v>
      </c>
      <c r="DT39" s="56">
        <v>39373.31</v>
      </c>
      <c r="DU39" s="56">
        <v>102916.77</v>
      </c>
      <c r="DV39" s="56">
        <v>33001.14</v>
      </c>
      <c r="DW39" s="56">
        <v>77599.679999999993</v>
      </c>
      <c r="DX39" s="56">
        <v>92944.12</v>
      </c>
      <c r="DY39" s="56">
        <v>118100.46</v>
      </c>
      <c r="DZ39" s="56">
        <v>269792.62</v>
      </c>
      <c r="EA39" s="56">
        <v>540881.99</v>
      </c>
      <c r="EB39" s="56">
        <v>218742.19</v>
      </c>
      <c r="EC39" s="56">
        <v>85810.72</v>
      </c>
      <c r="ED39" s="56">
        <v>452030.46</v>
      </c>
      <c r="EE39" s="56">
        <v>56232</v>
      </c>
      <c r="EF39" s="56">
        <v>228844.47</v>
      </c>
      <c r="EG39" s="56">
        <v>85014.42</v>
      </c>
      <c r="EH39" s="56">
        <v>41234.080000000002</v>
      </c>
      <c r="EI39" s="56">
        <v>2420186.67</v>
      </c>
      <c r="EJ39" s="56">
        <v>631163.15</v>
      </c>
      <c r="EK39" s="56">
        <v>117162.87</v>
      </c>
      <c r="EL39" s="56">
        <v>42179.21</v>
      </c>
      <c r="EM39" s="56">
        <v>185314.87</v>
      </c>
      <c r="EN39" s="56">
        <v>185023.2</v>
      </c>
      <c r="EO39" s="56">
        <v>117918.6</v>
      </c>
      <c r="EP39" s="56">
        <v>169389.68</v>
      </c>
      <c r="EQ39" s="56">
        <v>774241.59</v>
      </c>
      <c r="ER39" s="56">
        <v>149519.19</v>
      </c>
      <c r="ES39" s="56">
        <v>59016.68</v>
      </c>
      <c r="ET39" s="56">
        <v>87510.5</v>
      </c>
      <c r="EU39" s="56">
        <v>125566.99</v>
      </c>
      <c r="EV39" s="56">
        <v>34543.33</v>
      </c>
      <c r="EW39" s="56">
        <v>192516.95</v>
      </c>
      <c r="EX39" s="56">
        <v>9943.16</v>
      </c>
      <c r="EY39" s="56">
        <v>96188.23</v>
      </c>
      <c r="EZ39" s="56">
        <v>73008.179999999993</v>
      </c>
      <c r="FA39" s="56">
        <v>1222422.31</v>
      </c>
      <c r="FB39" s="56">
        <v>368362.89</v>
      </c>
      <c r="FC39" s="56">
        <v>722920.52</v>
      </c>
      <c r="FD39" s="56">
        <v>123007.82</v>
      </c>
      <c r="FE39" s="56">
        <v>53499.24</v>
      </c>
      <c r="FF39" s="56">
        <v>57347.85</v>
      </c>
      <c r="FG39" s="56">
        <v>25796.01</v>
      </c>
      <c r="FH39" s="56">
        <v>76443.600000000006</v>
      </c>
      <c r="FI39" s="56">
        <v>384377.48</v>
      </c>
      <c r="FJ39" s="56">
        <v>688617.57</v>
      </c>
      <c r="FK39" s="56">
        <v>738291.09</v>
      </c>
      <c r="FL39" s="56">
        <v>1117863.9099999999</v>
      </c>
      <c r="FM39" s="56">
        <v>408291.96</v>
      </c>
      <c r="FN39" s="56">
        <v>2433036.91</v>
      </c>
      <c r="FO39" s="56">
        <v>425799.17</v>
      </c>
      <c r="FP39" s="56">
        <v>898783.89</v>
      </c>
      <c r="FQ39" s="56">
        <v>215339.79</v>
      </c>
      <c r="FR39" s="56">
        <v>114736.68</v>
      </c>
      <c r="FS39" s="56">
        <v>157648.07</v>
      </c>
      <c r="FT39" s="56">
        <v>74732.91</v>
      </c>
      <c r="FU39" s="56">
        <v>228017.99</v>
      </c>
      <c r="FV39" s="56">
        <v>136632.35</v>
      </c>
      <c r="FW39" s="56">
        <v>40869.07</v>
      </c>
      <c r="FX39" s="56">
        <v>41595</v>
      </c>
      <c r="FY39" s="55">
        <v>0</v>
      </c>
      <c r="FZ39" s="51">
        <f>SUM(C39:FX39)</f>
        <v>178449673.34</v>
      </c>
      <c r="GA39" s="47"/>
      <c r="GB39" s="52"/>
      <c r="GC39" s="52"/>
      <c r="GD39" s="52"/>
      <c r="GE39" s="52"/>
    </row>
    <row r="40" spans="1:187" s="27" customFormat="1" x14ac:dyDescent="0.2">
      <c r="A40" s="4" t="s">
        <v>313</v>
      </c>
      <c r="B40" s="2" t="s">
        <v>314</v>
      </c>
      <c r="C40" s="57">
        <v>667710350</v>
      </c>
      <c r="D40" s="57">
        <v>2486375044</v>
      </c>
      <c r="E40" s="57">
        <v>725699790</v>
      </c>
      <c r="F40" s="57">
        <v>1174718227</v>
      </c>
      <c r="G40" s="57">
        <v>151936044</v>
      </c>
      <c r="H40" s="57">
        <v>98945786</v>
      </c>
      <c r="I40" s="57">
        <v>689735170</v>
      </c>
      <c r="J40" s="57">
        <v>131490871</v>
      </c>
      <c r="K40" s="57">
        <v>40191450</v>
      </c>
      <c r="L40" s="57">
        <v>550355921</v>
      </c>
      <c r="M40" s="57">
        <v>201434048</v>
      </c>
      <c r="N40" s="57">
        <v>6067320318</v>
      </c>
      <c r="O40" s="57">
        <v>1697511128</v>
      </c>
      <c r="P40" s="57">
        <v>35263611</v>
      </c>
      <c r="Q40" s="57">
        <v>2558061656</v>
      </c>
      <c r="R40" s="57">
        <v>65540927</v>
      </c>
      <c r="S40" s="57">
        <v>284786805</v>
      </c>
      <c r="T40" s="57">
        <v>27720677</v>
      </c>
      <c r="U40" s="57">
        <v>16848290</v>
      </c>
      <c r="V40" s="57">
        <v>27612332</v>
      </c>
      <c r="W40" s="57">
        <v>6730996</v>
      </c>
      <c r="X40" s="57">
        <v>13778689</v>
      </c>
      <c r="Y40" s="57">
        <v>61195270</v>
      </c>
      <c r="Z40" s="57">
        <v>22568670</v>
      </c>
      <c r="AA40" s="57">
        <v>3229964750</v>
      </c>
      <c r="AB40" s="57">
        <v>6657108440</v>
      </c>
      <c r="AC40" s="57">
        <v>192900510</v>
      </c>
      <c r="AD40" s="57">
        <v>229800775</v>
      </c>
      <c r="AE40" s="57">
        <v>40243918</v>
      </c>
      <c r="AF40" s="57">
        <v>76436760</v>
      </c>
      <c r="AG40" s="57">
        <v>463664170</v>
      </c>
      <c r="AH40" s="57">
        <v>31072813</v>
      </c>
      <c r="AI40" s="57">
        <v>8005611</v>
      </c>
      <c r="AJ40" s="57">
        <v>28173409</v>
      </c>
      <c r="AK40" s="57">
        <v>63475843</v>
      </c>
      <c r="AL40" s="57">
        <v>63918571</v>
      </c>
      <c r="AM40" s="58">
        <v>44780141</v>
      </c>
      <c r="AN40" s="57">
        <v>96385640</v>
      </c>
      <c r="AO40" s="57">
        <v>346578440</v>
      </c>
      <c r="AP40" s="57">
        <v>16576650104</v>
      </c>
      <c r="AQ40" s="57">
        <v>138841245</v>
      </c>
      <c r="AR40" s="57">
        <v>6380009972.2700005</v>
      </c>
      <c r="AS40" s="57">
        <v>2900739730</v>
      </c>
      <c r="AT40" s="57">
        <v>209183317.59999999</v>
      </c>
      <c r="AU40" s="57">
        <v>38219782.710000001</v>
      </c>
      <c r="AV40" s="57">
        <v>17543698.850000001</v>
      </c>
      <c r="AW40" s="57">
        <v>21242431.960000001</v>
      </c>
      <c r="AX40" s="57">
        <v>16555616</v>
      </c>
      <c r="AY40" s="57">
        <v>39298453</v>
      </c>
      <c r="AZ40" s="57">
        <v>648359530</v>
      </c>
      <c r="BA40" s="57">
        <v>364674720</v>
      </c>
      <c r="BB40" s="57">
        <v>148789850</v>
      </c>
      <c r="BC40" s="57">
        <v>2643782060</v>
      </c>
      <c r="BD40" s="57">
        <v>384201380</v>
      </c>
      <c r="BE40" s="57">
        <v>120187250</v>
      </c>
      <c r="BF40" s="57">
        <v>1545162890</v>
      </c>
      <c r="BG40" s="57">
        <v>31127030</v>
      </c>
      <c r="BH40" s="57">
        <v>42272190</v>
      </c>
      <c r="BI40" s="57">
        <v>35001260</v>
      </c>
      <c r="BJ40" s="57">
        <v>498158870</v>
      </c>
      <c r="BK40" s="57">
        <v>840574750</v>
      </c>
      <c r="BL40" s="57">
        <v>5164328</v>
      </c>
      <c r="BM40" s="57">
        <v>21683431.609999999</v>
      </c>
      <c r="BN40" s="57">
        <v>236308510</v>
      </c>
      <c r="BO40" s="57">
        <v>141348445</v>
      </c>
      <c r="BP40" s="57">
        <v>59415932</v>
      </c>
      <c r="BQ40" s="57">
        <v>1069702360</v>
      </c>
      <c r="BR40" s="57">
        <v>715343400</v>
      </c>
      <c r="BS40" s="57">
        <v>608107520</v>
      </c>
      <c r="BT40" s="57">
        <v>316539373.51999998</v>
      </c>
      <c r="BU40" s="57">
        <v>122123650</v>
      </c>
      <c r="BV40" s="57">
        <v>546251830</v>
      </c>
      <c r="BW40" s="57">
        <v>539471218</v>
      </c>
      <c r="BX40" s="57">
        <v>58982550</v>
      </c>
      <c r="BY40" s="57">
        <v>85939405</v>
      </c>
      <c r="BZ40" s="57">
        <v>32680612</v>
      </c>
      <c r="CA40" s="57">
        <v>55697831</v>
      </c>
      <c r="CB40" s="57">
        <v>9415338108</v>
      </c>
      <c r="CC40" s="57">
        <v>21647760</v>
      </c>
      <c r="CD40" s="57">
        <v>16001500</v>
      </c>
      <c r="CE40" s="57">
        <v>31233717</v>
      </c>
      <c r="CF40" s="57">
        <v>29795176</v>
      </c>
      <c r="CG40" s="57">
        <v>23742802</v>
      </c>
      <c r="CH40" s="57">
        <v>19602918</v>
      </c>
      <c r="CI40" s="57">
        <v>103750422</v>
      </c>
      <c r="CJ40" s="57">
        <v>196256504</v>
      </c>
      <c r="CK40" s="57">
        <v>1321951920</v>
      </c>
      <c r="CL40" s="57">
        <v>216942114</v>
      </c>
      <c r="CM40" s="57">
        <v>244664811</v>
      </c>
      <c r="CN40" s="57">
        <v>3261486136</v>
      </c>
      <c r="CO40" s="57">
        <v>1810305577</v>
      </c>
      <c r="CP40" s="57">
        <v>386517627</v>
      </c>
      <c r="CQ40" s="57">
        <v>115250400</v>
      </c>
      <c r="CR40" s="57">
        <v>114317000</v>
      </c>
      <c r="CS40" s="57">
        <v>46461170</v>
      </c>
      <c r="CT40" s="57">
        <v>33984120</v>
      </c>
      <c r="CU40" s="57">
        <v>15256860</v>
      </c>
      <c r="CV40" s="57">
        <v>17087230</v>
      </c>
      <c r="CW40" s="57">
        <v>66766393</v>
      </c>
      <c r="CX40" s="57">
        <v>72389682</v>
      </c>
      <c r="CY40" s="57">
        <v>6557679</v>
      </c>
      <c r="CZ40" s="57">
        <v>201007960</v>
      </c>
      <c r="DA40" s="57">
        <v>38901270</v>
      </c>
      <c r="DB40" s="57">
        <v>23046048</v>
      </c>
      <c r="DC40" s="57">
        <v>61755990</v>
      </c>
      <c r="DD40" s="57">
        <v>248538440</v>
      </c>
      <c r="DE40" s="57">
        <v>116931440</v>
      </c>
      <c r="DF40" s="57">
        <v>1674830529</v>
      </c>
      <c r="DG40" s="57">
        <v>40821605</v>
      </c>
      <c r="DH40" s="57">
        <v>386675512</v>
      </c>
      <c r="DI40" s="57">
        <v>470232970</v>
      </c>
      <c r="DJ40" s="57">
        <v>57639100</v>
      </c>
      <c r="DK40" s="57">
        <v>45442410</v>
      </c>
      <c r="DL40" s="57">
        <v>494302448</v>
      </c>
      <c r="DM40" s="57">
        <v>36774425</v>
      </c>
      <c r="DN40" s="57">
        <v>244393040</v>
      </c>
      <c r="DO40" s="57">
        <v>248913570</v>
      </c>
      <c r="DP40" s="57">
        <v>15929200</v>
      </c>
      <c r="DQ40" s="57">
        <v>162834630</v>
      </c>
      <c r="DR40" s="57">
        <v>68673343</v>
      </c>
      <c r="DS40" s="57">
        <v>36218065</v>
      </c>
      <c r="DT40" s="57">
        <v>10090765</v>
      </c>
      <c r="DU40" s="57">
        <v>24282040</v>
      </c>
      <c r="DV40" s="57">
        <v>7168530</v>
      </c>
      <c r="DW40" s="57">
        <v>17968034</v>
      </c>
      <c r="DX40" s="57">
        <v>57355450</v>
      </c>
      <c r="DY40" s="57">
        <v>94392760</v>
      </c>
      <c r="DZ40" s="57">
        <v>136413693</v>
      </c>
      <c r="EA40" s="57">
        <v>298115033</v>
      </c>
      <c r="EB40" s="57">
        <v>75831640</v>
      </c>
      <c r="EC40" s="57">
        <v>31633883</v>
      </c>
      <c r="ED40" s="57">
        <v>2904580540</v>
      </c>
      <c r="EE40" s="57">
        <v>15523601</v>
      </c>
      <c r="EF40" s="57">
        <v>82007298</v>
      </c>
      <c r="EG40" s="57">
        <v>23449763</v>
      </c>
      <c r="EH40" s="57">
        <v>13291029</v>
      </c>
      <c r="EI40" s="57">
        <v>1011898107</v>
      </c>
      <c r="EJ40" s="57">
        <v>693119953</v>
      </c>
      <c r="EK40" s="57">
        <v>585410040</v>
      </c>
      <c r="EL40" s="57">
        <v>237600110</v>
      </c>
      <c r="EM40" s="57">
        <v>87970877</v>
      </c>
      <c r="EN40" s="57">
        <v>56570354</v>
      </c>
      <c r="EO40" s="57">
        <v>41025051</v>
      </c>
      <c r="EP40" s="57">
        <v>114902130</v>
      </c>
      <c r="EQ40" s="57">
        <v>872542467</v>
      </c>
      <c r="ER40" s="57">
        <v>85841620</v>
      </c>
      <c r="ES40" s="57">
        <v>19474592</v>
      </c>
      <c r="ET40" s="57">
        <v>19714985.280000001</v>
      </c>
      <c r="EU40" s="57">
        <v>32369446</v>
      </c>
      <c r="EV40" s="57">
        <v>45092397</v>
      </c>
      <c r="EW40" s="57">
        <v>784327990</v>
      </c>
      <c r="EX40" s="57">
        <v>43621666</v>
      </c>
      <c r="EY40" s="57">
        <v>33535579</v>
      </c>
      <c r="EZ40" s="57">
        <v>26808698</v>
      </c>
      <c r="FA40" s="57">
        <v>1859215660</v>
      </c>
      <c r="FB40" s="57">
        <v>282574410</v>
      </c>
      <c r="FC40" s="57">
        <v>255708976</v>
      </c>
      <c r="FD40" s="57">
        <v>38186787</v>
      </c>
      <c r="FE40" s="57">
        <v>34021276</v>
      </c>
      <c r="FF40" s="57">
        <v>17559584</v>
      </c>
      <c r="FG40" s="57">
        <v>11265100</v>
      </c>
      <c r="FH40" s="57">
        <v>39167749</v>
      </c>
      <c r="FI40" s="57">
        <v>1063043864</v>
      </c>
      <c r="FJ40" s="57">
        <v>389507720</v>
      </c>
      <c r="FK40" s="57">
        <v>1030647780</v>
      </c>
      <c r="FL40" s="57">
        <v>699666720</v>
      </c>
      <c r="FM40" s="57">
        <v>405061424</v>
      </c>
      <c r="FN40" s="57">
        <v>1451117710</v>
      </c>
      <c r="FO40" s="57">
        <v>1157119010</v>
      </c>
      <c r="FP40" s="57">
        <v>825357490</v>
      </c>
      <c r="FQ40" s="57">
        <v>187088320</v>
      </c>
      <c r="FR40" s="57">
        <v>103603300</v>
      </c>
      <c r="FS40" s="57">
        <v>250095770</v>
      </c>
      <c r="FT40" s="57">
        <v>244536650</v>
      </c>
      <c r="FU40" s="57">
        <v>108214860</v>
      </c>
      <c r="FV40" s="57">
        <v>93262540</v>
      </c>
      <c r="FW40" s="57">
        <v>17469556</v>
      </c>
      <c r="FX40" s="57">
        <v>18857751</v>
      </c>
      <c r="FY40" s="52">
        <v>0</v>
      </c>
      <c r="FZ40" s="52">
        <f>SUM(C40:FX40)</f>
        <v>109058828137.79999</v>
      </c>
      <c r="GA40" s="52"/>
      <c r="GB40" s="52"/>
      <c r="GC40" s="52"/>
      <c r="GD40" s="52"/>
      <c r="GE40" s="52"/>
    </row>
    <row r="41" spans="1:187" s="27" customFormat="1" x14ac:dyDescent="0.2">
      <c r="A41" s="4" t="s">
        <v>315</v>
      </c>
      <c r="B41" s="31" t="s">
        <v>316</v>
      </c>
      <c r="C41" s="44">
        <v>2.6079999999999999E-2</v>
      </c>
      <c r="D41" s="44">
        <v>2.7E-2</v>
      </c>
      <c r="E41" s="44">
        <v>2.4687999999999998E-2</v>
      </c>
      <c r="F41" s="44">
        <v>2.6262000000000001E-2</v>
      </c>
      <c r="G41" s="44">
        <v>2.2284999999999999E-2</v>
      </c>
      <c r="H41" s="44">
        <v>2.7E-2</v>
      </c>
      <c r="I41" s="44">
        <v>2.7E-2</v>
      </c>
      <c r="J41" s="44">
        <v>2.7E-2</v>
      </c>
      <c r="K41" s="44">
        <v>2.7E-2</v>
      </c>
      <c r="L41" s="44">
        <v>2.1895000000000001E-2</v>
      </c>
      <c r="M41" s="44">
        <v>2.0947E-2</v>
      </c>
      <c r="N41" s="44">
        <v>2.2494E-2</v>
      </c>
      <c r="O41" s="44">
        <v>2.5353000000000001E-2</v>
      </c>
      <c r="P41" s="44">
        <v>2.7E-2</v>
      </c>
      <c r="Q41" s="44">
        <v>2.6010000000000002E-2</v>
      </c>
      <c r="R41" s="44">
        <v>2.3909E-2</v>
      </c>
      <c r="S41" s="44">
        <v>2.1013999999999998E-2</v>
      </c>
      <c r="T41" s="44">
        <v>1.9300999999999999E-2</v>
      </c>
      <c r="U41" s="44">
        <v>1.8800999999999998E-2</v>
      </c>
      <c r="V41" s="44">
        <v>2.7E-2</v>
      </c>
      <c r="W41" s="44">
        <v>2.7E-2</v>
      </c>
      <c r="X41" s="44">
        <v>1.0756E-2</v>
      </c>
      <c r="Y41" s="44">
        <v>1.9498000000000001E-2</v>
      </c>
      <c r="Z41" s="44">
        <v>1.8914999999999998E-2</v>
      </c>
      <c r="AA41" s="44">
        <v>2.4995E-2</v>
      </c>
      <c r="AB41" s="44">
        <v>2.5023E-2</v>
      </c>
      <c r="AC41" s="44">
        <v>1.5982E-2</v>
      </c>
      <c r="AD41" s="44">
        <v>1.4692999999999999E-2</v>
      </c>
      <c r="AE41" s="44">
        <v>7.8139999999999998E-3</v>
      </c>
      <c r="AF41" s="44">
        <v>6.6740000000000002E-3</v>
      </c>
      <c r="AG41" s="44">
        <v>1.2480999999999999E-2</v>
      </c>
      <c r="AH41" s="44">
        <v>1.7123000000000003E-2</v>
      </c>
      <c r="AI41" s="44">
        <v>2.7E-2</v>
      </c>
      <c r="AJ41" s="44">
        <v>1.8787999999999999E-2</v>
      </c>
      <c r="AK41" s="44">
        <v>1.6280000000000003E-2</v>
      </c>
      <c r="AL41" s="44">
        <v>2.7E-2</v>
      </c>
      <c r="AM41" s="44">
        <v>1.6449000000000002E-2</v>
      </c>
      <c r="AN41" s="44">
        <v>2.2903E-2</v>
      </c>
      <c r="AO41" s="44">
        <v>2.2655999999999999E-2</v>
      </c>
      <c r="AP41" s="44">
        <v>2.5541000000000001E-2</v>
      </c>
      <c r="AQ41" s="44">
        <v>1.5559E-2</v>
      </c>
      <c r="AR41" s="44">
        <v>2.5440000000000001E-2</v>
      </c>
      <c r="AS41" s="44">
        <v>1.1618E-2</v>
      </c>
      <c r="AT41" s="44">
        <v>2.6713999999999998E-2</v>
      </c>
      <c r="AU41" s="44">
        <v>1.9188E-2</v>
      </c>
      <c r="AV41" s="44">
        <v>2.5359000000000003E-2</v>
      </c>
      <c r="AW41" s="44">
        <v>2.0596E-2</v>
      </c>
      <c r="AX41" s="44">
        <v>1.6797999999999997E-2</v>
      </c>
      <c r="AY41" s="44">
        <v>2.7E-2</v>
      </c>
      <c r="AZ41" s="44">
        <v>1.7977E-2</v>
      </c>
      <c r="BA41" s="59">
        <v>2.1893999999999997E-2</v>
      </c>
      <c r="BB41" s="59">
        <v>1.9684E-2</v>
      </c>
      <c r="BC41" s="44">
        <v>2.3238999999999999E-2</v>
      </c>
      <c r="BD41" s="59">
        <v>2.7E-2</v>
      </c>
      <c r="BE41" s="59">
        <v>2.2815999999999999E-2</v>
      </c>
      <c r="BF41" s="59">
        <v>2.6952E-2</v>
      </c>
      <c r="BG41" s="59">
        <v>2.7E-2</v>
      </c>
      <c r="BH41" s="59">
        <v>2.1419000000000001E-2</v>
      </c>
      <c r="BI41" s="59">
        <v>8.4329999999999995E-3</v>
      </c>
      <c r="BJ41" s="59">
        <v>2.3164000000000001E-2</v>
      </c>
      <c r="BK41" s="59">
        <v>2.4458999999999998E-2</v>
      </c>
      <c r="BL41" s="59">
        <v>2.7E-2</v>
      </c>
      <c r="BM41" s="59">
        <v>2.0833999999999998E-2</v>
      </c>
      <c r="BN41" s="59">
        <v>2.7E-2</v>
      </c>
      <c r="BO41" s="59">
        <v>1.5203E-2</v>
      </c>
      <c r="BP41" s="59">
        <v>2.1702000000000003E-2</v>
      </c>
      <c r="BQ41" s="59">
        <v>2.1759000000000001E-2</v>
      </c>
      <c r="BR41" s="59">
        <v>4.7000000000000002E-3</v>
      </c>
      <c r="BS41" s="59">
        <v>2.2309999999999999E-3</v>
      </c>
      <c r="BT41" s="59">
        <v>4.0750000000000005E-3</v>
      </c>
      <c r="BU41" s="59">
        <v>1.3811E-2</v>
      </c>
      <c r="BV41" s="59">
        <v>1.1775000000000001E-2</v>
      </c>
      <c r="BW41" s="59">
        <v>1.55E-2</v>
      </c>
      <c r="BX41" s="59">
        <v>1.6598999999999999E-2</v>
      </c>
      <c r="BY41" s="59">
        <v>2.3781E-2</v>
      </c>
      <c r="BZ41" s="59">
        <v>2.6312000000000002E-2</v>
      </c>
      <c r="CA41" s="59">
        <v>2.3040999999999999E-2</v>
      </c>
      <c r="CB41" s="59">
        <v>2.6251999999999998E-2</v>
      </c>
      <c r="CC41" s="59">
        <v>2.2199E-2</v>
      </c>
      <c r="CD41" s="59">
        <v>1.9519999999999999E-2</v>
      </c>
      <c r="CE41" s="59">
        <v>2.7E-2</v>
      </c>
      <c r="CF41" s="59">
        <v>2.2463E-2</v>
      </c>
      <c r="CG41" s="59">
        <v>2.7E-2</v>
      </c>
      <c r="CH41" s="59">
        <v>2.2187999999999999E-2</v>
      </c>
      <c r="CI41" s="59">
        <v>2.418E-2</v>
      </c>
      <c r="CJ41" s="59">
        <v>2.3469E-2</v>
      </c>
      <c r="CK41" s="59">
        <v>6.6010000000000001E-3</v>
      </c>
      <c r="CL41" s="59">
        <v>8.2289999999999985E-3</v>
      </c>
      <c r="CM41" s="59">
        <v>2.274E-3</v>
      </c>
      <c r="CN41" s="59">
        <v>2.7E-2</v>
      </c>
      <c r="CO41" s="59">
        <v>2.2359999999999998E-2</v>
      </c>
      <c r="CP41" s="59">
        <v>2.0548999999999998E-2</v>
      </c>
      <c r="CQ41" s="59">
        <v>1.2426999999999999E-2</v>
      </c>
      <c r="CR41" s="59">
        <v>1.6799999999999999E-3</v>
      </c>
      <c r="CS41" s="59">
        <v>2.2658000000000001E-2</v>
      </c>
      <c r="CT41" s="59">
        <v>8.5199999999999998E-3</v>
      </c>
      <c r="CU41" s="59">
        <v>1.9615999999999998E-2</v>
      </c>
      <c r="CV41" s="59">
        <v>1.0978999999999999E-2</v>
      </c>
      <c r="CW41" s="59">
        <v>1.7086999999999998E-2</v>
      </c>
      <c r="CX41" s="59">
        <v>2.1824000000000003E-2</v>
      </c>
      <c r="CY41" s="59">
        <v>2.7E-2</v>
      </c>
      <c r="CZ41" s="59">
        <v>2.6651000000000001E-2</v>
      </c>
      <c r="DA41" s="59">
        <v>2.7E-2</v>
      </c>
      <c r="DB41" s="59">
        <v>2.7E-2</v>
      </c>
      <c r="DC41" s="59">
        <v>1.7417999999999999E-2</v>
      </c>
      <c r="DD41" s="59">
        <v>3.4300000000000003E-3</v>
      </c>
      <c r="DE41" s="59">
        <v>1.145E-2</v>
      </c>
      <c r="DF41" s="59">
        <v>2.4213999999999999E-2</v>
      </c>
      <c r="DG41" s="59">
        <v>2.0452999999999999E-2</v>
      </c>
      <c r="DH41" s="59">
        <v>2.0516E-2</v>
      </c>
      <c r="DI41" s="59">
        <v>1.8844999999999997E-2</v>
      </c>
      <c r="DJ41" s="59">
        <v>2.0882999999999999E-2</v>
      </c>
      <c r="DK41" s="59">
        <v>1.5657999999999998E-2</v>
      </c>
      <c r="DL41" s="59">
        <v>2.1967E-2</v>
      </c>
      <c r="DM41" s="59">
        <v>1.9899E-2</v>
      </c>
      <c r="DN41" s="59">
        <v>2.7E-2</v>
      </c>
      <c r="DO41" s="59">
        <v>2.7E-2</v>
      </c>
      <c r="DP41" s="59">
        <v>2.7E-2</v>
      </c>
      <c r="DQ41" s="59">
        <v>2.4545000000000001E-2</v>
      </c>
      <c r="DR41" s="59">
        <v>2.4417000000000001E-2</v>
      </c>
      <c r="DS41" s="59">
        <v>2.5923999999999999E-2</v>
      </c>
      <c r="DT41" s="59">
        <v>2.1728999999999998E-2</v>
      </c>
      <c r="DU41" s="59">
        <v>2.7E-2</v>
      </c>
      <c r="DV41" s="59">
        <v>2.7E-2</v>
      </c>
      <c r="DW41" s="59">
        <v>2.1996999999999999E-2</v>
      </c>
      <c r="DX41" s="59">
        <v>1.8931E-2</v>
      </c>
      <c r="DY41" s="59">
        <v>1.2928E-2</v>
      </c>
      <c r="DZ41" s="59">
        <v>1.7662000000000001E-2</v>
      </c>
      <c r="EA41" s="59">
        <v>1.2173E-2</v>
      </c>
      <c r="EB41" s="59">
        <v>2.7E-2</v>
      </c>
      <c r="EC41" s="59">
        <v>2.6620999999999999E-2</v>
      </c>
      <c r="ED41" s="59">
        <v>4.4120000000000001E-3</v>
      </c>
      <c r="EE41" s="59">
        <v>2.7E-2</v>
      </c>
      <c r="EF41" s="59">
        <v>1.9594999999999998E-2</v>
      </c>
      <c r="EG41" s="59">
        <v>2.6536000000000001E-2</v>
      </c>
      <c r="EH41" s="59">
        <v>2.5053000000000002E-2</v>
      </c>
      <c r="EI41" s="59">
        <v>2.7E-2</v>
      </c>
      <c r="EJ41" s="59">
        <v>2.7E-2</v>
      </c>
      <c r="EK41" s="59">
        <v>5.7670000000000004E-3</v>
      </c>
      <c r="EL41" s="59">
        <v>2.1160000000000003E-3</v>
      </c>
      <c r="EM41" s="59">
        <v>1.6308E-2</v>
      </c>
      <c r="EN41" s="59">
        <v>2.7E-2</v>
      </c>
      <c r="EO41" s="59">
        <v>2.7E-2</v>
      </c>
      <c r="EP41" s="59">
        <v>2.0586E-2</v>
      </c>
      <c r="EQ41" s="44">
        <v>9.9850000000000008E-3</v>
      </c>
      <c r="ER41" s="59">
        <v>2.1283E-2</v>
      </c>
      <c r="ES41" s="59">
        <v>2.3557999999999999E-2</v>
      </c>
      <c r="ET41" s="59">
        <v>2.7E-2</v>
      </c>
      <c r="EU41" s="59">
        <v>2.7E-2</v>
      </c>
      <c r="EV41" s="59">
        <v>1.0964999999999999E-2</v>
      </c>
      <c r="EW41" s="59">
        <v>6.0530000000000002E-3</v>
      </c>
      <c r="EX41" s="59">
        <v>3.9100000000000003E-3</v>
      </c>
      <c r="EY41" s="59">
        <v>2.7E-2</v>
      </c>
      <c r="EZ41" s="59">
        <v>2.2942000000000001E-2</v>
      </c>
      <c r="FA41" s="59">
        <v>1.0666E-2</v>
      </c>
      <c r="FB41" s="59">
        <v>1.1505E-2</v>
      </c>
      <c r="FC41" s="59">
        <v>2.2550000000000001E-2</v>
      </c>
      <c r="FD41" s="59">
        <v>2.4437999999999998E-2</v>
      </c>
      <c r="FE41" s="59">
        <v>1.4180999999999999E-2</v>
      </c>
      <c r="FF41" s="59">
        <v>2.7E-2</v>
      </c>
      <c r="FG41" s="59">
        <v>2.7E-2</v>
      </c>
      <c r="FH41" s="59">
        <v>1.9771999999999998E-2</v>
      </c>
      <c r="FI41" s="59">
        <v>6.1999999999999998E-3</v>
      </c>
      <c r="FJ41" s="59">
        <v>1.9438E-2</v>
      </c>
      <c r="FK41" s="59">
        <v>1.0845E-2</v>
      </c>
      <c r="FL41" s="59">
        <v>2.7E-2</v>
      </c>
      <c r="FM41" s="59">
        <v>1.8414E-2</v>
      </c>
      <c r="FN41" s="59">
        <v>2.7E-2</v>
      </c>
      <c r="FO41" s="59">
        <v>5.6239999999999997E-3</v>
      </c>
      <c r="FP41" s="59">
        <v>1.2143000000000001E-2</v>
      </c>
      <c r="FQ41" s="59">
        <v>1.6879999999999999E-2</v>
      </c>
      <c r="FR41" s="59">
        <v>1.1564999999999999E-2</v>
      </c>
      <c r="FS41" s="59">
        <v>5.1450000000000003E-3</v>
      </c>
      <c r="FT41" s="44">
        <v>4.2929999999999999E-3</v>
      </c>
      <c r="FU41" s="59">
        <v>1.8345E-2</v>
      </c>
      <c r="FV41" s="59">
        <v>1.5032E-2</v>
      </c>
      <c r="FW41" s="59">
        <v>2.1498E-2</v>
      </c>
      <c r="FX41" s="59">
        <v>1.9675000000000002E-2</v>
      </c>
      <c r="FY41" s="44"/>
      <c r="FZ41" s="47"/>
      <c r="GA41" s="47"/>
      <c r="GB41" s="47"/>
      <c r="GC41" s="47"/>
      <c r="GD41" s="2"/>
      <c r="GE41" s="2"/>
    </row>
    <row r="42" spans="1:187" s="27" customFormat="1" x14ac:dyDescent="0.2">
      <c r="A42" s="4" t="s">
        <v>317</v>
      </c>
      <c r="B42" s="2" t="s">
        <v>318</v>
      </c>
      <c r="C42" s="2">
        <v>999999999</v>
      </c>
      <c r="D42" s="2">
        <v>999999999</v>
      </c>
      <c r="E42" s="2">
        <v>999999999</v>
      </c>
      <c r="F42" s="2">
        <v>999999999</v>
      </c>
      <c r="G42" s="2">
        <v>999999999</v>
      </c>
      <c r="H42" s="2">
        <v>999999999</v>
      </c>
      <c r="I42" s="2">
        <v>999999999</v>
      </c>
      <c r="J42" s="2">
        <v>999999999</v>
      </c>
      <c r="K42" s="2">
        <v>999999999</v>
      </c>
      <c r="L42" s="2">
        <v>999999999</v>
      </c>
      <c r="M42" s="2">
        <v>999999999</v>
      </c>
      <c r="N42" s="2">
        <v>118305955.76000001</v>
      </c>
      <c r="O42" s="2">
        <v>999999999</v>
      </c>
      <c r="P42" s="2">
        <v>999999999</v>
      </c>
      <c r="Q42" s="2">
        <v>999999999</v>
      </c>
      <c r="R42" s="2">
        <v>999999999</v>
      </c>
      <c r="S42" s="2">
        <v>999999999</v>
      </c>
      <c r="T42" s="2">
        <v>999999999</v>
      </c>
      <c r="U42" s="2">
        <v>999999999</v>
      </c>
      <c r="V42" s="2">
        <v>999999999</v>
      </c>
      <c r="W42" s="2">
        <v>999999999</v>
      </c>
      <c r="X42" s="2">
        <v>999999999</v>
      </c>
      <c r="Y42" s="2">
        <v>999999999</v>
      </c>
      <c r="Z42" s="2">
        <v>999999999</v>
      </c>
      <c r="AA42" s="2">
        <v>999999999</v>
      </c>
      <c r="AB42" s="2">
        <v>999999999</v>
      </c>
      <c r="AC42" s="2">
        <v>999999999</v>
      </c>
      <c r="AD42" s="2">
        <v>999999999</v>
      </c>
      <c r="AE42" s="2">
        <v>999999999</v>
      </c>
      <c r="AF42" s="2">
        <v>999999999</v>
      </c>
      <c r="AG42" s="2">
        <v>999999999</v>
      </c>
      <c r="AH42" s="2">
        <v>999999999</v>
      </c>
      <c r="AI42" s="2">
        <v>999999999</v>
      </c>
      <c r="AJ42" s="2">
        <v>999999999</v>
      </c>
      <c r="AK42" s="2">
        <v>999999999</v>
      </c>
      <c r="AL42" s="2">
        <v>999999999</v>
      </c>
      <c r="AM42" s="2">
        <v>999999999</v>
      </c>
      <c r="AN42" s="2">
        <v>999999999</v>
      </c>
      <c r="AO42" s="2">
        <v>999999999</v>
      </c>
      <c r="AP42" s="2">
        <v>999999999</v>
      </c>
      <c r="AQ42" s="2">
        <v>999999999</v>
      </c>
      <c r="AR42" s="2">
        <v>999999999</v>
      </c>
      <c r="AS42" s="2">
        <v>999999999</v>
      </c>
      <c r="AT42" s="2">
        <v>999999999</v>
      </c>
      <c r="AU42" s="2">
        <v>999999999</v>
      </c>
      <c r="AV42" s="2">
        <v>999999999</v>
      </c>
      <c r="AW42" s="2">
        <v>999999999</v>
      </c>
      <c r="AX42" s="2">
        <v>999999999</v>
      </c>
      <c r="AY42" s="2">
        <v>999999999</v>
      </c>
      <c r="AZ42" s="2">
        <v>10314335.75</v>
      </c>
      <c r="BA42" s="2">
        <v>999999999</v>
      </c>
      <c r="BB42" s="2">
        <v>999999999</v>
      </c>
      <c r="BC42" s="2">
        <v>57597386.259999998</v>
      </c>
      <c r="BD42" s="2">
        <v>999999999</v>
      </c>
      <c r="BE42" s="2">
        <v>999999999</v>
      </c>
      <c r="BF42" s="2">
        <v>999999999</v>
      </c>
      <c r="BG42" s="2">
        <v>999999999</v>
      </c>
      <c r="BH42" s="2">
        <v>999999999</v>
      </c>
      <c r="BI42" s="2">
        <v>999999999</v>
      </c>
      <c r="BJ42" s="2">
        <v>999999999</v>
      </c>
      <c r="BK42" s="2">
        <v>999999999</v>
      </c>
      <c r="BL42" s="2">
        <v>999999999</v>
      </c>
      <c r="BM42" s="2">
        <v>999999999</v>
      </c>
      <c r="BN42" s="2">
        <v>999999999</v>
      </c>
      <c r="BO42" s="2">
        <v>999999999</v>
      </c>
      <c r="BP42" s="2">
        <v>999999999</v>
      </c>
      <c r="BQ42" s="2">
        <v>999999999</v>
      </c>
      <c r="BR42" s="2">
        <v>999999999</v>
      </c>
      <c r="BS42" s="2">
        <v>999999999</v>
      </c>
      <c r="BT42" s="2">
        <v>999999999</v>
      </c>
      <c r="BU42" s="2">
        <v>999999999</v>
      </c>
      <c r="BV42" s="2">
        <v>999999999</v>
      </c>
      <c r="BW42" s="2">
        <v>999999999</v>
      </c>
      <c r="BX42" s="2">
        <v>999999999</v>
      </c>
      <c r="BY42" s="2">
        <v>999999999</v>
      </c>
      <c r="BZ42" s="2">
        <v>999999999</v>
      </c>
      <c r="CA42" s="2">
        <v>999999999</v>
      </c>
      <c r="CB42" s="2">
        <v>999999999</v>
      </c>
      <c r="CC42" s="2">
        <v>999999999</v>
      </c>
      <c r="CD42" s="2">
        <v>999999999</v>
      </c>
      <c r="CE42" s="2">
        <v>999999999</v>
      </c>
      <c r="CF42" s="2">
        <v>999999999</v>
      </c>
      <c r="CG42" s="2">
        <v>999999999</v>
      </c>
      <c r="CH42" s="2">
        <v>999999999</v>
      </c>
      <c r="CI42" s="2">
        <v>999999999</v>
      </c>
      <c r="CJ42" s="2">
        <v>999999999</v>
      </c>
      <c r="CK42" s="2">
        <v>999999999</v>
      </c>
      <c r="CL42" s="2">
        <v>999999999</v>
      </c>
      <c r="CM42" s="2">
        <v>999999999</v>
      </c>
      <c r="CN42" s="2">
        <v>999999999</v>
      </c>
      <c r="CO42" s="2">
        <v>999999999</v>
      </c>
      <c r="CP42" s="2">
        <v>999999999</v>
      </c>
      <c r="CQ42" s="2">
        <v>999999999</v>
      </c>
      <c r="CR42" s="2">
        <v>999999999</v>
      </c>
      <c r="CS42" s="2">
        <v>999999999</v>
      </c>
      <c r="CT42" s="2">
        <v>999999999</v>
      </c>
      <c r="CU42" s="2">
        <v>999999999</v>
      </c>
      <c r="CV42" s="2">
        <v>999999999</v>
      </c>
      <c r="CW42" s="2">
        <v>999999999</v>
      </c>
      <c r="CX42" s="2">
        <v>999999999</v>
      </c>
      <c r="CY42" s="2">
        <v>999999999</v>
      </c>
      <c r="CZ42" s="2">
        <v>999999999</v>
      </c>
      <c r="DA42" s="2">
        <v>999999999</v>
      </c>
      <c r="DB42" s="2">
        <v>999999999</v>
      </c>
      <c r="DC42" s="2">
        <v>999999999</v>
      </c>
      <c r="DD42" s="2">
        <v>999999999</v>
      </c>
      <c r="DE42" s="2">
        <v>999999999</v>
      </c>
      <c r="DF42" s="2">
        <v>999999999</v>
      </c>
      <c r="DG42" s="2">
        <v>999999999</v>
      </c>
      <c r="DH42" s="2">
        <v>999999999</v>
      </c>
      <c r="DI42" s="2">
        <v>999999999</v>
      </c>
      <c r="DJ42" s="2">
        <v>999999999</v>
      </c>
      <c r="DK42" s="2">
        <v>999999999</v>
      </c>
      <c r="DL42" s="2">
        <v>999999999</v>
      </c>
      <c r="DM42" s="2">
        <v>999999999</v>
      </c>
      <c r="DN42" s="2">
        <v>999999999</v>
      </c>
      <c r="DO42" s="2">
        <v>999999999</v>
      </c>
      <c r="DP42" s="2">
        <v>999999999</v>
      </c>
      <c r="DQ42" s="2">
        <v>999999999</v>
      </c>
      <c r="DR42" s="2">
        <v>999999999</v>
      </c>
      <c r="DS42" s="2">
        <v>999999999</v>
      </c>
      <c r="DT42" s="2">
        <v>999999999</v>
      </c>
      <c r="DU42" s="2">
        <v>999999999</v>
      </c>
      <c r="DV42" s="2">
        <v>999999999</v>
      </c>
      <c r="DW42" s="2">
        <v>999999999</v>
      </c>
      <c r="DX42" s="2">
        <v>999999999</v>
      </c>
      <c r="DY42" s="2">
        <v>999999999</v>
      </c>
      <c r="DZ42" s="2">
        <v>999999999</v>
      </c>
      <c r="EA42" s="2">
        <v>999999999</v>
      </c>
      <c r="EB42" s="2">
        <v>999999999</v>
      </c>
      <c r="EC42" s="2">
        <v>999999999</v>
      </c>
      <c r="ED42" s="2">
        <v>999999999</v>
      </c>
      <c r="EE42" s="2">
        <v>999999999</v>
      </c>
      <c r="EF42" s="2">
        <v>999999999</v>
      </c>
      <c r="EG42" s="2">
        <v>999999999</v>
      </c>
      <c r="EH42" s="2">
        <v>999999999</v>
      </c>
      <c r="EI42" s="2">
        <v>999999999</v>
      </c>
      <c r="EJ42" s="2">
        <v>999999999</v>
      </c>
      <c r="EK42" s="2">
        <v>999999999</v>
      </c>
      <c r="EL42" s="2">
        <v>999999999</v>
      </c>
      <c r="EM42" s="2">
        <v>999999999</v>
      </c>
      <c r="EN42" s="2">
        <v>999999999</v>
      </c>
      <c r="EO42" s="2">
        <v>999999999</v>
      </c>
      <c r="EP42" s="2">
        <v>999999999</v>
      </c>
      <c r="EQ42" s="2">
        <v>8228757.6399999997</v>
      </c>
      <c r="ER42" s="2">
        <v>999999999</v>
      </c>
      <c r="ES42" s="2">
        <v>999999999</v>
      </c>
      <c r="ET42" s="2">
        <v>999999999</v>
      </c>
      <c r="EU42" s="2">
        <v>999999999</v>
      </c>
      <c r="EV42" s="2">
        <v>999999999</v>
      </c>
      <c r="EW42" s="2">
        <v>999999999</v>
      </c>
      <c r="EX42" s="2">
        <v>999999999</v>
      </c>
      <c r="EY42" s="2">
        <v>999999999</v>
      </c>
      <c r="EZ42" s="2">
        <v>999999999</v>
      </c>
      <c r="FA42" s="2">
        <v>999999999</v>
      </c>
      <c r="FB42" s="2">
        <v>999999999</v>
      </c>
      <c r="FC42" s="2">
        <v>999999999</v>
      </c>
      <c r="FD42" s="2">
        <v>999999999</v>
      </c>
      <c r="FE42" s="2">
        <v>999999999</v>
      </c>
      <c r="FF42" s="2">
        <v>999999999</v>
      </c>
      <c r="FG42" s="2">
        <v>999999999</v>
      </c>
      <c r="FH42" s="2">
        <v>999999999</v>
      </c>
      <c r="FI42" s="2">
        <v>999999999</v>
      </c>
      <c r="FJ42" s="2">
        <v>999999999</v>
      </c>
      <c r="FK42" s="2">
        <v>999999999</v>
      </c>
      <c r="FL42" s="2">
        <v>999999999</v>
      </c>
      <c r="FM42" s="2">
        <v>999999999</v>
      </c>
      <c r="FN42" s="2">
        <v>999999999</v>
      </c>
      <c r="FO42" s="2">
        <v>999999999</v>
      </c>
      <c r="FP42" s="2">
        <v>999999999</v>
      </c>
      <c r="FQ42" s="2">
        <v>999999999</v>
      </c>
      <c r="FR42" s="2">
        <v>999999999</v>
      </c>
      <c r="FS42" s="2">
        <v>999999999</v>
      </c>
      <c r="FT42" s="2">
        <v>999999999</v>
      </c>
      <c r="FU42" s="2">
        <v>999999999</v>
      </c>
      <c r="FV42" s="2">
        <v>999999999</v>
      </c>
      <c r="FW42" s="2">
        <v>999999999</v>
      </c>
      <c r="FX42" s="2">
        <v>999999999</v>
      </c>
      <c r="FY42" s="47"/>
      <c r="FZ42" s="52">
        <f>SUM(C42:FX42)</f>
        <v>174194446261.41003</v>
      </c>
      <c r="GA42" s="47"/>
      <c r="GB42" s="52"/>
      <c r="GC42" s="52"/>
      <c r="GD42" s="55"/>
      <c r="GE42" s="55"/>
    </row>
    <row r="43" spans="1:187" s="27" customFormat="1" x14ac:dyDescent="0.2">
      <c r="A43" s="2"/>
      <c r="B43" s="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 t="s">
        <v>296</v>
      </c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60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 t="s">
        <v>296</v>
      </c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35"/>
      <c r="GE43" s="35"/>
    </row>
    <row r="44" spans="1:187" s="27" customFormat="1" ht="15.75" x14ac:dyDescent="0.25">
      <c r="A44" s="2"/>
      <c r="B44" s="45" t="s">
        <v>319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2"/>
      <c r="GE44" s="2"/>
    </row>
    <row r="45" spans="1:187" s="27" customFormat="1" x14ac:dyDescent="0.2">
      <c r="A45" s="4" t="s">
        <v>320</v>
      </c>
      <c r="B45" s="2" t="s">
        <v>321</v>
      </c>
      <c r="C45" s="2">
        <v>69640328.120000005</v>
      </c>
      <c r="D45" s="2">
        <v>343842084</v>
      </c>
      <c r="E45" s="2">
        <v>70559283.109999999</v>
      </c>
      <c r="F45" s="2">
        <v>139144144.52000001</v>
      </c>
      <c r="G45" s="2">
        <v>8921075.120000001</v>
      </c>
      <c r="H45" s="2">
        <v>8345333.6600000001</v>
      </c>
      <c r="I45" s="2">
        <v>91054844.950000003</v>
      </c>
      <c r="J45" s="2">
        <v>18815734.219999999</v>
      </c>
      <c r="K45" s="2">
        <v>3303001.16</v>
      </c>
      <c r="L45" s="2">
        <v>23331656.349999998</v>
      </c>
      <c r="M45" s="2">
        <v>13813831.050000001</v>
      </c>
      <c r="N45" s="2">
        <v>433166985.29999995</v>
      </c>
      <c r="O45" s="2">
        <v>118986055.89</v>
      </c>
      <c r="P45" s="2">
        <v>2656142.77</v>
      </c>
      <c r="Q45" s="2">
        <v>347578357.69</v>
      </c>
      <c r="R45" s="2">
        <v>23415373.300000001</v>
      </c>
      <c r="S45" s="2">
        <v>12951504.15</v>
      </c>
      <c r="T45" s="2">
        <v>2090175.25</v>
      </c>
      <c r="U45" s="2">
        <v>848971.76</v>
      </c>
      <c r="V45" s="2">
        <v>3163138.58</v>
      </c>
      <c r="W45" s="2">
        <v>849165.52</v>
      </c>
      <c r="X45" s="2">
        <v>830905.84</v>
      </c>
      <c r="Y45" s="2">
        <v>9404196.4100000001</v>
      </c>
      <c r="Z45" s="2">
        <v>2836429.4499999997</v>
      </c>
      <c r="AA45" s="2">
        <v>244587689.16</v>
      </c>
      <c r="AB45" s="2">
        <v>246518892.06</v>
      </c>
      <c r="AC45" s="2">
        <v>7840492.6200000001</v>
      </c>
      <c r="AD45" s="2">
        <v>10254338.560000001</v>
      </c>
      <c r="AE45" s="2">
        <v>1797082.28</v>
      </c>
      <c r="AF45" s="2">
        <v>2445557.4899999998</v>
      </c>
      <c r="AG45" s="2">
        <v>7418792.7999999998</v>
      </c>
      <c r="AH45" s="2">
        <v>8251190.29</v>
      </c>
      <c r="AI45" s="2">
        <v>3776325.14</v>
      </c>
      <c r="AJ45" s="2">
        <v>2880248.46</v>
      </c>
      <c r="AK45" s="2">
        <v>2864660.29</v>
      </c>
      <c r="AL45" s="2">
        <v>3249271.12</v>
      </c>
      <c r="AM45" s="2">
        <v>4237518.6899999995</v>
      </c>
      <c r="AN45" s="2">
        <v>3779364.56</v>
      </c>
      <c r="AO45" s="2">
        <v>38826231.129999995</v>
      </c>
      <c r="AP45" s="2">
        <v>748988505.53000009</v>
      </c>
      <c r="AQ45" s="2">
        <v>3168519.96</v>
      </c>
      <c r="AR45" s="2">
        <v>519166539.72000003</v>
      </c>
      <c r="AS45" s="2">
        <v>59773283.609999999</v>
      </c>
      <c r="AT45" s="2">
        <v>19679424.149999999</v>
      </c>
      <c r="AU45" s="2">
        <v>3372152.27</v>
      </c>
      <c r="AV45" s="2">
        <v>3356183.86</v>
      </c>
      <c r="AW45" s="2">
        <v>2815636.38</v>
      </c>
      <c r="AX45" s="2">
        <v>876846.65</v>
      </c>
      <c r="AY45" s="2">
        <v>4890267.6499999994</v>
      </c>
      <c r="AZ45" s="2">
        <v>98320370.320000008</v>
      </c>
      <c r="BA45" s="2">
        <v>71590067.079999998</v>
      </c>
      <c r="BB45" s="2">
        <v>61092169.200000003</v>
      </c>
      <c r="BC45" s="2">
        <v>248126830.40000001</v>
      </c>
      <c r="BD45" s="2">
        <v>39366791.759999998</v>
      </c>
      <c r="BE45" s="2">
        <v>12150335.91</v>
      </c>
      <c r="BF45" s="2">
        <v>191968409.62</v>
      </c>
      <c r="BG45" s="2">
        <v>8718646.4000000004</v>
      </c>
      <c r="BH45" s="2">
        <v>5873548.5700000003</v>
      </c>
      <c r="BI45" s="2">
        <v>3203024.52</v>
      </c>
      <c r="BJ45" s="2">
        <v>49044995.759999998</v>
      </c>
      <c r="BK45" s="2">
        <v>173280224</v>
      </c>
      <c r="BL45" s="2">
        <v>2658430.5</v>
      </c>
      <c r="BM45" s="2">
        <v>3214416.39</v>
      </c>
      <c r="BN45" s="2">
        <v>29434485.120000001</v>
      </c>
      <c r="BO45" s="2">
        <v>11582131.74</v>
      </c>
      <c r="BP45" s="2">
        <v>2674019.9299999997</v>
      </c>
      <c r="BQ45" s="2">
        <v>51610034.770000003</v>
      </c>
      <c r="BR45" s="2">
        <v>38757142.990000002</v>
      </c>
      <c r="BS45" s="2">
        <v>9795870.370000001</v>
      </c>
      <c r="BT45" s="2">
        <v>4188215.47</v>
      </c>
      <c r="BU45" s="2">
        <v>4402560.97</v>
      </c>
      <c r="BV45" s="2">
        <v>10281898.18</v>
      </c>
      <c r="BW45" s="2">
        <v>16220334.709999999</v>
      </c>
      <c r="BX45" s="2">
        <v>1694465.08</v>
      </c>
      <c r="BY45" s="2">
        <v>4881484.6100000003</v>
      </c>
      <c r="BZ45" s="2">
        <v>2700156.4699999997</v>
      </c>
      <c r="CA45" s="2">
        <v>2564333.2599999998</v>
      </c>
      <c r="CB45" s="2">
        <v>664648453.39999998</v>
      </c>
      <c r="CC45" s="2">
        <v>2337926.89</v>
      </c>
      <c r="CD45" s="2">
        <v>1045827.4299999999</v>
      </c>
      <c r="CE45" s="2">
        <v>2393286.4700000002</v>
      </c>
      <c r="CF45" s="2">
        <v>1584344.1600000001</v>
      </c>
      <c r="CG45" s="2">
        <v>2479273.9300000002</v>
      </c>
      <c r="CH45" s="2">
        <v>1769873.5299999998</v>
      </c>
      <c r="CI45" s="2">
        <v>6116168.75</v>
      </c>
      <c r="CJ45" s="2">
        <v>8750395.2799999993</v>
      </c>
      <c r="CK45" s="2">
        <v>43568018.68</v>
      </c>
      <c r="CL45" s="2">
        <v>11466738.41</v>
      </c>
      <c r="CM45" s="2">
        <v>7741319.8700000001</v>
      </c>
      <c r="CN45" s="2">
        <v>234427741.24000001</v>
      </c>
      <c r="CO45" s="2">
        <v>121483736.3</v>
      </c>
      <c r="CP45" s="2">
        <v>9426965.3399999999</v>
      </c>
      <c r="CQ45" s="2">
        <v>9798088.9000000004</v>
      </c>
      <c r="CR45" s="2">
        <v>2597529.4899999998</v>
      </c>
      <c r="CS45" s="2">
        <v>3646324.82</v>
      </c>
      <c r="CT45" s="2">
        <v>1783100.11</v>
      </c>
      <c r="CU45" s="2">
        <v>3574591.81</v>
      </c>
      <c r="CV45" s="2">
        <v>796002.65</v>
      </c>
      <c r="CW45" s="2">
        <v>2286708.5099999998</v>
      </c>
      <c r="CX45" s="2">
        <v>4449536.1400000006</v>
      </c>
      <c r="CY45" s="2">
        <v>847278.12</v>
      </c>
      <c r="CZ45" s="2">
        <v>17283036.400000002</v>
      </c>
      <c r="DA45" s="2">
        <v>2528312.2599999998</v>
      </c>
      <c r="DB45" s="2">
        <v>3393816.46</v>
      </c>
      <c r="DC45" s="2">
        <v>2355990.9</v>
      </c>
      <c r="DD45" s="2">
        <v>2445900.4900000002</v>
      </c>
      <c r="DE45" s="2">
        <v>4160442.9699999997</v>
      </c>
      <c r="DF45" s="2">
        <v>174435618.68000001</v>
      </c>
      <c r="DG45" s="2">
        <v>1386616.55</v>
      </c>
      <c r="DH45" s="2">
        <v>16577210.16</v>
      </c>
      <c r="DI45" s="2">
        <v>22180078.77</v>
      </c>
      <c r="DJ45" s="2">
        <v>6246991.2700000005</v>
      </c>
      <c r="DK45" s="2">
        <v>4342242.37</v>
      </c>
      <c r="DL45" s="2">
        <v>48622992.280000001</v>
      </c>
      <c r="DM45" s="2">
        <v>3620676.45</v>
      </c>
      <c r="DN45" s="2">
        <v>12775585.51</v>
      </c>
      <c r="DO45" s="2">
        <v>25565612.140000001</v>
      </c>
      <c r="DP45" s="2">
        <v>2907464.1399999997</v>
      </c>
      <c r="DQ45" s="2">
        <v>5083674.32</v>
      </c>
      <c r="DR45" s="2">
        <v>11930311.050000001</v>
      </c>
      <c r="DS45" s="2">
        <v>7407862.4699999997</v>
      </c>
      <c r="DT45" s="2">
        <v>2040516.24</v>
      </c>
      <c r="DU45" s="2">
        <v>3950180.86</v>
      </c>
      <c r="DV45" s="2">
        <v>2706614.1199999996</v>
      </c>
      <c r="DW45" s="2">
        <v>3716097.9099999997</v>
      </c>
      <c r="DX45" s="2">
        <v>2765684.9299999997</v>
      </c>
      <c r="DY45" s="2">
        <v>3844869.63</v>
      </c>
      <c r="DZ45" s="2">
        <v>8520573.6799999997</v>
      </c>
      <c r="EA45" s="2">
        <v>5757490.6699999999</v>
      </c>
      <c r="EB45" s="2">
        <v>5180391.1999999993</v>
      </c>
      <c r="EC45" s="2">
        <v>3116966.73</v>
      </c>
      <c r="ED45" s="2">
        <v>18044377.57</v>
      </c>
      <c r="EE45" s="2">
        <v>2583892.77</v>
      </c>
      <c r="EF45" s="2">
        <v>12761041.65</v>
      </c>
      <c r="EG45" s="2">
        <v>3062755.8899999997</v>
      </c>
      <c r="EH45" s="2">
        <v>2859315.69</v>
      </c>
      <c r="EI45" s="2">
        <v>144906113.19999999</v>
      </c>
      <c r="EJ45" s="2">
        <v>73650831.040000007</v>
      </c>
      <c r="EK45" s="2">
        <v>5935634.6299999999</v>
      </c>
      <c r="EL45" s="2">
        <v>4327114.26</v>
      </c>
      <c r="EM45" s="2">
        <v>4195153.5999999996</v>
      </c>
      <c r="EN45" s="2">
        <v>9640017.6600000001</v>
      </c>
      <c r="EO45" s="2">
        <v>3934943.27</v>
      </c>
      <c r="EP45" s="2">
        <v>4101666.1</v>
      </c>
      <c r="EQ45" s="2">
        <v>21495819.639999997</v>
      </c>
      <c r="ER45" s="2">
        <v>3949470.79</v>
      </c>
      <c r="ES45" s="2">
        <v>1946996.3</v>
      </c>
      <c r="ET45" s="2">
        <v>2978182.82</v>
      </c>
      <c r="EU45" s="2">
        <v>6297015.3799999999</v>
      </c>
      <c r="EV45" s="2">
        <v>1306611.44</v>
      </c>
      <c r="EW45" s="2">
        <v>10016361.809999999</v>
      </c>
      <c r="EX45" s="2">
        <v>3222856.5</v>
      </c>
      <c r="EY45" s="2">
        <v>4920606.04</v>
      </c>
      <c r="EZ45" s="2">
        <v>1983599.36</v>
      </c>
      <c r="FA45" s="2">
        <v>29065672.630000003</v>
      </c>
      <c r="FB45" s="2">
        <v>3751924.39</v>
      </c>
      <c r="FC45" s="2">
        <v>19120002.119999997</v>
      </c>
      <c r="FD45" s="2">
        <v>3750981.94</v>
      </c>
      <c r="FE45" s="2">
        <v>1607871.83</v>
      </c>
      <c r="FF45" s="2">
        <v>2919040.97</v>
      </c>
      <c r="FG45" s="2">
        <v>1784181.25</v>
      </c>
      <c r="FH45" s="2">
        <v>1511779.74</v>
      </c>
      <c r="FI45" s="2">
        <v>15619391.299999999</v>
      </c>
      <c r="FJ45" s="2">
        <v>15158762.369999999</v>
      </c>
      <c r="FK45" s="2">
        <v>18075465.460000001</v>
      </c>
      <c r="FL45" s="2">
        <v>45706612.800000004</v>
      </c>
      <c r="FM45" s="2">
        <v>28851403.199999999</v>
      </c>
      <c r="FN45" s="2">
        <v>177447304.36000001</v>
      </c>
      <c r="FO45" s="2">
        <v>9562262.1400000006</v>
      </c>
      <c r="FP45" s="2">
        <v>18911337.509999998</v>
      </c>
      <c r="FQ45" s="2">
        <v>7475866.8000000007</v>
      </c>
      <c r="FR45" s="2">
        <v>2407028.15</v>
      </c>
      <c r="FS45" s="2">
        <v>2672697.8000000003</v>
      </c>
      <c r="FT45" s="2">
        <v>1327550.8799999999</v>
      </c>
      <c r="FU45" s="2">
        <v>7189486.6400000006</v>
      </c>
      <c r="FV45" s="2">
        <v>5855218.7999999998</v>
      </c>
      <c r="FW45" s="2">
        <v>2780551.29</v>
      </c>
      <c r="FX45" s="2">
        <v>1189974.21</v>
      </c>
      <c r="FY45" s="47"/>
      <c r="FZ45" s="47">
        <f>SUM(C45:FX45)</f>
        <v>7201490924.5300045</v>
      </c>
      <c r="GA45" s="33"/>
      <c r="GB45" s="47"/>
      <c r="GC45" s="47"/>
      <c r="GD45" s="35"/>
      <c r="GE45" s="35"/>
    </row>
    <row r="46" spans="1:187" s="27" customFormat="1" x14ac:dyDescent="0.2">
      <c r="A46" s="4" t="s">
        <v>322</v>
      </c>
      <c r="B46" s="2" t="s">
        <v>323</v>
      </c>
      <c r="C46" s="47">
        <f>ROUND(C45/C16,2)</f>
        <v>8339.56</v>
      </c>
      <c r="D46" s="47">
        <f t="shared" ref="D46:BO46" si="9">ROUND(D45/D16,2)</f>
        <v>8214.7800000000007</v>
      </c>
      <c r="E46" s="47">
        <f t="shared" si="9"/>
        <v>8767.52</v>
      </c>
      <c r="F46" s="47">
        <f t="shared" si="9"/>
        <v>8085.59</v>
      </c>
      <c r="G46" s="47">
        <f t="shared" si="9"/>
        <v>8735.02</v>
      </c>
      <c r="H46" s="47">
        <f t="shared" si="9"/>
        <v>8692.15</v>
      </c>
      <c r="I46" s="47">
        <f t="shared" si="9"/>
        <v>8658.94</v>
      </c>
      <c r="J46" s="47">
        <f t="shared" si="9"/>
        <v>8010.44</v>
      </c>
      <c r="K46" s="47">
        <f t="shared" si="9"/>
        <v>11032.07</v>
      </c>
      <c r="L46" s="47">
        <f t="shared" si="9"/>
        <v>8690.92</v>
      </c>
      <c r="M46" s="47">
        <f t="shared" si="9"/>
        <v>9802.61</v>
      </c>
      <c r="N46" s="47">
        <f t="shared" si="9"/>
        <v>8348</v>
      </c>
      <c r="O46" s="47">
        <f t="shared" si="9"/>
        <v>8075.28</v>
      </c>
      <c r="P46" s="47">
        <f t="shared" si="9"/>
        <v>15318.01</v>
      </c>
      <c r="Q46" s="47">
        <f t="shared" si="9"/>
        <v>8703.7999999999993</v>
      </c>
      <c r="R46" s="47">
        <f t="shared" si="9"/>
        <v>8105.57</v>
      </c>
      <c r="S46" s="47">
        <f t="shared" si="9"/>
        <v>8423.19</v>
      </c>
      <c r="T46" s="47">
        <f t="shared" si="9"/>
        <v>14729.92</v>
      </c>
      <c r="U46" s="47">
        <f t="shared" si="9"/>
        <v>16979.439999999999</v>
      </c>
      <c r="V46" s="47">
        <f t="shared" si="9"/>
        <v>11114.33</v>
      </c>
      <c r="W46" s="47">
        <f t="shared" si="9"/>
        <v>16983.310000000001</v>
      </c>
      <c r="X46" s="47">
        <f t="shared" si="9"/>
        <v>16618.12</v>
      </c>
      <c r="Y46" s="47">
        <f t="shared" si="9"/>
        <v>8469.2000000000007</v>
      </c>
      <c r="Z46" s="47">
        <f t="shared" si="9"/>
        <v>11260.14</v>
      </c>
      <c r="AA46" s="47">
        <f t="shared" si="9"/>
        <v>8201.7000000000007</v>
      </c>
      <c r="AB46" s="47">
        <f t="shared" si="9"/>
        <v>8307.1</v>
      </c>
      <c r="AC46" s="47">
        <f t="shared" si="9"/>
        <v>8624.4599999999991</v>
      </c>
      <c r="AD46" s="47">
        <f t="shared" si="9"/>
        <v>8264.9599999999991</v>
      </c>
      <c r="AE46" s="47">
        <f t="shared" si="9"/>
        <v>14790.8</v>
      </c>
      <c r="AF46" s="47">
        <f t="shared" si="9"/>
        <v>14218.36</v>
      </c>
      <c r="AG46" s="47">
        <f t="shared" si="9"/>
        <v>8971.81</v>
      </c>
      <c r="AH46" s="47">
        <f t="shared" si="9"/>
        <v>8263.59</v>
      </c>
      <c r="AI46" s="47">
        <f t="shared" si="9"/>
        <v>10024.75</v>
      </c>
      <c r="AJ46" s="47">
        <f t="shared" si="9"/>
        <v>13490.63</v>
      </c>
      <c r="AK46" s="47">
        <f t="shared" si="9"/>
        <v>12921.34</v>
      </c>
      <c r="AL46" s="47">
        <f t="shared" si="9"/>
        <v>11396.95</v>
      </c>
      <c r="AM46" s="47">
        <f t="shared" si="9"/>
        <v>9366.75</v>
      </c>
      <c r="AN46" s="47">
        <f t="shared" si="9"/>
        <v>10443.120000000001</v>
      </c>
      <c r="AO46" s="47">
        <f t="shared" si="9"/>
        <v>8135.41</v>
      </c>
      <c r="AP46" s="47">
        <f t="shared" si="9"/>
        <v>8685.84</v>
      </c>
      <c r="AQ46" s="47">
        <f t="shared" si="9"/>
        <v>12469.58</v>
      </c>
      <c r="AR46" s="47">
        <f t="shared" si="9"/>
        <v>8086.48</v>
      </c>
      <c r="AS46" s="47">
        <f t="shared" si="9"/>
        <v>8709.75</v>
      </c>
      <c r="AT46" s="47">
        <f t="shared" si="9"/>
        <v>8250.64</v>
      </c>
      <c r="AU46" s="47">
        <f t="shared" si="9"/>
        <v>11807.26</v>
      </c>
      <c r="AV46" s="47">
        <f t="shared" si="9"/>
        <v>11834.22</v>
      </c>
      <c r="AW46" s="47">
        <f t="shared" si="9"/>
        <v>13870.13</v>
      </c>
      <c r="AX46" s="47">
        <f t="shared" si="9"/>
        <v>17536.93</v>
      </c>
      <c r="AY46" s="47">
        <f t="shared" si="9"/>
        <v>9560.64</v>
      </c>
      <c r="AZ46" s="47">
        <f t="shared" si="9"/>
        <v>8581.5400000000009</v>
      </c>
      <c r="BA46" s="47">
        <f t="shared" si="9"/>
        <v>7965.25</v>
      </c>
      <c r="BB46" s="47">
        <f t="shared" si="9"/>
        <v>7965.6</v>
      </c>
      <c r="BC46" s="47">
        <f t="shared" si="9"/>
        <v>8296.9699999999993</v>
      </c>
      <c r="BD46" s="47">
        <f t="shared" si="9"/>
        <v>7965.6</v>
      </c>
      <c r="BE46" s="47">
        <f t="shared" si="9"/>
        <v>8476.58</v>
      </c>
      <c r="BF46" s="47">
        <f t="shared" si="9"/>
        <v>7957.5</v>
      </c>
      <c r="BG46" s="47">
        <f t="shared" si="9"/>
        <v>8918.42</v>
      </c>
      <c r="BH46" s="47">
        <f t="shared" si="9"/>
        <v>9154.5300000000007</v>
      </c>
      <c r="BI46" s="47">
        <f t="shared" si="9"/>
        <v>12879.07</v>
      </c>
      <c r="BJ46" s="47">
        <f t="shared" si="9"/>
        <v>7965.6</v>
      </c>
      <c r="BK46" s="47">
        <f t="shared" si="9"/>
        <v>7969.22</v>
      </c>
      <c r="BL46" s="47">
        <f t="shared" si="9"/>
        <v>14155.65</v>
      </c>
      <c r="BM46" s="47">
        <f t="shared" si="9"/>
        <v>11843.83</v>
      </c>
      <c r="BN46" s="47">
        <f t="shared" si="9"/>
        <v>7965.6</v>
      </c>
      <c r="BO46" s="47">
        <f t="shared" si="9"/>
        <v>8296.66</v>
      </c>
      <c r="BP46" s="47">
        <f t="shared" ref="BP46:EA46" si="10">ROUND(BP45/BP16,2)</f>
        <v>13363.42</v>
      </c>
      <c r="BQ46" s="47">
        <f t="shared" si="10"/>
        <v>8646.2000000000007</v>
      </c>
      <c r="BR46" s="47">
        <f t="shared" si="10"/>
        <v>8140.2</v>
      </c>
      <c r="BS46" s="47">
        <f t="shared" si="10"/>
        <v>8900.48</v>
      </c>
      <c r="BT46" s="47">
        <f t="shared" si="10"/>
        <v>10413.27</v>
      </c>
      <c r="BU46" s="47">
        <f t="shared" si="10"/>
        <v>10097.620000000001</v>
      </c>
      <c r="BV46" s="47">
        <f t="shared" si="10"/>
        <v>8477.82</v>
      </c>
      <c r="BW46" s="47">
        <f t="shared" si="10"/>
        <v>8328.3700000000008</v>
      </c>
      <c r="BX46" s="47">
        <f t="shared" si="10"/>
        <v>17272.830000000002</v>
      </c>
      <c r="BY46" s="47">
        <f t="shared" si="10"/>
        <v>9234.74</v>
      </c>
      <c r="BZ46" s="47">
        <f t="shared" si="10"/>
        <v>12724.58</v>
      </c>
      <c r="CA46" s="47">
        <f t="shared" si="10"/>
        <v>14357.97</v>
      </c>
      <c r="CB46" s="47">
        <f t="shared" si="10"/>
        <v>8187.38</v>
      </c>
      <c r="CC46" s="47">
        <f t="shared" si="10"/>
        <v>13390.19</v>
      </c>
      <c r="CD46" s="47">
        <f t="shared" si="10"/>
        <v>16164.26</v>
      </c>
      <c r="CE46" s="47">
        <f t="shared" si="10"/>
        <v>13660.31</v>
      </c>
      <c r="CF46" s="47">
        <f t="shared" si="10"/>
        <v>14918.49</v>
      </c>
      <c r="CG46" s="47">
        <f t="shared" si="10"/>
        <v>13222.79</v>
      </c>
      <c r="CH46" s="47">
        <f t="shared" si="10"/>
        <v>15538.84</v>
      </c>
      <c r="CI46" s="47">
        <f t="shared" si="10"/>
        <v>8611.9</v>
      </c>
      <c r="CJ46" s="47">
        <f t="shared" si="10"/>
        <v>8837</v>
      </c>
      <c r="CK46" s="47">
        <f t="shared" si="10"/>
        <v>8261.69</v>
      </c>
      <c r="CL46" s="47">
        <f t="shared" si="10"/>
        <v>8647.6200000000008</v>
      </c>
      <c r="CM46" s="47">
        <f t="shared" si="10"/>
        <v>9315.67</v>
      </c>
      <c r="CN46" s="47">
        <f t="shared" si="10"/>
        <v>7963.33</v>
      </c>
      <c r="CO46" s="47">
        <f t="shared" si="10"/>
        <v>7965.1</v>
      </c>
      <c r="CP46" s="47">
        <f t="shared" si="10"/>
        <v>8819.31</v>
      </c>
      <c r="CQ46" s="47">
        <f t="shared" si="10"/>
        <v>9003.11</v>
      </c>
      <c r="CR46" s="47">
        <f t="shared" si="10"/>
        <v>13875.69</v>
      </c>
      <c r="CS46" s="47">
        <f t="shared" si="10"/>
        <v>10262.66</v>
      </c>
      <c r="CT46" s="47">
        <f t="shared" si="10"/>
        <v>15821.65</v>
      </c>
      <c r="CU46" s="47">
        <f t="shared" si="10"/>
        <v>7892.67</v>
      </c>
      <c r="CV46" s="47">
        <f t="shared" si="10"/>
        <v>15920.05</v>
      </c>
      <c r="CW46" s="47">
        <f t="shared" si="10"/>
        <v>14072.05</v>
      </c>
      <c r="CX46" s="47">
        <f t="shared" si="10"/>
        <v>9132.8700000000008</v>
      </c>
      <c r="CY46" s="47">
        <f t="shared" si="10"/>
        <v>16945.560000000001</v>
      </c>
      <c r="CZ46" s="47">
        <f t="shared" si="10"/>
        <v>8084.12</v>
      </c>
      <c r="DA46" s="47">
        <f t="shared" si="10"/>
        <v>13534.86</v>
      </c>
      <c r="DB46" s="47">
        <f t="shared" si="10"/>
        <v>10958.4</v>
      </c>
      <c r="DC46" s="47">
        <f t="shared" si="10"/>
        <v>14124.65</v>
      </c>
      <c r="DD46" s="47">
        <f t="shared" si="10"/>
        <v>14089.29</v>
      </c>
      <c r="DE46" s="47">
        <f t="shared" si="10"/>
        <v>9406.3799999999992</v>
      </c>
      <c r="DF46" s="47">
        <f t="shared" si="10"/>
        <v>7965.35</v>
      </c>
      <c r="DG46" s="47">
        <f t="shared" si="10"/>
        <v>16992.849999999999</v>
      </c>
      <c r="DH46" s="47">
        <f t="shared" si="10"/>
        <v>7965.6</v>
      </c>
      <c r="DI46" s="47">
        <f t="shared" si="10"/>
        <v>8161.94</v>
      </c>
      <c r="DJ46" s="47">
        <f t="shared" si="10"/>
        <v>8864.75</v>
      </c>
      <c r="DK46" s="47">
        <f t="shared" si="10"/>
        <v>9348.2099999999991</v>
      </c>
      <c r="DL46" s="47">
        <f t="shared" si="10"/>
        <v>8270.48</v>
      </c>
      <c r="DM46" s="47">
        <f t="shared" si="10"/>
        <v>13560.59</v>
      </c>
      <c r="DN46" s="47">
        <f t="shared" si="10"/>
        <v>8607.15</v>
      </c>
      <c r="DO46" s="47">
        <f t="shared" si="10"/>
        <v>8427.76</v>
      </c>
      <c r="DP46" s="47">
        <f t="shared" si="10"/>
        <v>13466.72</v>
      </c>
      <c r="DQ46" s="47">
        <f t="shared" si="10"/>
        <v>9187.92</v>
      </c>
      <c r="DR46" s="47">
        <f t="shared" si="10"/>
        <v>8780.0300000000007</v>
      </c>
      <c r="DS46" s="47">
        <f t="shared" si="10"/>
        <v>9219.49</v>
      </c>
      <c r="DT46" s="47">
        <f t="shared" si="10"/>
        <v>15588.36</v>
      </c>
      <c r="DU46" s="47">
        <f t="shared" si="10"/>
        <v>9875.4500000000007</v>
      </c>
      <c r="DV46" s="47">
        <f t="shared" si="10"/>
        <v>13379.21</v>
      </c>
      <c r="DW46" s="47">
        <f t="shared" si="10"/>
        <v>10268.299999999999</v>
      </c>
      <c r="DX46" s="47">
        <f t="shared" si="10"/>
        <v>15776.87</v>
      </c>
      <c r="DY46" s="47">
        <f t="shared" si="10"/>
        <v>11826.73</v>
      </c>
      <c r="DZ46" s="47">
        <f t="shared" si="10"/>
        <v>8895.06</v>
      </c>
      <c r="EA46" s="47">
        <f t="shared" si="10"/>
        <v>9396.92</v>
      </c>
      <c r="EB46" s="47">
        <f t="shared" ref="EB46:FX46" si="11">ROUND(EB45/EB16,2)</f>
        <v>8792.25</v>
      </c>
      <c r="EC46" s="47">
        <f t="shared" si="11"/>
        <v>10491.31</v>
      </c>
      <c r="ED46" s="47">
        <f t="shared" si="11"/>
        <v>10840.72</v>
      </c>
      <c r="EE46" s="47">
        <f t="shared" si="11"/>
        <v>13243.94</v>
      </c>
      <c r="EF46" s="47">
        <f t="shared" si="11"/>
        <v>8446.5499999999993</v>
      </c>
      <c r="EG46" s="47">
        <f t="shared" si="11"/>
        <v>10679.07</v>
      </c>
      <c r="EH46" s="47">
        <f t="shared" si="11"/>
        <v>11529.5</v>
      </c>
      <c r="EI46" s="47">
        <f t="shared" si="11"/>
        <v>8536.09</v>
      </c>
      <c r="EJ46" s="47">
        <f t="shared" si="11"/>
        <v>7965.35</v>
      </c>
      <c r="EK46" s="47">
        <f t="shared" si="11"/>
        <v>8694.35</v>
      </c>
      <c r="EL46" s="47">
        <f t="shared" si="11"/>
        <v>8800.31</v>
      </c>
      <c r="EM46" s="47">
        <f t="shared" si="11"/>
        <v>9297.77</v>
      </c>
      <c r="EN46" s="47">
        <f t="shared" si="11"/>
        <v>8611</v>
      </c>
      <c r="EO46" s="47">
        <f t="shared" si="11"/>
        <v>9306.8700000000008</v>
      </c>
      <c r="EP46" s="47">
        <f t="shared" si="11"/>
        <v>10964.09</v>
      </c>
      <c r="EQ46" s="47">
        <f t="shared" si="11"/>
        <v>8372.2800000000007</v>
      </c>
      <c r="ER46" s="47">
        <f t="shared" si="11"/>
        <v>11178.8</v>
      </c>
      <c r="ES46" s="47">
        <f t="shared" si="11"/>
        <v>15476.92</v>
      </c>
      <c r="ET46" s="47">
        <f t="shared" si="11"/>
        <v>15367.3</v>
      </c>
      <c r="EU46" s="47">
        <f t="shared" si="11"/>
        <v>9591.7999999999993</v>
      </c>
      <c r="EV46" s="47">
        <f t="shared" si="11"/>
        <v>17633.080000000002</v>
      </c>
      <c r="EW46" s="47">
        <f t="shared" si="11"/>
        <v>11181.47</v>
      </c>
      <c r="EX46" s="47">
        <f t="shared" si="11"/>
        <v>12845.18</v>
      </c>
      <c r="EY46" s="47">
        <f t="shared" si="11"/>
        <v>8316.0499999999993</v>
      </c>
      <c r="EZ46" s="47">
        <f t="shared" si="11"/>
        <v>15200</v>
      </c>
      <c r="FA46" s="47">
        <f t="shared" si="11"/>
        <v>8670.11</v>
      </c>
      <c r="FB46" s="47">
        <f t="shared" si="11"/>
        <v>10859.4</v>
      </c>
      <c r="FC46" s="47">
        <f t="shared" si="11"/>
        <v>8049.51</v>
      </c>
      <c r="FD46" s="47">
        <f t="shared" si="11"/>
        <v>10498.13</v>
      </c>
      <c r="FE46" s="47">
        <f t="shared" si="11"/>
        <v>15778.92</v>
      </c>
      <c r="FF46" s="47">
        <f t="shared" si="11"/>
        <v>12663.95</v>
      </c>
      <c r="FG46" s="47">
        <f t="shared" si="11"/>
        <v>15958.69</v>
      </c>
      <c r="FH46" s="47">
        <f t="shared" si="11"/>
        <v>16203.43</v>
      </c>
      <c r="FI46" s="47">
        <f t="shared" si="11"/>
        <v>8351.7199999999993</v>
      </c>
      <c r="FJ46" s="47">
        <f t="shared" si="11"/>
        <v>8051.61</v>
      </c>
      <c r="FK46" s="47">
        <f t="shared" si="11"/>
        <v>8124.53</v>
      </c>
      <c r="FL46" s="47">
        <f t="shared" si="11"/>
        <v>7965.6</v>
      </c>
      <c r="FM46" s="47">
        <f t="shared" si="11"/>
        <v>7965.6</v>
      </c>
      <c r="FN46" s="47">
        <f t="shared" si="11"/>
        <v>8282.5300000000007</v>
      </c>
      <c r="FO46" s="47">
        <f t="shared" si="11"/>
        <v>8486.9599999999991</v>
      </c>
      <c r="FP46" s="47">
        <f t="shared" si="11"/>
        <v>8492.61</v>
      </c>
      <c r="FQ46" s="47">
        <f t="shared" si="11"/>
        <v>8755.99</v>
      </c>
      <c r="FR46" s="47">
        <f t="shared" si="11"/>
        <v>14353.18</v>
      </c>
      <c r="FS46" s="47">
        <f t="shared" si="11"/>
        <v>13211.56</v>
      </c>
      <c r="FT46" s="47">
        <f t="shared" si="11"/>
        <v>16976.349999999999</v>
      </c>
      <c r="FU46" s="47">
        <f t="shared" si="11"/>
        <v>9352.7900000000009</v>
      </c>
      <c r="FV46" s="47">
        <f t="shared" si="11"/>
        <v>9026.08</v>
      </c>
      <c r="FW46" s="47">
        <f t="shared" si="11"/>
        <v>13570.28</v>
      </c>
      <c r="FX46" s="47">
        <f t="shared" si="11"/>
        <v>17422.759999999998</v>
      </c>
      <c r="FY46" s="47"/>
      <c r="FZ46" s="47">
        <f>FZ45/FZ16</f>
        <v>8385.1329356769966</v>
      </c>
      <c r="GA46" s="33"/>
      <c r="GB46" s="47"/>
      <c r="GC46" s="47"/>
      <c r="GD46" s="2"/>
      <c r="GE46" s="2"/>
    </row>
    <row r="47" spans="1:187" x14ac:dyDescent="0.2">
      <c r="A47" s="2"/>
      <c r="B47" s="35"/>
      <c r="C47" s="6" t="s">
        <v>296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35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35"/>
      <c r="FU47" s="6"/>
      <c r="FV47" s="6"/>
      <c r="FW47" s="6"/>
      <c r="FX47" s="6"/>
      <c r="FY47" s="6"/>
      <c r="FZ47" s="33"/>
      <c r="GA47" s="47"/>
      <c r="GB47" s="47"/>
      <c r="GC47" s="47"/>
      <c r="GD47" s="35"/>
      <c r="GE47" s="35"/>
    </row>
    <row r="48" spans="1:187" ht="15.75" x14ac:dyDescent="0.25">
      <c r="A48" s="2"/>
      <c r="B48" s="45" t="s">
        <v>324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2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2"/>
      <c r="FU48" s="48"/>
      <c r="FV48" s="48"/>
      <c r="FW48" s="48"/>
      <c r="FX48" s="48"/>
      <c r="FY48" s="48"/>
      <c r="FZ48" s="33"/>
      <c r="GA48" s="47"/>
      <c r="GB48" s="33"/>
      <c r="GC48" s="33"/>
      <c r="GD48" s="6"/>
      <c r="GE48" s="6"/>
    </row>
    <row r="49" spans="1:187" x14ac:dyDescent="0.2">
      <c r="A49" s="61" t="s">
        <v>325</v>
      </c>
      <c r="B49" s="47" t="s">
        <v>326</v>
      </c>
      <c r="C49" s="48">
        <v>478466.97</v>
      </c>
      <c r="D49" s="48">
        <v>1623565.52</v>
      </c>
      <c r="E49" s="48">
        <v>469214.09</v>
      </c>
      <c r="F49" s="48">
        <v>1198258.31</v>
      </c>
      <c r="G49" s="48">
        <v>124829.26999999999</v>
      </c>
      <c r="H49" s="48">
        <v>83311.850000000006</v>
      </c>
      <c r="I49" s="48">
        <v>505185.03</v>
      </c>
      <c r="J49" s="48">
        <v>113029.5</v>
      </c>
      <c r="K49" s="48">
        <v>39011.93</v>
      </c>
      <c r="L49" s="48">
        <v>128008.31</v>
      </c>
      <c r="M49" s="48">
        <v>134251.60999999999</v>
      </c>
      <c r="N49" s="48">
        <v>4267367.83</v>
      </c>
      <c r="O49" s="48">
        <v>922877.13</v>
      </c>
      <c r="P49" s="48">
        <v>25867.17</v>
      </c>
      <c r="Q49" s="48">
        <v>1348091.0499999998</v>
      </c>
      <c r="R49" s="48">
        <v>71235.239999999991</v>
      </c>
      <c r="S49" s="48">
        <v>139643.28</v>
      </c>
      <c r="T49" s="48">
        <v>30514.059999999998</v>
      </c>
      <c r="U49" s="48">
        <v>17232.27</v>
      </c>
      <c r="V49" s="48">
        <v>22587.38</v>
      </c>
      <c r="W49" s="2">
        <v>22726.23</v>
      </c>
      <c r="X49" s="48">
        <v>14635.14</v>
      </c>
      <c r="Y49" s="48">
        <v>23968.05</v>
      </c>
      <c r="Z49" s="48">
        <v>31784.879999999997</v>
      </c>
      <c r="AA49" s="48">
        <v>1562545.72</v>
      </c>
      <c r="AB49" s="48">
        <v>3054596.54</v>
      </c>
      <c r="AC49" s="48">
        <v>87040.37</v>
      </c>
      <c r="AD49" s="48">
        <v>49882.14</v>
      </c>
      <c r="AE49" s="48">
        <v>47667</v>
      </c>
      <c r="AF49" s="48">
        <v>39944.229999999996</v>
      </c>
      <c r="AG49" s="48">
        <v>202292.03</v>
      </c>
      <c r="AH49" s="48">
        <v>105329.95999999999</v>
      </c>
      <c r="AI49" s="48">
        <v>39011.39</v>
      </c>
      <c r="AJ49" s="48">
        <v>26102.79</v>
      </c>
      <c r="AK49" s="48">
        <v>30336.22</v>
      </c>
      <c r="AL49" s="48">
        <v>31431.49</v>
      </c>
      <c r="AM49" s="48">
        <v>31213.69</v>
      </c>
      <c r="AN49" s="48">
        <v>57287.990000000005</v>
      </c>
      <c r="AO49" s="48">
        <v>291824.51</v>
      </c>
      <c r="AP49" s="48">
        <v>4794715.29</v>
      </c>
      <c r="AQ49" s="48">
        <v>40737.279999999999</v>
      </c>
      <c r="AR49" s="48">
        <v>4523979.59</v>
      </c>
      <c r="AS49" s="48">
        <v>440062</v>
      </c>
      <c r="AT49" s="48">
        <v>242023.13</v>
      </c>
      <c r="AU49" s="48">
        <v>35060.949999999997</v>
      </c>
      <c r="AV49" s="48">
        <v>57081.399999999994</v>
      </c>
      <c r="AW49" s="48">
        <v>25382.98</v>
      </c>
      <c r="AX49" s="48">
        <v>17925.38</v>
      </c>
      <c r="AY49" s="48">
        <v>62765.56</v>
      </c>
      <c r="AZ49" s="48">
        <v>602116.33000000007</v>
      </c>
      <c r="BA49" s="48">
        <v>575174.49</v>
      </c>
      <c r="BB49" s="48">
        <v>544069.47</v>
      </c>
      <c r="BC49" s="48">
        <v>991213.39999999991</v>
      </c>
      <c r="BD49" s="48">
        <v>39238.39</v>
      </c>
      <c r="BE49" s="48">
        <v>101151.28</v>
      </c>
      <c r="BF49" s="48">
        <v>1526951.56</v>
      </c>
      <c r="BG49" s="48">
        <v>144600.13</v>
      </c>
      <c r="BH49" s="48">
        <v>92042.82</v>
      </c>
      <c r="BI49" s="48">
        <v>76122.62</v>
      </c>
      <c r="BJ49" s="48">
        <v>481373.28</v>
      </c>
      <c r="BK49" s="48">
        <v>791881.84</v>
      </c>
      <c r="BL49" s="48">
        <v>35733.090000000004</v>
      </c>
      <c r="BM49" s="48">
        <v>58933.87</v>
      </c>
      <c r="BN49" s="48">
        <v>74042.7</v>
      </c>
      <c r="BO49" s="48">
        <v>172321.94</v>
      </c>
      <c r="BP49" s="48">
        <v>49275.32</v>
      </c>
      <c r="BQ49" s="48">
        <v>263420.15000000002</v>
      </c>
      <c r="BR49" s="48">
        <v>300924.21999999997</v>
      </c>
      <c r="BS49" s="48">
        <v>68164.760000000009</v>
      </c>
      <c r="BT49" s="48">
        <v>52839.520000000004</v>
      </c>
      <c r="BU49" s="48">
        <v>46590.990000000005</v>
      </c>
      <c r="BV49" s="48">
        <v>85183.709999999992</v>
      </c>
      <c r="BW49" s="48">
        <v>115878.03</v>
      </c>
      <c r="BX49" s="48">
        <v>10948.91</v>
      </c>
      <c r="BY49" s="48">
        <v>54827.42</v>
      </c>
      <c r="BZ49" s="48">
        <v>25175.909999999996</v>
      </c>
      <c r="CA49" s="48">
        <v>36902.06</v>
      </c>
      <c r="CB49" s="48">
        <v>4973547.04</v>
      </c>
      <c r="CC49" s="48">
        <v>27822.86</v>
      </c>
      <c r="CD49" s="48">
        <v>21157.58</v>
      </c>
      <c r="CE49" s="48">
        <v>50963.08</v>
      </c>
      <c r="CF49" s="48">
        <v>28471.370000000003</v>
      </c>
      <c r="CG49" s="48">
        <v>19871.8</v>
      </c>
      <c r="CH49" s="48">
        <v>17891.559999999998</v>
      </c>
      <c r="CI49" s="48">
        <v>44775.78</v>
      </c>
      <c r="CJ49" s="48">
        <v>55594.68</v>
      </c>
      <c r="CK49" s="48">
        <v>291013.42000000004</v>
      </c>
      <c r="CL49" s="48">
        <v>121264.01</v>
      </c>
      <c r="CM49" s="48">
        <v>105027.3</v>
      </c>
      <c r="CN49" s="48">
        <v>1703395.06</v>
      </c>
      <c r="CO49" s="48">
        <v>988272.78</v>
      </c>
      <c r="CP49" s="48">
        <v>75699.12</v>
      </c>
      <c r="CQ49" s="48">
        <v>69035.14</v>
      </c>
      <c r="CR49" s="48">
        <v>57354.36</v>
      </c>
      <c r="CS49" s="48">
        <v>46273.54</v>
      </c>
      <c r="CT49" s="48">
        <v>31446.51</v>
      </c>
      <c r="CU49" s="48">
        <v>26063.079999999998</v>
      </c>
      <c r="CV49" s="48">
        <v>26367.22</v>
      </c>
      <c r="CW49" s="48">
        <v>43126.590000000004</v>
      </c>
      <c r="CX49" s="48">
        <v>18994.189999999999</v>
      </c>
      <c r="CY49" s="48">
        <v>33754.630000000005</v>
      </c>
      <c r="CZ49" s="48">
        <v>162972.93</v>
      </c>
      <c r="DA49" s="48">
        <v>27080.39</v>
      </c>
      <c r="DB49" s="48">
        <v>28285.52</v>
      </c>
      <c r="DC49" s="48">
        <v>42569.43</v>
      </c>
      <c r="DD49" s="48">
        <v>14451.23</v>
      </c>
      <c r="DE49" s="48">
        <v>19469.77</v>
      </c>
      <c r="DF49" s="48">
        <v>1320170.3500000001</v>
      </c>
      <c r="DG49" s="48">
        <v>26831.93</v>
      </c>
      <c r="DH49" s="48">
        <v>135486.69</v>
      </c>
      <c r="DI49" s="48">
        <v>258784.55</v>
      </c>
      <c r="DJ49" s="48">
        <v>54785.19</v>
      </c>
      <c r="DK49" s="48">
        <v>27101.27</v>
      </c>
      <c r="DL49" s="48">
        <v>392222.19</v>
      </c>
      <c r="DM49" s="48">
        <v>47817.909999999996</v>
      </c>
      <c r="DN49" s="48">
        <v>106197.61</v>
      </c>
      <c r="DO49" s="48">
        <v>142710.85999999999</v>
      </c>
      <c r="DP49" s="48">
        <v>35594.11</v>
      </c>
      <c r="DQ49" s="48">
        <v>50026.240000000005</v>
      </c>
      <c r="DR49" s="48">
        <v>47060.01</v>
      </c>
      <c r="DS49" s="48">
        <v>32710.489999999998</v>
      </c>
      <c r="DT49" s="48">
        <v>5345.8600000000006</v>
      </c>
      <c r="DU49" s="48">
        <v>34752.630000000005</v>
      </c>
      <c r="DV49" s="48">
        <v>22524.98</v>
      </c>
      <c r="DW49" s="48">
        <v>18352.989999999998</v>
      </c>
      <c r="DX49" s="48">
        <v>8773.7999999999993</v>
      </c>
      <c r="DY49" s="48">
        <v>22112.07</v>
      </c>
      <c r="DZ49" s="48">
        <v>183693.59</v>
      </c>
      <c r="EA49" s="48">
        <v>46701.56</v>
      </c>
      <c r="EB49" s="48">
        <v>65246.340000000004</v>
      </c>
      <c r="EC49" s="48">
        <v>27520.589999999997</v>
      </c>
      <c r="ED49" s="48">
        <v>128073.87</v>
      </c>
      <c r="EE49" s="48">
        <v>17592.490000000002</v>
      </c>
      <c r="EF49" s="48">
        <v>44676.41</v>
      </c>
      <c r="EG49" s="48">
        <v>31746.79</v>
      </c>
      <c r="EH49" s="48">
        <v>9085.27</v>
      </c>
      <c r="EI49" s="48">
        <v>401355.35000000003</v>
      </c>
      <c r="EJ49" s="48">
        <v>704864.75</v>
      </c>
      <c r="EK49" s="48">
        <v>65779.429999999993</v>
      </c>
      <c r="EL49" s="48">
        <v>54113.32</v>
      </c>
      <c r="EM49" s="48">
        <v>30636.7</v>
      </c>
      <c r="EN49" s="48">
        <v>48993.22</v>
      </c>
      <c r="EO49" s="48">
        <v>31345.23</v>
      </c>
      <c r="EP49" s="48">
        <v>38888.229999999996</v>
      </c>
      <c r="EQ49" s="48">
        <v>135141.35999999999</v>
      </c>
      <c r="ER49" s="48">
        <v>37804.559999999998</v>
      </c>
      <c r="ES49" s="48">
        <v>26061.85</v>
      </c>
      <c r="ET49" s="48">
        <v>22369.040000000001</v>
      </c>
      <c r="EU49" s="48">
        <v>33195.69</v>
      </c>
      <c r="EV49" s="48">
        <v>0</v>
      </c>
      <c r="EW49" s="48">
        <v>35653.19</v>
      </c>
      <c r="EX49" s="48">
        <v>21881.510000000002</v>
      </c>
      <c r="EY49" s="48">
        <v>10012.02</v>
      </c>
      <c r="EZ49" s="48">
        <v>14161.470000000001</v>
      </c>
      <c r="FA49" s="48">
        <v>262176.28000000003</v>
      </c>
      <c r="FB49" s="48">
        <v>51659.44</v>
      </c>
      <c r="FC49" s="48">
        <v>252824.58999999997</v>
      </c>
      <c r="FD49" s="48">
        <v>60179.67</v>
      </c>
      <c r="FE49" s="48">
        <v>56582.09</v>
      </c>
      <c r="FF49" s="48">
        <v>29886.14</v>
      </c>
      <c r="FG49" s="48">
        <v>12221.83</v>
      </c>
      <c r="FH49" s="48">
        <v>31704.979999999996</v>
      </c>
      <c r="FI49" s="48">
        <v>112916.07</v>
      </c>
      <c r="FJ49" s="48">
        <v>85425.84</v>
      </c>
      <c r="FK49" s="48">
        <v>289725.64</v>
      </c>
      <c r="FL49" s="48">
        <v>207181.6</v>
      </c>
      <c r="FM49" s="48">
        <v>177943.31</v>
      </c>
      <c r="FN49" s="48">
        <v>953012.07000000007</v>
      </c>
      <c r="FO49" s="48">
        <v>130080.63</v>
      </c>
      <c r="FP49" s="48">
        <v>190439.22</v>
      </c>
      <c r="FQ49" s="48">
        <v>117860.82</v>
      </c>
      <c r="FR49" s="48">
        <v>35336.06</v>
      </c>
      <c r="FS49" s="48">
        <v>41567.9</v>
      </c>
      <c r="FT49" s="2">
        <v>29594.120000000003</v>
      </c>
      <c r="FU49" s="48">
        <v>86167.92</v>
      </c>
      <c r="FV49" s="48">
        <v>93380.4</v>
      </c>
      <c r="FW49" s="48">
        <v>59665.240000000005</v>
      </c>
      <c r="FX49" s="48">
        <v>24041.119999999999</v>
      </c>
      <c r="FY49" s="48">
        <v>244787.71000000002</v>
      </c>
      <c r="FZ49" s="47">
        <f>SUM(C49:FY49)</f>
        <v>53013328.159999996</v>
      </c>
      <c r="GA49" s="47"/>
      <c r="GB49" s="33"/>
      <c r="GC49" s="33"/>
      <c r="GD49" s="6"/>
      <c r="GE49" s="6"/>
    </row>
    <row r="50" spans="1:187" x14ac:dyDescent="0.2">
      <c r="A50" s="4" t="s">
        <v>327</v>
      </c>
      <c r="B50" s="2" t="s">
        <v>328</v>
      </c>
      <c r="C50" s="62">
        <v>0</v>
      </c>
      <c r="D50" s="62">
        <v>1599244.3971745363</v>
      </c>
      <c r="E50" s="62">
        <v>105520.91224996683</v>
      </c>
      <c r="F50" s="62">
        <v>621110.08487814374</v>
      </c>
      <c r="G50" s="62">
        <v>24564.796596127526</v>
      </c>
      <c r="H50" s="62">
        <v>5140.5211765837021</v>
      </c>
      <c r="I50" s="62">
        <v>56664.488815021512</v>
      </c>
      <c r="J50" s="62">
        <v>47185.127904548674</v>
      </c>
      <c r="K50" s="62">
        <v>54792.09227390997</v>
      </c>
      <c r="L50" s="62">
        <v>95525.967200636631</v>
      </c>
      <c r="M50" s="62">
        <v>79129.340054859174</v>
      </c>
      <c r="N50" s="62">
        <v>1494867.2241043116</v>
      </c>
      <c r="O50" s="62">
        <v>377992.24341661506</v>
      </c>
      <c r="P50" s="62">
        <v>26829.476106696828</v>
      </c>
      <c r="Q50" s="62">
        <v>1202967.9941209941</v>
      </c>
      <c r="R50" s="62">
        <v>21315.413770761617</v>
      </c>
      <c r="S50" s="62">
        <v>44227.56019294187</v>
      </c>
      <c r="T50" s="62">
        <v>18522.440299469941</v>
      </c>
      <c r="U50" s="62">
        <v>14747.868465620793</v>
      </c>
      <c r="V50" s="62">
        <v>18699.750635953445</v>
      </c>
      <c r="W50" s="63">
        <v>0</v>
      </c>
      <c r="X50" s="62">
        <v>0</v>
      </c>
      <c r="Y50" s="62">
        <v>24660.37100402818</v>
      </c>
      <c r="Z50" s="62">
        <v>21218.727717963506</v>
      </c>
      <c r="AA50" s="62">
        <v>677984.89470876416</v>
      </c>
      <c r="AB50" s="62">
        <v>1014119.2852127189</v>
      </c>
      <c r="AC50" s="62">
        <v>0</v>
      </c>
      <c r="AD50" s="62">
        <v>22211.438680972155</v>
      </c>
      <c r="AE50" s="62">
        <v>17852.464136522936</v>
      </c>
      <c r="AF50" s="62">
        <v>41064.870899688438</v>
      </c>
      <c r="AG50" s="62">
        <v>0</v>
      </c>
      <c r="AH50" s="62">
        <v>283760.22044424457</v>
      </c>
      <c r="AI50" s="62">
        <v>9575.0613440757297</v>
      </c>
      <c r="AJ50" s="62">
        <v>18653.118160964452</v>
      </c>
      <c r="AK50" s="62">
        <v>0</v>
      </c>
      <c r="AL50" s="62">
        <v>6302.7544476652638</v>
      </c>
      <c r="AM50" s="62">
        <v>17610.969545827895</v>
      </c>
      <c r="AN50" s="62">
        <v>4587.2413317006822</v>
      </c>
      <c r="AO50" s="62">
        <v>100528.99448520542</v>
      </c>
      <c r="AP50" s="62">
        <v>1172436.6960256901</v>
      </c>
      <c r="AQ50" s="62">
        <v>19355.405483224829</v>
      </c>
      <c r="AR50" s="62">
        <v>594171.75530906278</v>
      </c>
      <c r="AS50" s="62">
        <v>52388.919631485827</v>
      </c>
      <c r="AT50" s="62">
        <v>51221.291055170957</v>
      </c>
      <c r="AU50" s="62">
        <v>0</v>
      </c>
      <c r="AV50" s="62">
        <v>54820.907514987783</v>
      </c>
      <c r="AW50" s="62">
        <v>0</v>
      </c>
      <c r="AX50" s="62">
        <v>0</v>
      </c>
      <c r="AY50" s="62">
        <v>15569.468311298073</v>
      </c>
      <c r="AZ50" s="62">
        <v>142654.01485890715</v>
      </c>
      <c r="BA50" s="62">
        <v>146492.6949491667</v>
      </c>
      <c r="BB50" s="62">
        <v>129843.76440103939</v>
      </c>
      <c r="BC50" s="62">
        <v>207160.6741272565</v>
      </c>
      <c r="BD50" s="62">
        <v>13052.534736472398</v>
      </c>
      <c r="BE50" s="62">
        <v>46336.824469138824</v>
      </c>
      <c r="BF50" s="62">
        <v>1068309.0625190744</v>
      </c>
      <c r="BG50" s="62">
        <v>0</v>
      </c>
      <c r="BH50" s="62">
        <v>0</v>
      </c>
      <c r="BI50" s="62">
        <v>2252.763782653587</v>
      </c>
      <c r="BJ50" s="62">
        <v>13750.956741055332</v>
      </c>
      <c r="BK50" s="62">
        <v>828782.95646490331</v>
      </c>
      <c r="BL50" s="62">
        <v>1869.7563889596402</v>
      </c>
      <c r="BM50" s="62">
        <v>66422.633708052468</v>
      </c>
      <c r="BN50" s="62">
        <v>66987.951342260247</v>
      </c>
      <c r="BO50" s="62">
        <v>60997.415529610502</v>
      </c>
      <c r="BP50" s="62">
        <v>0</v>
      </c>
      <c r="BQ50" s="62">
        <v>7937.4320894901412</v>
      </c>
      <c r="BR50" s="62">
        <v>68085.455100555249</v>
      </c>
      <c r="BS50" s="62">
        <v>0</v>
      </c>
      <c r="BT50" s="62">
        <v>0</v>
      </c>
      <c r="BU50" s="62">
        <v>17749.734340100695</v>
      </c>
      <c r="BV50" s="62">
        <v>24571.013300130347</v>
      </c>
      <c r="BW50" s="62">
        <v>23454.258291555256</v>
      </c>
      <c r="BX50" s="62">
        <v>0</v>
      </c>
      <c r="BY50" s="62">
        <v>18340.143773971704</v>
      </c>
      <c r="BZ50" s="62">
        <v>8916.970226292151</v>
      </c>
      <c r="CA50" s="62">
        <v>23541.461296869777</v>
      </c>
      <c r="CB50" s="62">
        <v>4521659.3471563552</v>
      </c>
      <c r="CC50" s="62">
        <v>28507.120079665579</v>
      </c>
      <c r="CD50" s="62">
        <v>0</v>
      </c>
      <c r="CE50" s="62">
        <v>18958.956175529882</v>
      </c>
      <c r="CF50" s="62">
        <v>0</v>
      </c>
      <c r="CG50" s="62">
        <v>40751.244446803074</v>
      </c>
      <c r="CH50" s="62">
        <v>0</v>
      </c>
      <c r="CI50" s="62">
        <v>16903.316112682522</v>
      </c>
      <c r="CJ50" s="62">
        <v>10036.074309297823</v>
      </c>
      <c r="CK50" s="62">
        <v>40090.657536804269</v>
      </c>
      <c r="CL50" s="62">
        <v>78183.724549446735</v>
      </c>
      <c r="CM50" s="62">
        <v>68531.10631298981</v>
      </c>
      <c r="CN50" s="62">
        <v>720076.19917255524</v>
      </c>
      <c r="CO50" s="62">
        <v>326139.79416443477</v>
      </c>
      <c r="CP50" s="62">
        <v>0</v>
      </c>
      <c r="CQ50" s="62">
        <v>75008.244327776236</v>
      </c>
      <c r="CR50" s="62">
        <v>12338.091505189252</v>
      </c>
      <c r="CS50" s="62">
        <v>12143.407105052127</v>
      </c>
      <c r="CT50" s="62">
        <v>0</v>
      </c>
      <c r="CU50" s="62">
        <v>9714.9169330463883</v>
      </c>
      <c r="CV50" s="62">
        <v>19474.412982917518</v>
      </c>
      <c r="CW50" s="62">
        <v>12243.234200677001</v>
      </c>
      <c r="CX50" s="62">
        <v>41025.711356534703</v>
      </c>
      <c r="CY50" s="62">
        <v>21057.049688275776</v>
      </c>
      <c r="CZ50" s="62">
        <v>111390.13314533034</v>
      </c>
      <c r="DA50" s="62">
        <v>28358.504319917291</v>
      </c>
      <c r="DB50" s="62">
        <v>43218.720553572661</v>
      </c>
      <c r="DC50" s="62">
        <v>50325.422018398764</v>
      </c>
      <c r="DD50" s="62">
        <v>0</v>
      </c>
      <c r="DE50" s="62">
        <v>6009.1997405239217</v>
      </c>
      <c r="DF50" s="62">
        <v>2064397.7630154118</v>
      </c>
      <c r="DG50" s="62">
        <v>10666.067104308577</v>
      </c>
      <c r="DH50" s="62">
        <v>55143.979733867018</v>
      </c>
      <c r="DI50" s="62">
        <v>190941.31612127979</v>
      </c>
      <c r="DJ50" s="62">
        <v>43925.743346191841</v>
      </c>
      <c r="DK50" s="62">
        <v>0</v>
      </c>
      <c r="DL50" s="62">
        <v>104177.60550387064</v>
      </c>
      <c r="DM50" s="62">
        <v>0</v>
      </c>
      <c r="DN50" s="62">
        <v>52768.704949448111</v>
      </c>
      <c r="DO50" s="62">
        <v>90844.558961117044</v>
      </c>
      <c r="DP50" s="62">
        <v>20327.307779183113</v>
      </c>
      <c r="DQ50" s="62">
        <v>38438.938817505747</v>
      </c>
      <c r="DR50" s="62">
        <v>53113.04551713547</v>
      </c>
      <c r="DS50" s="62">
        <v>47997.672472623017</v>
      </c>
      <c r="DT50" s="62">
        <v>6576.5305330225319</v>
      </c>
      <c r="DU50" s="62">
        <v>37712.034300874329</v>
      </c>
      <c r="DV50" s="62">
        <v>9129.8515976031413</v>
      </c>
      <c r="DW50" s="62">
        <v>16391.465795326105</v>
      </c>
      <c r="DX50" s="62">
        <v>18497.307294007616</v>
      </c>
      <c r="DY50" s="62">
        <v>0</v>
      </c>
      <c r="DZ50" s="62">
        <v>23726.987928834224</v>
      </c>
      <c r="EA50" s="62">
        <v>0</v>
      </c>
      <c r="EB50" s="62">
        <v>28390.920947543862</v>
      </c>
      <c r="EC50" s="62">
        <v>67059.080613918501</v>
      </c>
      <c r="ED50" s="62">
        <v>15812.711028837113</v>
      </c>
      <c r="EE50" s="62">
        <v>13615.61622640823</v>
      </c>
      <c r="EF50" s="62">
        <v>33561.884229647178</v>
      </c>
      <c r="EG50" s="62">
        <v>9762.5150661570406</v>
      </c>
      <c r="EH50" s="62">
        <v>13126.429414984896</v>
      </c>
      <c r="EI50" s="62">
        <v>229300.6692003613</v>
      </c>
      <c r="EJ50" s="62">
        <v>209332.09284872308</v>
      </c>
      <c r="EK50" s="62">
        <v>21441.155465670134</v>
      </c>
      <c r="EL50" s="62">
        <v>41086.376600851661</v>
      </c>
      <c r="EM50" s="62">
        <v>15168.949629295656</v>
      </c>
      <c r="EN50" s="62">
        <v>20230.033012616579</v>
      </c>
      <c r="EO50" s="62">
        <v>49783.113123623654</v>
      </c>
      <c r="EP50" s="62">
        <v>24991.277050298893</v>
      </c>
      <c r="EQ50" s="62">
        <v>107766.66460562935</v>
      </c>
      <c r="ER50" s="62">
        <v>24081.944935319818</v>
      </c>
      <c r="ES50" s="62">
        <v>11950.133463336098</v>
      </c>
      <c r="ET50" s="62">
        <v>0</v>
      </c>
      <c r="EU50" s="62">
        <v>34381.123008147391</v>
      </c>
      <c r="EV50" s="62">
        <v>0</v>
      </c>
      <c r="EW50" s="62">
        <v>44354.562905217623</v>
      </c>
      <c r="EX50" s="62">
        <v>0</v>
      </c>
      <c r="EY50" s="62">
        <v>0</v>
      </c>
      <c r="EZ50" s="62">
        <v>4878.8777662740649</v>
      </c>
      <c r="FA50" s="62">
        <v>37729.809334533042</v>
      </c>
      <c r="FB50" s="62">
        <v>0</v>
      </c>
      <c r="FC50" s="62">
        <v>55260.169288021098</v>
      </c>
      <c r="FD50" s="62">
        <v>21969.553501773527</v>
      </c>
      <c r="FE50" s="62">
        <v>12604.331014012778</v>
      </c>
      <c r="FF50" s="62">
        <v>24376.071175605204</v>
      </c>
      <c r="FG50" s="62">
        <v>20324.363353134169</v>
      </c>
      <c r="FH50" s="62">
        <v>4480.974373442481</v>
      </c>
      <c r="FI50" s="62">
        <v>96711.821576003334</v>
      </c>
      <c r="FJ50" s="62">
        <v>69894.624419811094</v>
      </c>
      <c r="FK50" s="62">
        <v>95993.887380016167</v>
      </c>
      <c r="FL50" s="62">
        <v>92024.447607150869</v>
      </c>
      <c r="FM50" s="62">
        <v>53545.272397861161</v>
      </c>
      <c r="FN50" s="62">
        <v>251241.93180525786</v>
      </c>
      <c r="FO50" s="62">
        <v>79528.631633686207</v>
      </c>
      <c r="FP50" s="62">
        <v>66478.609051480467</v>
      </c>
      <c r="FQ50" s="62">
        <v>9895.2167690067163</v>
      </c>
      <c r="FR50" s="62">
        <v>43990.920126342171</v>
      </c>
      <c r="FS50" s="62">
        <v>28244.422564144177</v>
      </c>
      <c r="FT50" s="63">
        <v>30437.515860768461</v>
      </c>
      <c r="FU50" s="62">
        <v>39837.055009340278</v>
      </c>
      <c r="FV50" s="62">
        <v>0</v>
      </c>
      <c r="FW50" s="62">
        <v>27802.217593534097</v>
      </c>
      <c r="FX50" s="62">
        <v>13951.534183871552</v>
      </c>
      <c r="FY50" s="48">
        <v>18333</v>
      </c>
      <c r="FZ50" s="47">
        <f t="shared" ref="FZ50:FZ55" si="12">SUM(C50:FY50)</f>
        <v>24528307.007153515</v>
      </c>
      <c r="GA50" s="47"/>
      <c r="GB50" s="48"/>
      <c r="GC50" s="48"/>
      <c r="GD50" s="48"/>
      <c r="GE50" s="48"/>
    </row>
    <row r="51" spans="1:187" x14ac:dyDescent="0.2">
      <c r="A51" s="4" t="s">
        <v>329</v>
      </c>
      <c r="B51" s="2" t="s">
        <v>330</v>
      </c>
      <c r="C51" s="48">
        <v>311001.02606228407</v>
      </c>
      <c r="D51" s="48">
        <v>940478.63782208879</v>
      </c>
      <c r="E51" s="48">
        <v>419227.86687353853</v>
      </c>
      <c r="F51" s="48">
        <v>323608.5161289596</v>
      </c>
      <c r="G51" s="48">
        <v>9035.4452250441827</v>
      </c>
      <c r="H51" s="48">
        <v>6752.1291327696654</v>
      </c>
      <c r="I51" s="48">
        <v>481898.19184901653</v>
      </c>
      <c r="J51" s="48">
        <v>38821.315066373834</v>
      </c>
      <c r="K51" s="48">
        <v>7204.5045251371057</v>
      </c>
      <c r="L51" s="48">
        <v>47815.098465808987</v>
      </c>
      <c r="M51" s="48">
        <v>81151.751505328692</v>
      </c>
      <c r="N51" s="48">
        <v>840607.62721220439</v>
      </c>
      <c r="O51" s="48">
        <v>109973.84964231067</v>
      </c>
      <c r="P51" s="48">
        <v>1868.5224890825593</v>
      </c>
      <c r="Q51" s="48">
        <v>1992676.7661689895</v>
      </c>
      <c r="R51" s="48">
        <v>1871.9943078833123</v>
      </c>
      <c r="S51" s="48">
        <v>17517.832312499089</v>
      </c>
      <c r="T51" s="48">
        <v>1633.6552458969572</v>
      </c>
      <c r="U51" s="48">
        <v>0</v>
      </c>
      <c r="V51" s="48">
        <v>234.86724318560229</v>
      </c>
      <c r="W51" s="2">
        <v>117.43362159280115</v>
      </c>
      <c r="X51" s="48">
        <v>0</v>
      </c>
      <c r="Y51" s="48">
        <v>234.86724318560229</v>
      </c>
      <c r="Z51" s="48">
        <v>3274.25412939542</v>
      </c>
      <c r="AA51" s="48">
        <v>587437.7691518435</v>
      </c>
      <c r="AB51" s="48">
        <v>382854.69054897694</v>
      </c>
      <c r="AC51" s="48">
        <v>234.86724318560229</v>
      </c>
      <c r="AD51" s="48">
        <v>2580.0678562408721</v>
      </c>
      <c r="AE51" s="48">
        <v>0</v>
      </c>
      <c r="AF51" s="48">
        <v>1989.4279294761136</v>
      </c>
      <c r="AG51" s="48">
        <v>815.09171354810201</v>
      </c>
      <c r="AH51" s="48">
        <v>0</v>
      </c>
      <c r="AI51" s="48">
        <v>117.43362159280115</v>
      </c>
      <c r="AJ51" s="48">
        <v>3747.4604345673779</v>
      </c>
      <c r="AK51" s="48">
        <v>2901.1223518124989</v>
      </c>
      <c r="AL51" s="48">
        <v>8599.8207090477081</v>
      </c>
      <c r="AM51" s="48">
        <v>352.30086477840342</v>
      </c>
      <c r="AN51" s="48">
        <v>0</v>
      </c>
      <c r="AO51" s="48">
        <v>56342.010980040883</v>
      </c>
      <c r="AP51" s="48">
        <v>4063015.3202439221</v>
      </c>
      <c r="AQ51" s="48">
        <v>0</v>
      </c>
      <c r="AR51" s="48">
        <v>432335.90706515528</v>
      </c>
      <c r="AS51" s="48">
        <v>311412.77857731201</v>
      </c>
      <c r="AT51" s="48">
        <v>5270.6256964730401</v>
      </c>
      <c r="AU51" s="48">
        <v>1056.9025943352103</v>
      </c>
      <c r="AV51" s="48">
        <v>0</v>
      </c>
      <c r="AW51" s="48">
        <v>352.30086477840342</v>
      </c>
      <c r="AX51" s="48">
        <v>0</v>
      </c>
      <c r="AY51" s="48">
        <v>0</v>
      </c>
      <c r="AZ51" s="48">
        <v>293238.94999846665</v>
      </c>
      <c r="BA51" s="48">
        <v>35187.208216965708</v>
      </c>
      <c r="BB51" s="48">
        <v>53717.417697023018</v>
      </c>
      <c r="BC51" s="48">
        <v>372168.05349703599</v>
      </c>
      <c r="BD51" s="48">
        <v>18616.396732443332</v>
      </c>
      <c r="BE51" s="48">
        <v>1626.7116082954512</v>
      </c>
      <c r="BF51" s="48">
        <v>74733.955925700866</v>
      </c>
      <c r="BG51" s="48">
        <v>13705.015538350204</v>
      </c>
      <c r="BH51" s="48">
        <v>1284.8261999193066</v>
      </c>
      <c r="BI51" s="48">
        <v>5463.8311140496062</v>
      </c>
      <c r="BJ51" s="48">
        <v>35422.683677784109</v>
      </c>
      <c r="BK51" s="48">
        <v>132393.86412776622</v>
      </c>
      <c r="BL51" s="48">
        <v>234.86724318560229</v>
      </c>
      <c r="BM51" s="48">
        <v>701.12991075605396</v>
      </c>
      <c r="BN51" s="48">
        <v>4099.7612993457806</v>
      </c>
      <c r="BO51" s="48">
        <v>3388.2159321874683</v>
      </c>
      <c r="BP51" s="48">
        <v>0</v>
      </c>
      <c r="BQ51" s="48">
        <v>213597.69291510622</v>
      </c>
      <c r="BR51" s="48">
        <v>110861.84955067458</v>
      </c>
      <c r="BS51" s="48">
        <v>25396.300415619025</v>
      </c>
      <c r="BT51" s="48">
        <v>117.43362159280115</v>
      </c>
      <c r="BU51" s="48">
        <v>5729.944726441985</v>
      </c>
      <c r="BV51" s="48">
        <v>16226.062474978276</v>
      </c>
      <c r="BW51" s="48">
        <v>23285.967045749356</v>
      </c>
      <c r="BX51" s="48">
        <v>231.39542438484932</v>
      </c>
      <c r="BY51" s="48">
        <v>822.035351149608</v>
      </c>
      <c r="BZ51" s="48">
        <v>117.43362159280115</v>
      </c>
      <c r="CA51" s="48">
        <v>3274.25412939542</v>
      </c>
      <c r="CB51" s="48">
        <v>806757.42420752067</v>
      </c>
      <c r="CC51" s="48">
        <v>580.2244703624998</v>
      </c>
      <c r="CD51" s="48">
        <v>0</v>
      </c>
      <c r="CE51" s="48">
        <v>0</v>
      </c>
      <c r="CF51" s="48">
        <v>815.09171354810201</v>
      </c>
      <c r="CG51" s="48">
        <v>1754.5606862905113</v>
      </c>
      <c r="CH51" s="48">
        <v>3864.8940561601789</v>
      </c>
      <c r="CI51" s="48">
        <v>22139.40538022737</v>
      </c>
      <c r="CJ51" s="48">
        <v>56111.223773288832</v>
      </c>
      <c r="CK51" s="48">
        <v>25144.074078429658</v>
      </c>
      <c r="CL51" s="48">
        <v>2576.5960374401193</v>
      </c>
      <c r="CM51" s="48">
        <v>3284.6695857976792</v>
      </c>
      <c r="CN51" s="48">
        <v>292588.07271682355</v>
      </c>
      <c r="CO51" s="48">
        <v>68586.962212531769</v>
      </c>
      <c r="CP51" s="48">
        <v>23620.908816523995</v>
      </c>
      <c r="CQ51" s="48">
        <v>6779.9036831756894</v>
      </c>
      <c r="CR51" s="48">
        <v>462.79084876969864</v>
      </c>
      <c r="CS51" s="48">
        <v>1046.4871379329513</v>
      </c>
      <c r="CT51" s="48">
        <v>352.30086477840342</v>
      </c>
      <c r="CU51" s="48">
        <v>234.86724318560229</v>
      </c>
      <c r="CV51" s="48">
        <v>0</v>
      </c>
      <c r="CW51" s="48">
        <v>0</v>
      </c>
      <c r="CX51" s="48">
        <v>3156.820507802619</v>
      </c>
      <c r="CY51" s="48">
        <v>0</v>
      </c>
      <c r="CZ51" s="48">
        <v>18180.772216446858</v>
      </c>
      <c r="DA51" s="48">
        <v>117.43362159280115</v>
      </c>
      <c r="DB51" s="48">
        <v>117.43362159280115</v>
      </c>
      <c r="DC51" s="48">
        <v>117.43362159280115</v>
      </c>
      <c r="DD51" s="48">
        <v>234.86724318560229</v>
      </c>
      <c r="DE51" s="48">
        <v>1640.598883498463</v>
      </c>
      <c r="DF51" s="48">
        <v>174134.09137059309</v>
      </c>
      <c r="DG51" s="48">
        <v>0</v>
      </c>
      <c r="DH51" s="48">
        <v>26035.545805594324</v>
      </c>
      <c r="DI51" s="48">
        <v>21689.893589027881</v>
      </c>
      <c r="DJ51" s="48">
        <v>1640.598883498463</v>
      </c>
      <c r="DK51" s="48">
        <v>4545.1930541117144</v>
      </c>
      <c r="DL51" s="48">
        <v>135684.86913353263</v>
      </c>
      <c r="DM51" s="48">
        <v>587.16810796400569</v>
      </c>
      <c r="DN51" s="48">
        <v>27043.842936718993</v>
      </c>
      <c r="DO51" s="48">
        <v>129339.9817487206</v>
      </c>
      <c r="DP51" s="48">
        <v>462.79084876969864</v>
      </c>
      <c r="DQ51" s="48">
        <v>13659.881893940415</v>
      </c>
      <c r="DR51" s="48">
        <v>3398.6313885897271</v>
      </c>
      <c r="DS51" s="48">
        <v>9933.252372177556</v>
      </c>
      <c r="DT51" s="48">
        <v>4206.7794645363228</v>
      </c>
      <c r="DU51" s="48">
        <v>580.2244703624998</v>
      </c>
      <c r="DV51" s="48">
        <v>0</v>
      </c>
      <c r="DW51" s="48">
        <v>1043.0153191321983</v>
      </c>
      <c r="DX51" s="48">
        <v>1516.221624304156</v>
      </c>
      <c r="DY51" s="48">
        <v>1633.6552458969572</v>
      </c>
      <c r="DZ51" s="48">
        <v>117.43362159280115</v>
      </c>
      <c r="EA51" s="48">
        <v>822.035351149608</v>
      </c>
      <c r="EB51" s="48">
        <v>16181.537048201288</v>
      </c>
      <c r="EC51" s="48">
        <v>1858.1070326803006</v>
      </c>
      <c r="ED51" s="48">
        <v>27595.684639042669</v>
      </c>
      <c r="EE51" s="48">
        <v>2573.1242186393665</v>
      </c>
      <c r="EF51" s="48">
        <v>15324.783509044149</v>
      </c>
      <c r="EG51" s="48">
        <v>10724.041354120387</v>
      </c>
      <c r="EH51" s="48">
        <v>939.46897274240916</v>
      </c>
      <c r="EI51" s="48">
        <v>153026.85512245889</v>
      </c>
      <c r="EJ51" s="48">
        <v>41059.497514238567</v>
      </c>
      <c r="EK51" s="48">
        <v>6441.4900936002978</v>
      </c>
      <c r="EL51" s="48">
        <v>818.56353234885501</v>
      </c>
      <c r="EM51" s="48">
        <v>6068.3583160173766</v>
      </c>
      <c r="EN51" s="48">
        <v>21707.252683031649</v>
      </c>
      <c r="EO51" s="48">
        <v>3740.5167969658719</v>
      </c>
      <c r="EP51" s="48">
        <v>2797.5760054227094</v>
      </c>
      <c r="EQ51" s="48">
        <v>24456.831442876613</v>
      </c>
      <c r="ER51" s="48">
        <v>2807.9914618249686</v>
      </c>
      <c r="ES51" s="48">
        <v>587.16810796400569</v>
      </c>
      <c r="ET51" s="48">
        <v>117.43362159280115</v>
      </c>
      <c r="EU51" s="48">
        <v>33484.724812686487</v>
      </c>
      <c r="EV51" s="48">
        <v>1754.5606862905113</v>
      </c>
      <c r="EW51" s="48">
        <v>12281.924804033579</v>
      </c>
      <c r="EX51" s="48">
        <v>1985.9561106753606</v>
      </c>
      <c r="EY51" s="48">
        <v>2932.3687210192757</v>
      </c>
      <c r="EZ51" s="48">
        <v>0</v>
      </c>
      <c r="FA51" s="48">
        <v>111418.37950706462</v>
      </c>
      <c r="FB51" s="48">
        <v>0</v>
      </c>
      <c r="FC51" s="48">
        <v>4911.38119409313</v>
      </c>
      <c r="FD51" s="48">
        <v>822.035351149608</v>
      </c>
      <c r="FE51" s="48">
        <v>2700.9732966344263</v>
      </c>
      <c r="FF51" s="48">
        <v>0</v>
      </c>
      <c r="FG51" s="48">
        <v>1053.4307755344573</v>
      </c>
      <c r="FH51" s="48">
        <v>234.86724318560229</v>
      </c>
      <c r="FI51" s="48">
        <v>52087.234269926812</v>
      </c>
      <c r="FJ51" s="48">
        <v>19355.108432374873</v>
      </c>
      <c r="FK51" s="48">
        <v>54649.943032163923</v>
      </c>
      <c r="FL51" s="48">
        <v>10499.589567337043</v>
      </c>
      <c r="FM51" s="48">
        <v>34880.649214229896</v>
      </c>
      <c r="FN51" s="48">
        <v>677507.96299126034</v>
      </c>
      <c r="FO51" s="48">
        <v>12951.808345582856</v>
      </c>
      <c r="FP51" s="48">
        <v>107511.2154076626</v>
      </c>
      <c r="FQ51" s="48">
        <v>13228.337414377494</v>
      </c>
      <c r="FR51" s="48">
        <v>234.86724318560229</v>
      </c>
      <c r="FS51" s="48">
        <v>352.30086477840342</v>
      </c>
      <c r="FT51" s="2">
        <v>0</v>
      </c>
      <c r="FU51" s="48">
        <v>44385.220708012479</v>
      </c>
      <c r="FV51" s="48">
        <v>16954.966936140354</v>
      </c>
      <c r="FW51" s="48">
        <v>4441.6467077219258</v>
      </c>
      <c r="FX51" s="48">
        <v>694.18627315454796</v>
      </c>
      <c r="FY51" s="48">
        <v>333425.9820454467</v>
      </c>
      <c r="FZ51" s="47">
        <f t="shared" si="12"/>
        <v>16737974.13560286</v>
      </c>
      <c r="GA51" s="47"/>
      <c r="GB51" s="62"/>
      <c r="GC51" s="62"/>
      <c r="GD51" s="64"/>
      <c r="GE51" s="64"/>
    </row>
    <row r="52" spans="1:187" x14ac:dyDescent="0.2">
      <c r="A52" s="4" t="s">
        <v>331</v>
      </c>
      <c r="B52" s="2" t="s">
        <v>332</v>
      </c>
      <c r="C52" s="48">
        <v>716297</v>
      </c>
      <c r="D52" s="48">
        <v>4772370</v>
      </c>
      <c r="E52" s="48">
        <v>991769</v>
      </c>
      <c r="F52" s="48">
        <v>1271512</v>
      </c>
      <c r="G52" s="48">
        <v>59250</v>
      </c>
      <c r="H52" s="48">
        <v>63585</v>
      </c>
      <c r="I52" s="48">
        <v>1485797</v>
      </c>
      <c r="J52" s="48">
        <v>136805</v>
      </c>
      <c r="K52" s="48">
        <v>12524</v>
      </c>
      <c r="L52" s="48">
        <v>652615</v>
      </c>
      <c r="M52" s="48">
        <v>314128</v>
      </c>
      <c r="N52" s="48">
        <v>7149487</v>
      </c>
      <c r="O52" s="48">
        <v>2389016</v>
      </c>
      <c r="P52" s="48">
        <v>8671</v>
      </c>
      <c r="Q52" s="48">
        <v>4803913</v>
      </c>
      <c r="R52" s="48">
        <v>29384</v>
      </c>
      <c r="S52" s="48">
        <v>77555</v>
      </c>
      <c r="T52" s="48">
        <v>6262</v>
      </c>
      <c r="U52" s="48">
        <v>5299</v>
      </c>
      <c r="V52" s="48">
        <v>19268</v>
      </c>
      <c r="W52" s="2">
        <v>17823</v>
      </c>
      <c r="X52" s="48">
        <v>2409</v>
      </c>
      <c r="Y52" s="48">
        <v>44799</v>
      </c>
      <c r="Z52" s="48">
        <v>8671</v>
      </c>
      <c r="AA52" s="48">
        <v>2534835</v>
      </c>
      <c r="AB52" s="48">
        <v>4370763</v>
      </c>
      <c r="AC52" s="48">
        <v>50579</v>
      </c>
      <c r="AD52" s="48">
        <v>63585</v>
      </c>
      <c r="AE52" s="48">
        <v>3372</v>
      </c>
      <c r="AF52" s="48">
        <v>16860</v>
      </c>
      <c r="AG52" s="48">
        <v>92534</v>
      </c>
      <c r="AH52" s="48">
        <v>42390</v>
      </c>
      <c r="AI52" s="48">
        <v>14451</v>
      </c>
      <c r="AJ52" s="48">
        <v>15415</v>
      </c>
      <c r="AK52" s="48">
        <v>9634</v>
      </c>
      <c r="AL52" s="48">
        <v>14451</v>
      </c>
      <c r="AM52" s="48">
        <v>32756</v>
      </c>
      <c r="AN52" s="48">
        <v>28902</v>
      </c>
      <c r="AO52" s="48">
        <v>834600</v>
      </c>
      <c r="AP52" s="48">
        <v>12595332</v>
      </c>
      <c r="AQ52" s="48">
        <v>14451</v>
      </c>
      <c r="AR52" s="48">
        <v>5216329</v>
      </c>
      <c r="AS52" s="48">
        <v>236037</v>
      </c>
      <c r="AT52" s="48">
        <v>368808</v>
      </c>
      <c r="AU52" s="48">
        <v>16378</v>
      </c>
      <c r="AV52" s="48">
        <v>19268</v>
      </c>
      <c r="AW52" s="48">
        <v>18305</v>
      </c>
      <c r="AX52" s="48">
        <v>8189</v>
      </c>
      <c r="AY52" s="48">
        <v>35165</v>
      </c>
      <c r="AZ52" s="48">
        <v>1773586</v>
      </c>
      <c r="BA52" s="48">
        <v>1554221</v>
      </c>
      <c r="BB52" s="48">
        <v>1014080</v>
      </c>
      <c r="BC52" s="48">
        <v>3936654</v>
      </c>
      <c r="BD52" s="48">
        <v>279065</v>
      </c>
      <c r="BE52" s="48">
        <v>55878</v>
      </c>
      <c r="BF52" s="48">
        <v>1977840</v>
      </c>
      <c r="BG52" s="48">
        <v>63585</v>
      </c>
      <c r="BH52" s="48">
        <v>32756</v>
      </c>
      <c r="BI52" s="48">
        <v>18787</v>
      </c>
      <c r="BJ52" s="48">
        <v>637610</v>
      </c>
      <c r="BK52" s="48">
        <v>1431412</v>
      </c>
      <c r="BL52" s="48">
        <v>13970</v>
      </c>
      <c r="BM52" s="48">
        <v>27457</v>
      </c>
      <c r="BN52" s="48">
        <v>813897</v>
      </c>
      <c r="BO52" s="48">
        <v>146921</v>
      </c>
      <c r="BP52" s="48">
        <v>21677</v>
      </c>
      <c r="BQ52" s="48">
        <v>183049</v>
      </c>
      <c r="BR52" s="48">
        <v>162817</v>
      </c>
      <c r="BS52" s="48">
        <v>52988</v>
      </c>
      <c r="BT52" s="48">
        <v>23604</v>
      </c>
      <c r="BU52" s="48">
        <v>73934.3</v>
      </c>
      <c r="BV52" s="48">
        <v>67439</v>
      </c>
      <c r="BW52" s="48">
        <v>178046.74</v>
      </c>
      <c r="BX52" s="48">
        <v>482</v>
      </c>
      <c r="BY52" s="48">
        <v>33238</v>
      </c>
      <c r="BZ52" s="48">
        <v>7226</v>
      </c>
      <c r="CA52" s="48">
        <v>24085</v>
      </c>
      <c r="CB52" s="48">
        <v>12085660</v>
      </c>
      <c r="CC52" s="48">
        <v>11079</v>
      </c>
      <c r="CD52" s="48">
        <v>482</v>
      </c>
      <c r="CE52" s="48">
        <v>10598</v>
      </c>
      <c r="CF52" s="48">
        <v>6744</v>
      </c>
      <c r="CG52" s="48">
        <v>11079</v>
      </c>
      <c r="CH52" s="48">
        <v>4335</v>
      </c>
      <c r="CI52" s="48">
        <v>38055</v>
      </c>
      <c r="CJ52" s="48">
        <v>92488</v>
      </c>
      <c r="CK52" s="48">
        <v>232183</v>
      </c>
      <c r="CL52" s="48">
        <v>49616</v>
      </c>
      <c r="CM52" s="48">
        <v>49134</v>
      </c>
      <c r="CN52" s="48">
        <v>3343733</v>
      </c>
      <c r="CO52" s="48">
        <v>2311252</v>
      </c>
      <c r="CP52" s="48">
        <v>165157</v>
      </c>
      <c r="CQ52" s="48">
        <v>95378</v>
      </c>
      <c r="CR52" s="48">
        <v>10598</v>
      </c>
      <c r="CS52" s="48">
        <v>19268</v>
      </c>
      <c r="CT52" s="48">
        <v>11561</v>
      </c>
      <c r="CU52" s="48">
        <v>25530</v>
      </c>
      <c r="CV52" s="48">
        <v>3372</v>
      </c>
      <c r="CW52" s="48">
        <v>18014</v>
      </c>
      <c r="CX52" s="48">
        <v>44799</v>
      </c>
      <c r="CY52" s="48">
        <v>6262</v>
      </c>
      <c r="CZ52" s="48">
        <v>527605</v>
      </c>
      <c r="DA52" s="48">
        <v>13488</v>
      </c>
      <c r="DB52" s="48">
        <v>17823</v>
      </c>
      <c r="DC52" s="48">
        <v>6744</v>
      </c>
      <c r="DD52" s="48">
        <v>22166.63</v>
      </c>
      <c r="DE52" s="48">
        <v>11561</v>
      </c>
      <c r="DF52" s="48">
        <v>3277264</v>
      </c>
      <c r="DG52" s="48">
        <v>4817</v>
      </c>
      <c r="DH52" s="48">
        <v>378487</v>
      </c>
      <c r="DI52" s="48">
        <v>217250</v>
      </c>
      <c r="DJ52" s="48">
        <v>42872</v>
      </c>
      <c r="DK52" s="48">
        <v>19750</v>
      </c>
      <c r="DL52" s="48">
        <v>884952</v>
      </c>
      <c r="DM52" s="48">
        <v>20232</v>
      </c>
      <c r="DN52" s="48">
        <v>77555</v>
      </c>
      <c r="DO52" s="48">
        <v>412652</v>
      </c>
      <c r="DP52" s="48">
        <v>9152</v>
      </c>
      <c r="DQ52" s="48">
        <v>24567</v>
      </c>
      <c r="DR52" s="48">
        <v>109348</v>
      </c>
      <c r="DS52" s="48">
        <v>48652</v>
      </c>
      <c r="DT52" s="48">
        <v>3372</v>
      </c>
      <c r="DU52" s="48">
        <v>14451</v>
      </c>
      <c r="DV52" s="48">
        <v>10116</v>
      </c>
      <c r="DW52" s="48">
        <v>14451</v>
      </c>
      <c r="DX52" s="48">
        <v>12524</v>
      </c>
      <c r="DY52" s="48">
        <v>15415</v>
      </c>
      <c r="DZ52" s="48">
        <v>75146</v>
      </c>
      <c r="EA52" s="48">
        <v>119290.87</v>
      </c>
      <c r="EB52" s="48">
        <v>44799</v>
      </c>
      <c r="EC52" s="48">
        <v>13488</v>
      </c>
      <c r="ED52" s="48">
        <v>154416.24</v>
      </c>
      <c r="EE52" s="48">
        <v>11079</v>
      </c>
      <c r="EF52" s="48">
        <v>115610</v>
      </c>
      <c r="EG52" s="48">
        <v>17823</v>
      </c>
      <c r="EH52" s="48">
        <v>9634</v>
      </c>
      <c r="EI52" s="48">
        <v>2767198</v>
      </c>
      <c r="EJ52" s="48">
        <v>1112063</v>
      </c>
      <c r="EK52" s="48">
        <v>119978</v>
      </c>
      <c r="EL52" s="48">
        <v>35646</v>
      </c>
      <c r="EM52" s="48">
        <v>46244</v>
      </c>
      <c r="EN52" s="48">
        <v>61177</v>
      </c>
      <c r="EO52" s="48">
        <v>11079</v>
      </c>
      <c r="EP52" s="48">
        <v>50098</v>
      </c>
      <c r="EQ52" s="48">
        <v>383320.11</v>
      </c>
      <c r="ER52" s="48">
        <v>84916.53</v>
      </c>
      <c r="ES52" s="48">
        <v>6744</v>
      </c>
      <c r="ET52" s="48">
        <v>9152</v>
      </c>
      <c r="EU52" s="48">
        <v>31793</v>
      </c>
      <c r="EV52" s="48">
        <v>3854</v>
      </c>
      <c r="EW52" s="48">
        <v>25530</v>
      </c>
      <c r="EX52" s="48">
        <v>17823</v>
      </c>
      <c r="EY52" s="48">
        <v>20713</v>
      </c>
      <c r="EZ52" s="48">
        <v>12524</v>
      </c>
      <c r="FA52" s="48">
        <v>427331.58</v>
      </c>
      <c r="FB52" s="48">
        <v>78723</v>
      </c>
      <c r="FC52" s="48">
        <v>165226</v>
      </c>
      <c r="FD52" s="48">
        <v>28902</v>
      </c>
      <c r="FE52" s="48">
        <v>7226</v>
      </c>
      <c r="FF52" s="48">
        <v>6262</v>
      </c>
      <c r="FG52" s="48">
        <v>2409</v>
      </c>
      <c r="FH52" s="48">
        <v>5780</v>
      </c>
      <c r="FI52" s="48">
        <v>138732</v>
      </c>
      <c r="FJ52" s="48">
        <v>70811</v>
      </c>
      <c r="FK52" s="48">
        <v>101640</v>
      </c>
      <c r="FL52" s="48">
        <v>409832</v>
      </c>
      <c r="FM52" s="48">
        <v>142585</v>
      </c>
      <c r="FN52" s="48">
        <v>2746840</v>
      </c>
      <c r="FO52" s="48">
        <v>126007</v>
      </c>
      <c r="FP52" s="48">
        <v>524436</v>
      </c>
      <c r="FQ52" s="48">
        <v>71293</v>
      </c>
      <c r="FR52" s="48">
        <v>16816</v>
      </c>
      <c r="FS52" s="48">
        <v>19140</v>
      </c>
      <c r="FT52" s="2">
        <v>9753</v>
      </c>
      <c r="FU52" s="48">
        <v>50098</v>
      </c>
      <c r="FV52" s="48">
        <v>56841</v>
      </c>
      <c r="FW52" s="48">
        <v>5299</v>
      </c>
      <c r="FX52" s="48">
        <v>2890</v>
      </c>
      <c r="FY52" s="48">
        <v>54094.022967342411</v>
      </c>
      <c r="FZ52" s="47">
        <f t="shared" si="12"/>
        <v>101772652.02296732</v>
      </c>
      <c r="GA52" s="33"/>
      <c r="GB52" s="48"/>
      <c r="GC52" s="48"/>
      <c r="GD52" s="6"/>
      <c r="GE52" s="6"/>
    </row>
    <row r="53" spans="1:187" x14ac:dyDescent="0.2">
      <c r="A53" s="2"/>
      <c r="B53" s="2" t="s">
        <v>333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2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2"/>
      <c r="FU53" s="48"/>
      <c r="FV53" s="48"/>
      <c r="FW53" s="48">
        <v>0</v>
      </c>
      <c r="FX53" s="48"/>
      <c r="FY53" s="48"/>
      <c r="FZ53" s="47">
        <f t="shared" si="12"/>
        <v>0</v>
      </c>
      <c r="GA53" s="33"/>
      <c r="GB53" s="48"/>
      <c r="GC53" s="48"/>
      <c r="GD53" s="6"/>
      <c r="GE53" s="6"/>
    </row>
    <row r="54" spans="1:187" x14ac:dyDescent="0.2">
      <c r="A54" s="61" t="s">
        <v>334</v>
      </c>
      <c r="B54" s="47" t="s">
        <v>335</v>
      </c>
      <c r="C54" s="48">
        <v>51732.130856164476</v>
      </c>
      <c r="D54" s="48">
        <v>382693.45822450251</v>
      </c>
      <c r="E54" s="48">
        <v>62805.293061605968</v>
      </c>
      <c r="F54" s="48">
        <v>125371.52821722227</v>
      </c>
      <c r="G54" s="48">
        <v>18462.202466837327</v>
      </c>
      <c r="H54" s="48">
        <v>16141.534558994646</v>
      </c>
      <c r="I54" s="48">
        <v>88336.677421302666</v>
      </c>
      <c r="J54" s="48">
        <v>34022.843093778531</v>
      </c>
      <c r="K54" s="48">
        <v>4784.7131863832001</v>
      </c>
      <c r="L54" s="48">
        <v>43133.454635349342</v>
      </c>
      <c r="M54" s="48">
        <v>29418.627089598813</v>
      </c>
      <c r="N54" s="48">
        <v>474300.44779974385</v>
      </c>
      <c r="O54" s="48">
        <v>146083.50519216724</v>
      </c>
      <c r="P54" s="48">
        <v>2595.7100302536655</v>
      </c>
      <c r="Q54" s="48">
        <v>327853.57459047233</v>
      </c>
      <c r="R54" s="48">
        <v>8302.8340702815913</v>
      </c>
      <c r="S54" s="48">
        <v>20075.60120240481</v>
      </c>
      <c r="T54" s="48">
        <v>2885.6622976098688</v>
      </c>
      <c r="U54" s="48">
        <v>1309.8041634541248</v>
      </c>
      <c r="V54" s="48">
        <v>5443.8735543562061</v>
      </c>
      <c r="W54" s="2">
        <v>9905.3939861218187</v>
      </c>
      <c r="X54" s="48">
        <v>982.35312259059356</v>
      </c>
      <c r="Y54" s="48">
        <v>9438.6302546793504</v>
      </c>
      <c r="Z54" s="48">
        <v>5259.6823438704696</v>
      </c>
      <c r="AA54" s="48">
        <v>236514.32986993942</v>
      </c>
      <c r="AB54" s="48">
        <v>270240.61924696196</v>
      </c>
      <c r="AC54" s="48">
        <v>8912.0892533312308</v>
      </c>
      <c r="AD54" s="48">
        <v>9849.1973507845159</v>
      </c>
      <c r="AE54" s="48">
        <v>1770.583663020712</v>
      </c>
      <c r="AF54" s="48">
        <v>2939.5126832673959</v>
      </c>
      <c r="AG54" s="48">
        <v>26040</v>
      </c>
      <c r="AH54" s="48">
        <v>17260.290856919262</v>
      </c>
      <c r="AI54" s="48">
        <v>5218.2274683709402</v>
      </c>
      <c r="AJ54" s="48">
        <v>4286.9745663232034</v>
      </c>
      <c r="AK54" s="48">
        <v>3452.0581713838528</v>
      </c>
      <c r="AL54" s="48">
        <v>3853.4602843354633</v>
      </c>
      <c r="AM54" s="48">
        <v>8157.6480206540446</v>
      </c>
      <c r="AN54" s="48">
        <v>8040.151032702237</v>
      </c>
      <c r="AO54" s="48">
        <v>50125.661727913903</v>
      </c>
      <c r="AP54" s="48">
        <v>672871.50683100289</v>
      </c>
      <c r="AQ54" s="48">
        <v>4250.3103288559514</v>
      </c>
      <c r="AR54" s="48">
        <v>547805.97273344744</v>
      </c>
      <c r="AS54" s="48">
        <v>55662.308523220061</v>
      </c>
      <c r="AT54" s="48">
        <v>46327.407493600185</v>
      </c>
      <c r="AU54" s="48">
        <v>6016.5464277402834</v>
      </c>
      <c r="AV54" s="48">
        <v>5705.7772411711439</v>
      </c>
      <c r="AW54" s="48">
        <v>5354.3344400845162</v>
      </c>
      <c r="AX54" s="48">
        <v>962.64742843844544</v>
      </c>
      <c r="AY54" s="48">
        <v>12424.53667370963</v>
      </c>
      <c r="AZ54" s="48">
        <v>99935.767019921434</v>
      </c>
      <c r="BA54" s="48">
        <v>78554.427908205398</v>
      </c>
      <c r="BB54" s="48">
        <v>62767.043796647624</v>
      </c>
      <c r="BC54" s="48">
        <v>273673.49077697366</v>
      </c>
      <c r="BD54" s="48">
        <v>43776.283744828281</v>
      </c>
      <c r="BE54" s="48">
        <v>19177.309476474486</v>
      </c>
      <c r="BF54" s="48">
        <v>206230.47433916808</v>
      </c>
      <c r="BG54" s="48">
        <v>16497.138545125264</v>
      </c>
      <c r="BH54" s="48">
        <v>12982.71053425898</v>
      </c>
      <c r="BI54" s="48">
        <v>5147.6033806217929</v>
      </c>
      <c r="BJ54" s="48">
        <v>70835.722235418332</v>
      </c>
      <c r="BK54" s="48">
        <v>128249.78540533788</v>
      </c>
      <c r="BL54" s="48">
        <v>3907.2170238454573</v>
      </c>
      <c r="BM54" s="48">
        <v>6470.6821611832183</v>
      </c>
      <c r="BN54" s="48">
        <v>36432.424872825628</v>
      </c>
      <c r="BO54" s="48">
        <v>27376.798192771083</v>
      </c>
      <c r="BP54" s="48">
        <v>3558.4802065404474</v>
      </c>
      <c r="BQ54" s="48">
        <v>49676.291492549084</v>
      </c>
      <c r="BR54" s="48">
        <v>45019.437987857767</v>
      </c>
      <c r="BS54" s="48">
        <v>12660.521643144368</v>
      </c>
      <c r="BT54" s="48">
        <v>5916.8215613382899</v>
      </c>
      <c r="BU54" s="48">
        <v>6769</v>
      </c>
      <c r="BV54" s="48">
        <v>21881.943123265955</v>
      </c>
      <c r="BW54" s="48">
        <v>31449.593099671412</v>
      </c>
      <c r="BX54" s="48">
        <v>1611.4069003285872</v>
      </c>
      <c r="BY54" s="48">
        <v>10876.864027538726</v>
      </c>
      <c r="BZ54" s="48">
        <v>4129.1798623063678</v>
      </c>
      <c r="CA54" s="48">
        <v>3090.4944510503369</v>
      </c>
      <c r="CB54" s="48">
        <v>795183.09385155747</v>
      </c>
      <c r="CC54" s="48">
        <v>3929.4124903623742</v>
      </c>
      <c r="CD54" s="48">
        <v>1453.0639938319198</v>
      </c>
      <c r="CE54" s="48">
        <v>2750.4212241098439</v>
      </c>
      <c r="CF54" s="48">
        <v>1942.4849895275775</v>
      </c>
      <c r="CG54" s="48">
        <v>3059.8436118222016</v>
      </c>
      <c r="CH54" s="48">
        <v>2080.0060507330695</v>
      </c>
      <c r="CI54" s="48">
        <v>12187.804049336746</v>
      </c>
      <c r="CJ54" s="48">
        <v>10805.430103287867</v>
      </c>
      <c r="CK54" s="48">
        <v>62346.260521042081</v>
      </c>
      <c r="CL54" s="48">
        <v>17706.022044088175</v>
      </c>
      <c r="CM54" s="48">
        <v>10702.599198396792</v>
      </c>
      <c r="CN54" s="48">
        <v>242022.22402394141</v>
      </c>
      <c r="CO54" s="48">
        <v>143310.43348268708</v>
      </c>
      <c r="CP54" s="48">
        <v>25883.534936457756</v>
      </c>
      <c r="CQ54" s="48">
        <v>25849.337349397589</v>
      </c>
      <c r="CR54" s="48">
        <v>3357.0567986230635</v>
      </c>
      <c r="CS54" s="48">
        <v>5421.6467297762474</v>
      </c>
      <c r="CT54" s="48">
        <v>2014.2340791738382</v>
      </c>
      <c r="CU54" s="48">
        <v>8560.4948364888114</v>
      </c>
      <c r="CV54" s="48">
        <v>1187.0100231303006</v>
      </c>
      <c r="CW54" s="48">
        <v>16498</v>
      </c>
      <c r="CX54" s="48">
        <v>7993.4116825692345</v>
      </c>
      <c r="CY54" s="48">
        <v>4349.103560623691</v>
      </c>
      <c r="CZ54" s="48">
        <v>34884.906278020215</v>
      </c>
      <c r="DA54" s="48">
        <v>3401.8268320180382</v>
      </c>
      <c r="DB54" s="48">
        <v>5618.7476888387819</v>
      </c>
      <c r="DC54" s="48">
        <v>2943.1535512965052</v>
      </c>
      <c r="DD54" s="48">
        <v>1367.4132791327913</v>
      </c>
      <c r="DE54" s="48">
        <v>4666.417344173442</v>
      </c>
      <c r="DF54" s="48">
        <v>205676.16937669375</v>
      </c>
      <c r="DG54" s="48">
        <v>1750.113212469023</v>
      </c>
      <c r="DH54" s="48">
        <v>41145.750645999811</v>
      </c>
      <c r="DI54" s="48">
        <v>48196.915238536356</v>
      </c>
      <c r="DJ54" s="48">
        <v>10906.456692913385</v>
      </c>
      <c r="DK54" s="48">
        <v>5902.3177396943029</v>
      </c>
      <c r="DL54" s="48">
        <v>59630.604070063157</v>
      </c>
      <c r="DM54" s="48">
        <v>7755.5799136069118</v>
      </c>
      <c r="DN54" s="48">
        <v>20975.664858021344</v>
      </c>
      <c r="DO54" s="48">
        <v>29375.435488010589</v>
      </c>
      <c r="DP54" s="48">
        <v>2846.5946825827455</v>
      </c>
      <c r="DQ54" s="48">
        <v>7188.3704105624893</v>
      </c>
      <c r="DR54" s="48">
        <v>23977.308376802703</v>
      </c>
      <c r="DS54" s="48">
        <v>14255.342129487573</v>
      </c>
      <c r="DT54" s="48">
        <v>2836.7129948364886</v>
      </c>
      <c r="DU54" s="48">
        <v>6848.3958691910493</v>
      </c>
      <c r="DV54" s="48">
        <v>3417.7404111690707</v>
      </c>
      <c r="DW54" s="48">
        <v>6622.9788278613078</v>
      </c>
      <c r="DX54" s="48">
        <v>5930.7375809935202</v>
      </c>
      <c r="DY54" s="48">
        <v>8693.3461123110155</v>
      </c>
      <c r="DZ54" s="48">
        <v>22155.824039653035</v>
      </c>
      <c r="EA54" s="48">
        <v>5516</v>
      </c>
      <c r="EB54" s="48">
        <v>10836.156257046223</v>
      </c>
      <c r="EC54" s="48">
        <v>4949.8491544532126</v>
      </c>
      <c r="ED54" s="48">
        <v>15538.782228179454</v>
      </c>
      <c r="EE54" s="48">
        <v>4870.8342328450262</v>
      </c>
      <c r="EF54" s="48">
        <v>32131.133384733999</v>
      </c>
      <c r="EG54" s="48">
        <v>5505.270624518118</v>
      </c>
      <c r="EH54" s="48">
        <v>4768.5057825751728</v>
      </c>
      <c r="EI54" s="48">
        <v>166164.36929529946</v>
      </c>
      <c r="EJ54" s="48">
        <v>82752.28473738399</v>
      </c>
      <c r="EK54" s="48">
        <v>6365.130440563953</v>
      </c>
      <c r="EL54" s="48">
        <v>11570.975438596492</v>
      </c>
      <c r="EM54" s="48">
        <v>9071.6877527064025</v>
      </c>
      <c r="EN54" s="48">
        <v>17966.758575714099</v>
      </c>
      <c r="EO54" s="48">
        <v>7482.1353854180243</v>
      </c>
      <c r="EP54" s="48">
        <v>6677.952833927864</v>
      </c>
      <c r="EQ54" s="48">
        <v>33265.52318668252</v>
      </c>
      <c r="ER54" s="48">
        <v>6180.9889021006738</v>
      </c>
      <c r="ES54" s="48">
        <v>1942.786226685796</v>
      </c>
      <c r="ET54" s="48">
        <v>3163.0486500586931</v>
      </c>
      <c r="EU54" s="48">
        <v>8846.9025694535012</v>
      </c>
      <c r="EV54" s="48">
        <v>842.51703406813624</v>
      </c>
      <c r="EW54" s="48">
        <v>17589.452483801295</v>
      </c>
      <c r="EX54" s="48">
        <v>6969.8839092872568</v>
      </c>
      <c r="EY54" s="48">
        <v>14849.547463359639</v>
      </c>
      <c r="EZ54" s="48">
        <v>2064.0297632468996</v>
      </c>
      <c r="FA54" s="48">
        <v>28017.619648348184</v>
      </c>
      <c r="FB54" s="48">
        <v>6145</v>
      </c>
      <c r="FC54" s="48">
        <v>39496.125469405786</v>
      </c>
      <c r="FD54" s="48">
        <v>7396.1066516347237</v>
      </c>
      <c r="FE54" s="48">
        <v>1804.9639283220852</v>
      </c>
      <c r="FF54" s="48">
        <v>3401.8268320180382</v>
      </c>
      <c r="FG54" s="48">
        <v>1911.1386696730551</v>
      </c>
      <c r="FH54" s="48">
        <v>1478.3514079590411</v>
      </c>
      <c r="FI54" s="48">
        <v>25432.454512570086</v>
      </c>
      <c r="FJ54" s="48">
        <v>24382.952432627961</v>
      </c>
      <c r="FK54" s="48">
        <v>19803.787583970348</v>
      </c>
      <c r="FL54" s="48">
        <v>36604.546565138196</v>
      </c>
      <c r="FM54" s="48">
        <v>42095.097124253938</v>
      </c>
      <c r="FN54" s="48">
        <v>175057.32339811517</v>
      </c>
      <c r="FO54" s="48">
        <v>29358</v>
      </c>
      <c r="FP54" s="48">
        <v>21477.212416029652</v>
      </c>
      <c r="FQ54" s="48">
        <v>12105.215771387231</v>
      </c>
      <c r="FR54" s="48">
        <v>16300</v>
      </c>
      <c r="FS54" s="48">
        <v>16781</v>
      </c>
      <c r="FT54" s="2">
        <v>15250</v>
      </c>
      <c r="FU54" s="48">
        <v>15059.772717023676</v>
      </c>
      <c r="FV54" s="48">
        <v>12326.844419391206</v>
      </c>
      <c r="FW54" s="48">
        <v>2320.667907842681</v>
      </c>
      <c r="FX54" s="48">
        <v>1409.5908773562951</v>
      </c>
      <c r="FY54" s="48">
        <v>54094.022967342411</v>
      </c>
      <c r="FZ54" s="47">
        <f t="shared" si="12"/>
        <v>8270992.4823951405</v>
      </c>
      <c r="GA54" s="33"/>
      <c r="GB54" s="48"/>
      <c r="GC54" s="48"/>
      <c r="GD54" s="6"/>
      <c r="GE54" s="6"/>
    </row>
    <row r="55" spans="1:187" x14ac:dyDescent="0.2">
      <c r="A55" s="61" t="s">
        <v>336</v>
      </c>
      <c r="B55" s="47" t="s">
        <v>337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2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18776.900000000001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89012.86</v>
      </c>
      <c r="BX55" s="48">
        <v>0</v>
      </c>
      <c r="BY55" s="48">
        <v>99304.27</v>
      </c>
      <c r="BZ55" s="48">
        <v>0</v>
      </c>
      <c r="CA55" s="48">
        <v>0</v>
      </c>
      <c r="CB55" s="48">
        <v>0</v>
      </c>
      <c r="CC55" s="48">
        <v>0</v>
      </c>
      <c r="CD55" s="48">
        <v>0</v>
      </c>
      <c r="CE55" s="48">
        <v>0</v>
      </c>
      <c r="CF55" s="48">
        <v>0</v>
      </c>
      <c r="CG55" s="48">
        <v>0</v>
      </c>
      <c r="CH55" s="48">
        <v>0</v>
      </c>
      <c r="CI55" s="48">
        <v>0</v>
      </c>
      <c r="CJ55" s="48">
        <v>0</v>
      </c>
      <c r="CK55" s="48">
        <v>87017.55</v>
      </c>
      <c r="CL55" s="48">
        <v>0</v>
      </c>
      <c r="CM55" s="48">
        <v>0</v>
      </c>
      <c r="CN55" s="48">
        <v>83753.09</v>
      </c>
      <c r="CO55" s="48">
        <v>0</v>
      </c>
      <c r="CP55" s="48">
        <v>0</v>
      </c>
      <c r="CQ55" s="48">
        <v>0</v>
      </c>
      <c r="CR55" s="48">
        <v>0</v>
      </c>
      <c r="CS55" s="48">
        <v>0</v>
      </c>
      <c r="CT55" s="48">
        <v>0</v>
      </c>
      <c r="CU55" s="48">
        <v>0</v>
      </c>
      <c r="CV55" s="48">
        <v>0</v>
      </c>
      <c r="CW55" s="48">
        <v>0</v>
      </c>
      <c r="CX55" s="48">
        <v>0</v>
      </c>
      <c r="CY55" s="48">
        <v>0</v>
      </c>
      <c r="CZ55" s="48">
        <v>164024.38</v>
      </c>
      <c r="DA55" s="48">
        <v>0</v>
      </c>
      <c r="DB55" s="48">
        <v>0</v>
      </c>
      <c r="DC55" s="48">
        <v>0</v>
      </c>
      <c r="DD55" s="48">
        <v>0</v>
      </c>
      <c r="DE55" s="48">
        <v>0</v>
      </c>
      <c r="DF55" s="48">
        <v>79427.11</v>
      </c>
      <c r="DG55" s="48">
        <v>0</v>
      </c>
      <c r="DH55" s="48">
        <v>44033.57</v>
      </c>
      <c r="DI55" s="48">
        <v>0</v>
      </c>
      <c r="DJ55" s="48">
        <v>0</v>
      </c>
      <c r="DK55" s="48">
        <v>0</v>
      </c>
      <c r="DL55" s="48">
        <v>0</v>
      </c>
      <c r="DM55" s="48">
        <v>58976.639999999999</v>
      </c>
      <c r="DN55" s="48">
        <v>0</v>
      </c>
      <c r="DO55" s="48">
        <v>0</v>
      </c>
      <c r="DP55" s="48">
        <v>0</v>
      </c>
      <c r="DQ55" s="48">
        <v>0</v>
      </c>
      <c r="DR55" s="48">
        <v>0</v>
      </c>
      <c r="DS55" s="48">
        <v>0</v>
      </c>
      <c r="DT55" s="48">
        <v>0</v>
      </c>
      <c r="DU55" s="48">
        <v>0</v>
      </c>
      <c r="DV55" s="48">
        <v>0</v>
      </c>
      <c r="DW55" s="48">
        <v>0</v>
      </c>
      <c r="DX55" s="48">
        <v>0</v>
      </c>
      <c r="DY55" s="48">
        <v>0</v>
      </c>
      <c r="DZ55" s="48">
        <v>0</v>
      </c>
      <c r="EA55" s="48">
        <v>149309.14000000001</v>
      </c>
      <c r="EB55" s="48">
        <v>0</v>
      </c>
      <c r="EC55" s="48">
        <v>0</v>
      </c>
      <c r="ED55" s="48">
        <v>0</v>
      </c>
      <c r="EE55" s="48">
        <v>0</v>
      </c>
      <c r="EF55" s="48">
        <v>0</v>
      </c>
      <c r="EG55" s="48">
        <v>0</v>
      </c>
      <c r="EH55" s="48">
        <v>0</v>
      </c>
      <c r="EI55" s="48">
        <v>0</v>
      </c>
      <c r="EJ55" s="48">
        <v>85743.49</v>
      </c>
      <c r="EK55" s="48">
        <v>0</v>
      </c>
      <c r="EL55" s="48">
        <v>0</v>
      </c>
      <c r="EM55" s="48">
        <v>0</v>
      </c>
      <c r="EN55" s="48">
        <v>0</v>
      </c>
      <c r="EO55" s="48">
        <v>0</v>
      </c>
      <c r="EP55" s="48">
        <v>0</v>
      </c>
      <c r="EQ55" s="48">
        <v>0</v>
      </c>
      <c r="ER55" s="48">
        <v>0</v>
      </c>
      <c r="ES55" s="48">
        <v>0</v>
      </c>
      <c r="ET55" s="48">
        <v>0</v>
      </c>
      <c r="EU55" s="48">
        <v>0</v>
      </c>
      <c r="EV55" s="48">
        <v>0</v>
      </c>
      <c r="EW55" s="48">
        <v>0</v>
      </c>
      <c r="EX55" s="48">
        <v>0</v>
      </c>
      <c r="EY55" s="48">
        <v>0</v>
      </c>
      <c r="EZ55" s="48">
        <v>0</v>
      </c>
      <c r="FA55" s="48">
        <v>0</v>
      </c>
      <c r="FB55" s="48">
        <v>0</v>
      </c>
      <c r="FC55" s="48">
        <v>0</v>
      </c>
      <c r="FD55" s="48">
        <v>0</v>
      </c>
      <c r="FE55" s="48">
        <v>0</v>
      </c>
      <c r="FF55" s="48">
        <v>0</v>
      </c>
      <c r="FG55" s="48">
        <v>0</v>
      </c>
      <c r="FH55" s="48">
        <v>0</v>
      </c>
      <c r="FI55" s="48">
        <v>0</v>
      </c>
      <c r="FJ55" s="48">
        <v>0</v>
      </c>
      <c r="FK55" s="48">
        <v>0</v>
      </c>
      <c r="FL55" s="48">
        <v>0</v>
      </c>
      <c r="FM55" s="48">
        <v>0</v>
      </c>
      <c r="FN55" s="48">
        <v>0</v>
      </c>
      <c r="FO55" s="48">
        <v>0</v>
      </c>
      <c r="FP55" s="48">
        <v>0</v>
      </c>
      <c r="FQ55" s="48">
        <v>0</v>
      </c>
      <c r="FR55" s="48">
        <v>0</v>
      </c>
      <c r="FS55" s="48">
        <v>0</v>
      </c>
      <c r="FT55" s="2">
        <v>0</v>
      </c>
      <c r="FU55" s="48">
        <v>0</v>
      </c>
      <c r="FV55" s="48">
        <v>0</v>
      </c>
      <c r="FW55" s="48">
        <v>0</v>
      </c>
      <c r="FX55" s="48">
        <v>0</v>
      </c>
      <c r="FY55" s="48">
        <v>0</v>
      </c>
      <c r="FZ55" s="47">
        <f t="shared" si="12"/>
        <v>959379</v>
      </c>
      <c r="GA55" s="33"/>
      <c r="GB55" s="48"/>
      <c r="GC55" s="48"/>
      <c r="GD55" s="48"/>
      <c r="GE55" s="48"/>
    </row>
    <row r="56" spans="1:187" x14ac:dyDescent="0.2">
      <c r="A56" s="4" t="s">
        <v>338</v>
      </c>
      <c r="B56" s="2" t="s">
        <v>339</v>
      </c>
      <c r="C56" s="6">
        <f>ROUND(SUM(C49:C55),2)</f>
        <v>1557497.13</v>
      </c>
      <c r="D56" s="6">
        <f t="shared" ref="D56:BO56" si="13">ROUND(SUM(D49:D55),2)</f>
        <v>9318352.0099999998</v>
      </c>
      <c r="E56" s="6">
        <f t="shared" si="13"/>
        <v>2048537.16</v>
      </c>
      <c r="F56" s="6">
        <f t="shared" si="13"/>
        <v>3539860.44</v>
      </c>
      <c r="G56" s="6">
        <f t="shared" si="13"/>
        <v>236141.71</v>
      </c>
      <c r="H56" s="6">
        <f t="shared" si="13"/>
        <v>174931.03</v>
      </c>
      <c r="I56" s="6">
        <f t="shared" si="13"/>
        <v>2617881.39</v>
      </c>
      <c r="J56" s="6">
        <f t="shared" si="13"/>
        <v>369863.79</v>
      </c>
      <c r="K56" s="6">
        <f t="shared" si="13"/>
        <v>118317.24</v>
      </c>
      <c r="L56" s="6">
        <f t="shared" si="13"/>
        <v>967097.83</v>
      </c>
      <c r="M56" s="6">
        <f t="shared" si="13"/>
        <v>638079.32999999996</v>
      </c>
      <c r="N56" s="6">
        <f t="shared" si="13"/>
        <v>14226630.130000001</v>
      </c>
      <c r="O56" s="6">
        <f t="shared" si="13"/>
        <v>3945942.73</v>
      </c>
      <c r="P56" s="6">
        <f t="shared" si="13"/>
        <v>65831.88</v>
      </c>
      <c r="Q56" s="6">
        <f t="shared" si="13"/>
        <v>9675502.3800000008</v>
      </c>
      <c r="R56" s="6">
        <f t="shared" si="13"/>
        <v>132109.48000000001</v>
      </c>
      <c r="S56" s="6">
        <f t="shared" si="13"/>
        <v>299019.27</v>
      </c>
      <c r="T56" s="6">
        <f t="shared" si="13"/>
        <v>59817.82</v>
      </c>
      <c r="U56" s="6">
        <f t="shared" si="13"/>
        <v>38588.94</v>
      </c>
      <c r="V56" s="6">
        <f t="shared" si="13"/>
        <v>66233.87</v>
      </c>
      <c r="W56" s="6">
        <f t="shared" si="13"/>
        <v>50572.06</v>
      </c>
      <c r="X56" s="6">
        <f t="shared" si="13"/>
        <v>18026.490000000002</v>
      </c>
      <c r="Y56" s="6">
        <f t="shared" si="13"/>
        <v>103100.92</v>
      </c>
      <c r="Z56" s="6">
        <f t="shared" si="13"/>
        <v>70208.539999999994</v>
      </c>
      <c r="AA56" s="6">
        <f t="shared" si="13"/>
        <v>5599317.71</v>
      </c>
      <c r="AB56" s="6">
        <f t="shared" si="13"/>
        <v>9092574.1400000006</v>
      </c>
      <c r="AC56" s="6">
        <f t="shared" si="13"/>
        <v>146766.32999999999</v>
      </c>
      <c r="AD56" s="6">
        <f t="shared" si="13"/>
        <v>148107.84</v>
      </c>
      <c r="AE56" s="6">
        <f t="shared" si="13"/>
        <v>70662.05</v>
      </c>
      <c r="AF56" s="6">
        <f t="shared" si="13"/>
        <v>102798.04</v>
      </c>
      <c r="AG56" s="6">
        <f t="shared" si="13"/>
        <v>321681.12</v>
      </c>
      <c r="AH56" s="6">
        <f t="shared" si="13"/>
        <v>448740.47</v>
      </c>
      <c r="AI56" s="6">
        <f t="shared" si="13"/>
        <v>68373.11</v>
      </c>
      <c r="AJ56" s="6">
        <f t="shared" si="13"/>
        <v>68205.34</v>
      </c>
      <c r="AK56" s="6">
        <f t="shared" si="13"/>
        <v>46323.4</v>
      </c>
      <c r="AL56" s="6">
        <f t="shared" si="13"/>
        <v>64638.53</v>
      </c>
      <c r="AM56" s="6">
        <f t="shared" si="13"/>
        <v>90090.61</v>
      </c>
      <c r="AN56" s="6">
        <f t="shared" si="13"/>
        <v>98817.38</v>
      </c>
      <c r="AO56" s="6">
        <f t="shared" si="13"/>
        <v>1333421.18</v>
      </c>
      <c r="AP56" s="6">
        <f t="shared" si="13"/>
        <v>23298370.809999999</v>
      </c>
      <c r="AQ56" s="6">
        <f t="shared" si="13"/>
        <v>97570.9</v>
      </c>
      <c r="AR56" s="6">
        <f t="shared" si="13"/>
        <v>11314622.23</v>
      </c>
      <c r="AS56" s="6">
        <f t="shared" si="13"/>
        <v>1095563.01</v>
      </c>
      <c r="AT56" s="6">
        <f t="shared" si="13"/>
        <v>713650.45</v>
      </c>
      <c r="AU56" s="6">
        <f t="shared" si="13"/>
        <v>58512.4</v>
      </c>
      <c r="AV56" s="6">
        <f t="shared" si="13"/>
        <v>136876.07999999999</v>
      </c>
      <c r="AW56" s="6">
        <f t="shared" si="13"/>
        <v>49394.62</v>
      </c>
      <c r="AX56" s="6">
        <f t="shared" si="13"/>
        <v>27077.03</v>
      </c>
      <c r="AY56" s="6">
        <f t="shared" si="13"/>
        <v>125924.56</v>
      </c>
      <c r="AZ56" s="6">
        <f t="shared" si="13"/>
        <v>2911531.06</v>
      </c>
      <c r="BA56" s="6">
        <f t="shared" si="13"/>
        <v>2389629.8199999998</v>
      </c>
      <c r="BB56" s="6">
        <f t="shared" si="13"/>
        <v>1804477.7</v>
      </c>
      <c r="BC56" s="6">
        <f t="shared" si="13"/>
        <v>5780869.6200000001</v>
      </c>
      <c r="BD56" s="6">
        <f t="shared" si="13"/>
        <v>393748.61</v>
      </c>
      <c r="BE56" s="6">
        <f t="shared" si="13"/>
        <v>224170.13</v>
      </c>
      <c r="BF56" s="6">
        <f t="shared" si="13"/>
        <v>4854065.05</v>
      </c>
      <c r="BG56" s="6">
        <f t="shared" si="13"/>
        <v>238387.28</v>
      </c>
      <c r="BH56" s="6">
        <f t="shared" si="13"/>
        <v>139066.35999999999</v>
      </c>
      <c r="BI56" s="6">
        <f t="shared" si="13"/>
        <v>107773.82</v>
      </c>
      <c r="BJ56" s="6">
        <f t="shared" si="13"/>
        <v>1238992.6399999999</v>
      </c>
      <c r="BK56" s="6">
        <f t="shared" si="13"/>
        <v>3312720.45</v>
      </c>
      <c r="BL56" s="6">
        <f t="shared" si="13"/>
        <v>55714.93</v>
      </c>
      <c r="BM56" s="6">
        <f t="shared" si="13"/>
        <v>159985.32</v>
      </c>
      <c r="BN56" s="6">
        <f t="shared" si="13"/>
        <v>995459.84</v>
      </c>
      <c r="BO56" s="6">
        <f t="shared" si="13"/>
        <v>411005.37</v>
      </c>
      <c r="BP56" s="6">
        <f t="shared" ref="BP56:EA56" si="14">ROUND(SUM(BP49:BP55),2)</f>
        <v>74510.8</v>
      </c>
      <c r="BQ56" s="6">
        <f t="shared" si="14"/>
        <v>717680.57</v>
      </c>
      <c r="BR56" s="6">
        <f t="shared" si="14"/>
        <v>687707.96</v>
      </c>
      <c r="BS56" s="6">
        <f t="shared" si="14"/>
        <v>159209.57999999999</v>
      </c>
      <c r="BT56" s="6">
        <f t="shared" si="14"/>
        <v>82477.78</v>
      </c>
      <c r="BU56" s="6">
        <f t="shared" si="14"/>
        <v>150773.97</v>
      </c>
      <c r="BV56" s="6">
        <f t="shared" si="14"/>
        <v>215301.73</v>
      </c>
      <c r="BW56" s="6">
        <f t="shared" si="14"/>
        <v>461127.45</v>
      </c>
      <c r="BX56" s="6">
        <f t="shared" si="14"/>
        <v>13273.71</v>
      </c>
      <c r="BY56" s="6">
        <f t="shared" si="14"/>
        <v>217408.73</v>
      </c>
      <c r="BZ56" s="6">
        <f t="shared" si="14"/>
        <v>45565.49</v>
      </c>
      <c r="CA56" s="6">
        <f t="shared" si="14"/>
        <v>90893.27</v>
      </c>
      <c r="CB56" s="6">
        <f t="shared" si="14"/>
        <v>23182806.91</v>
      </c>
      <c r="CC56" s="6">
        <f t="shared" si="14"/>
        <v>71918.62</v>
      </c>
      <c r="CD56" s="6">
        <f t="shared" si="14"/>
        <v>23092.639999999999</v>
      </c>
      <c r="CE56" s="6">
        <f t="shared" si="14"/>
        <v>83270.460000000006</v>
      </c>
      <c r="CF56" s="6">
        <f t="shared" si="14"/>
        <v>37972.949999999997</v>
      </c>
      <c r="CG56" s="6">
        <f t="shared" si="14"/>
        <v>76516.45</v>
      </c>
      <c r="CH56" s="6">
        <f t="shared" si="14"/>
        <v>28171.46</v>
      </c>
      <c r="CI56" s="6">
        <f t="shared" si="14"/>
        <v>134061.31</v>
      </c>
      <c r="CJ56" s="6">
        <f t="shared" si="14"/>
        <v>225035.41</v>
      </c>
      <c r="CK56" s="6">
        <f t="shared" si="14"/>
        <v>737794.96</v>
      </c>
      <c r="CL56" s="6">
        <f t="shared" si="14"/>
        <v>269346.34999999998</v>
      </c>
      <c r="CM56" s="6">
        <f t="shared" si="14"/>
        <v>236679.67999999999</v>
      </c>
      <c r="CN56" s="6">
        <f t="shared" si="14"/>
        <v>6385567.6500000004</v>
      </c>
      <c r="CO56" s="6">
        <f t="shared" si="14"/>
        <v>3837561.97</v>
      </c>
      <c r="CP56" s="6">
        <f t="shared" si="14"/>
        <v>290360.56</v>
      </c>
      <c r="CQ56" s="6">
        <f t="shared" si="14"/>
        <v>272050.63</v>
      </c>
      <c r="CR56" s="6">
        <f t="shared" si="14"/>
        <v>84110.3</v>
      </c>
      <c r="CS56" s="6">
        <f t="shared" si="14"/>
        <v>84153.08</v>
      </c>
      <c r="CT56" s="6">
        <f t="shared" si="14"/>
        <v>45374.04</v>
      </c>
      <c r="CU56" s="6">
        <f t="shared" si="14"/>
        <v>70103.360000000001</v>
      </c>
      <c r="CV56" s="6">
        <f t="shared" si="14"/>
        <v>50400.639999999999</v>
      </c>
      <c r="CW56" s="6">
        <f t="shared" si="14"/>
        <v>89881.82</v>
      </c>
      <c r="CX56" s="6">
        <f t="shared" si="14"/>
        <v>115969.13</v>
      </c>
      <c r="CY56" s="6">
        <f t="shared" si="14"/>
        <v>65422.78</v>
      </c>
      <c r="CZ56" s="6">
        <f t="shared" si="14"/>
        <v>1019058.12</v>
      </c>
      <c r="DA56" s="6">
        <f t="shared" si="14"/>
        <v>72446.149999999994</v>
      </c>
      <c r="DB56" s="6">
        <f t="shared" si="14"/>
        <v>95063.42</v>
      </c>
      <c r="DC56" s="6">
        <f t="shared" si="14"/>
        <v>102699.44</v>
      </c>
      <c r="DD56" s="6">
        <f t="shared" si="14"/>
        <v>38220.14</v>
      </c>
      <c r="DE56" s="6">
        <f t="shared" si="14"/>
        <v>43346.99</v>
      </c>
      <c r="DF56" s="6">
        <f t="shared" si="14"/>
        <v>7121069.4800000004</v>
      </c>
      <c r="DG56" s="6">
        <f t="shared" si="14"/>
        <v>44065.11</v>
      </c>
      <c r="DH56" s="6">
        <f t="shared" si="14"/>
        <v>680332.54</v>
      </c>
      <c r="DI56" s="6">
        <f t="shared" si="14"/>
        <v>736862.67</v>
      </c>
      <c r="DJ56" s="6">
        <f t="shared" si="14"/>
        <v>154129.99</v>
      </c>
      <c r="DK56" s="6">
        <f t="shared" si="14"/>
        <v>57298.78</v>
      </c>
      <c r="DL56" s="6">
        <f t="shared" si="14"/>
        <v>1576667.27</v>
      </c>
      <c r="DM56" s="6">
        <f t="shared" si="14"/>
        <v>135369.29999999999</v>
      </c>
      <c r="DN56" s="6">
        <f t="shared" si="14"/>
        <v>284540.82</v>
      </c>
      <c r="DO56" s="6">
        <f t="shared" si="14"/>
        <v>804922.84</v>
      </c>
      <c r="DP56" s="6">
        <f t="shared" si="14"/>
        <v>68382.8</v>
      </c>
      <c r="DQ56" s="6">
        <f t="shared" si="14"/>
        <v>133880.43</v>
      </c>
      <c r="DR56" s="6">
        <f t="shared" si="14"/>
        <v>236897</v>
      </c>
      <c r="DS56" s="6">
        <f t="shared" si="14"/>
        <v>153548.76</v>
      </c>
      <c r="DT56" s="6">
        <f t="shared" si="14"/>
        <v>22337.88</v>
      </c>
      <c r="DU56" s="6">
        <f t="shared" si="14"/>
        <v>94344.28</v>
      </c>
      <c r="DV56" s="6">
        <f t="shared" si="14"/>
        <v>45188.57</v>
      </c>
      <c r="DW56" s="6">
        <f t="shared" si="14"/>
        <v>56861.45</v>
      </c>
      <c r="DX56" s="6">
        <f t="shared" si="14"/>
        <v>47242.07</v>
      </c>
      <c r="DY56" s="6">
        <f t="shared" si="14"/>
        <v>47854.07</v>
      </c>
      <c r="DZ56" s="6">
        <f t="shared" si="14"/>
        <v>304839.84000000003</v>
      </c>
      <c r="EA56" s="6">
        <f t="shared" si="14"/>
        <v>321639.61</v>
      </c>
      <c r="EB56" s="6">
        <f t="shared" ref="EB56:FY56" si="15">ROUND(SUM(EB49:EB55),2)</f>
        <v>165453.95000000001</v>
      </c>
      <c r="EC56" s="6">
        <f t="shared" si="15"/>
        <v>114875.63</v>
      </c>
      <c r="ED56" s="6">
        <f t="shared" si="15"/>
        <v>341437.29</v>
      </c>
      <c r="EE56" s="6">
        <f t="shared" si="15"/>
        <v>49731.06</v>
      </c>
      <c r="EF56" s="6">
        <f t="shared" si="15"/>
        <v>241304.21</v>
      </c>
      <c r="EG56" s="6">
        <f t="shared" si="15"/>
        <v>75561.62</v>
      </c>
      <c r="EH56" s="6">
        <f t="shared" si="15"/>
        <v>37553.67</v>
      </c>
      <c r="EI56" s="6">
        <f t="shared" si="15"/>
        <v>3717045.24</v>
      </c>
      <c r="EJ56" s="6">
        <f t="shared" si="15"/>
        <v>2235815.12</v>
      </c>
      <c r="EK56" s="6">
        <f t="shared" si="15"/>
        <v>220005.21</v>
      </c>
      <c r="EL56" s="6">
        <f t="shared" si="15"/>
        <v>143235.24</v>
      </c>
      <c r="EM56" s="6">
        <f t="shared" si="15"/>
        <v>107189.7</v>
      </c>
      <c r="EN56" s="6">
        <f t="shared" si="15"/>
        <v>170074.26</v>
      </c>
      <c r="EO56" s="6">
        <f t="shared" si="15"/>
        <v>103430</v>
      </c>
      <c r="EP56" s="6">
        <f t="shared" si="15"/>
        <v>123453.04</v>
      </c>
      <c r="EQ56" s="6">
        <f t="shared" si="15"/>
        <v>683950.49</v>
      </c>
      <c r="ER56" s="6">
        <f t="shared" si="15"/>
        <v>155792.01999999999</v>
      </c>
      <c r="ES56" s="6">
        <f t="shared" si="15"/>
        <v>47285.94</v>
      </c>
      <c r="ET56" s="6">
        <f t="shared" si="15"/>
        <v>34801.519999999997</v>
      </c>
      <c r="EU56" s="6">
        <f t="shared" si="15"/>
        <v>141701.44</v>
      </c>
      <c r="EV56" s="6">
        <f t="shared" si="15"/>
        <v>6451.08</v>
      </c>
      <c r="EW56" s="6">
        <f t="shared" si="15"/>
        <v>135409.13</v>
      </c>
      <c r="EX56" s="6">
        <f t="shared" si="15"/>
        <v>48660.35</v>
      </c>
      <c r="EY56" s="6">
        <f t="shared" si="15"/>
        <v>48506.94</v>
      </c>
      <c r="EZ56" s="6">
        <f t="shared" si="15"/>
        <v>33628.379999999997</v>
      </c>
      <c r="FA56" s="6">
        <f t="shared" si="15"/>
        <v>866673.67</v>
      </c>
      <c r="FB56" s="6">
        <f t="shared" si="15"/>
        <v>136527.44</v>
      </c>
      <c r="FC56" s="6">
        <f t="shared" si="15"/>
        <v>517718.27</v>
      </c>
      <c r="FD56" s="6">
        <f t="shared" si="15"/>
        <v>119269.37</v>
      </c>
      <c r="FE56" s="6">
        <f t="shared" si="15"/>
        <v>80918.36</v>
      </c>
      <c r="FF56" s="6">
        <f t="shared" si="15"/>
        <v>63926.04</v>
      </c>
      <c r="FG56" s="6">
        <f t="shared" si="15"/>
        <v>37919.760000000002</v>
      </c>
      <c r="FH56" s="6">
        <f t="shared" si="15"/>
        <v>43679.17</v>
      </c>
      <c r="FI56" s="6">
        <f t="shared" si="15"/>
        <v>425879.58</v>
      </c>
      <c r="FJ56" s="6">
        <f t="shared" si="15"/>
        <v>269869.53000000003</v>
      </c>
      <c r="FK56" s="6">
        <f t="shared" si="15"/>
        <v>561813.26</v>
      </c>
      <c r="FL56" s="6">
        <f t="shared" si="15"/>
        <v>756142.18</v>
      </c>
      <c r="FM56" s="6">
        <f t="shared" si="15"/>
        <v>451049.33</v>
      </c>
      <c r="FN56" s="6">
        <f t="shared" si="15"/>
        <v>4803659.29</v>
      </c>
      <c r="FO56" s="6">
        <f t="shared" si="15"/>
        <v>377926.07</v>
      </c>
      <c r="FP56" s="6">
        <f t="shared" si="15"/>
        <v>910342.26</v>
      </c>
      <c r="FQ56" s="6">
        <f t="shared" si="15"/>
        <v>224382.59</v>
      </c>
      <c r="FR56" s="6">
        <f t="shared" si="15"/>
        <v>112677.85</v>
      </c>
      <c r="FS56" s="6">
        <f t="shared" si="15"/>
        <v>106085.62</v>
      </c>
      <c r="FT56" s="35">
        <f t="shared" si="15"/>
        <v>85034.64</v>
      </c>
      <c r="FU56" s="6">
        <f t="shared" si="15"/>
        <v>235547.97</v>
      </c>
      <c r="FV56" s="6">
        <f t="shared" si="15"/>
        <v>179503.21</v>
      </c>
      <c r="FW56" s="6">
        <f t="shared" si="15"/>
        <v>99528.77</v>
      </c>
      <c r="FX56" s="6">
        <f t="shared" si="15"/>
        <v>42986.43</v>
      </c>
      <c r="FY56" s="6">
        <f t="shared" si="15"/>
        <v>704734.74</v>
      </c>
      <c r="FZ56" s="33">
        <f>SUM(C56:FY56)</f>
        <v>205282632.86000001</v>
      </c>
      <c r="GA56" s="49"/>
      <c r="GB56" s="48"/>
      <c r="GC56" s="48"/>
      <c r="GD56" s="48"/>
      <c r="GE56" s="48"/>
    </row>
    <row r="57" spans="1:187" x14ac:dyDescent="0.2">
      <c r="A57" s="48"/>
      <c r="B57" s="2" t="s">
        <v>340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47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47"/>
      <c r="FU57" s="33"/>
      <c r="FV57" s="33"/>
      <c r="FW57" s="33"/>
      <c r="FX57" s="33"/>
      <c r="FY57" s="33"/>
      <c r="FZ57" s="33"/>
      <c r="GA57" s="65"/>
      <c r="GB57" s="33"/>
      <c r="GC57" s="33"/>
      <c r="GD57" s="6"/>
      <c r="GE57" s="6"/>
    </row>
    <row r="58" spans="1:187" x14ac:dyDescent="0.2">
      <c r="A58" s="48"/>
      <c r="B58" s="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9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9"/>
      <c r="FU58" s="28"/>
      <c r="FV58" s="28"/>
      <c r="FW58" s="28"/>
      <c r="FX58" s="28"/>
      <c r="FY58" s="28"/>
      <c r="FZ58" s="33"/>
      <c r="GA58" s="65"/>
      <c r="GB58" s="33"/>
      <c r="GC58" s="33"/>
      <c r="GD58" s="6"/>
      <c r="GE58" s="6"/>
    </row>
    <row r="59" spans="1:187" ht="15.75" x14ac:dyDescent="0.25">
      <c r="A59" s="48"/>
      <c r="B59" s="45" t="s">
        <v>341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47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47"/>
      <c r="FU59" s="33"/>
      <c r="FV59" s="33"/>
      <c r="FW59" s="33"/>
      <c r="FX59" s="33"/>
      <c r="FY59" s="33"/>
      <c r="FZ59" s="33"/>
      <c r="GA59" s="65"/>
      <c r="GB59" s="33"/>
      <c r="GC59" s="33"/>
      <c r="GD59" s="6"/>
      <c r="GE59" s="6"/>
    </row>
    <row r="60" spans="1:187" x14ac:dyDescent="0.2">
      <c r="A60" s="4" t="s">
        <v>342</v>
      </c>
      <c r="B60" s="2" t="s">
        <v>343</v>
      </c>
      <c r="C60" s="49">
        <v>2.8000000000000001E-2</v>
      </c>
      <c r="D60" s="49">
        <v>2.8000000000000001E-2</v>
      </c>
      <c r="E60" s="49">
        <v>2.8000000000000001E-2</v>
      </c>
      <c r="F60" s="49">
        <v>2.8000000000000001E-2</v>
      </c>
      <c r="G60" s="49">
        <v>2.8000000000000001E-2</v>
      </c>
      <c r="H60" s="49">
        <v>2.8000000000000001E-2</v>
      </c>
      <c r="I60" s="49">
        <v>2.8000000000000001E-2</v>
      </c>
      <c r="J60" s="49">
        <v>2.8000000000000001E-2</v>
      </c>
      <c r="K60" s="49">
        <v>2.8000000000000001E-2</v>
      </c>
      <c r="L60" s="49">
        <v>2.8000000000000001E-2</v>
      </c>
      <c r="M60" s="49">
        <v>2.8000000000000001E-2</v>
      </c>
      <c r="N60" s="49">
        <v>2.8000000000000001E-2</v>
      </c>
      <c r="O60" s="49">
        <v>2.8000000000000001E-2</v>
      </c>
      <c r="P60" s="49">
        <v>2.8000000000000001E-2</v>
      </c>
      <c r="Q60" s="49">
        <v>2.8000000000000001E-2</v>
      </c>
      <c r="R60" s="49">
        <v>2.8000000000000001E-2</v>
      </c>
      <c r="S60" s="49">
        <v>2.8000000000000001E-2</v>
      </c>
      <c r="T60" s="49">
        <v>2.8000000000000001E-2</v>
      </c>
      <c r="U60" s="49">
        <v>2.8000000000000001E-2</v>
      </c>
      <c r="V60" s="49">
        <v>2.8000000000000001E-2</v>
      </c>
      <c r="W60" s="49">
        <v>2.8000000000000001E-2</v>
      </c>
      <c r="X60" s="49">
        <v>2.8000000000000001E-2</v>
      </c>
      <c r="Y60" s="49">
        <v>2.8000000000000001E-2</v>
      </c>
      <c r="Z60" s="49">
        <v>2.8000000000000001E-2</v>
      </c>
      <c r="AA60" s="49">
        <v>2.8000000000000001E-2</v>
      </c>
      <c r="AB60" s="49">
        <v>2.8000000000000001E-2</v>
      </c>
      <c r="AC60" s="49">
        <v>2.8000000000000001E-2</v>
      </c>
      <c r="AD60" s="49">
        <v>2.8000000000000001E-2</v>
      </c>
      <c r="AE60" s="49">
        <v>2.8000000000000001E-2</v>
      </c>
      <c r="AF60" s="49">
        <v>2.8000000000000001E-2</v>
      </c>
      <c r="AG60" s="49">
        <v>2.8000000000000001E-2</v>
      </c>
      <c r="AH60" s="49">
        <v>2.8000000000000001E-2</v>
      </c>
      <c r="AI60" s="49">
        <v>2.8000000000000001E-2</v>
      </c>
      <c r="AJ60" s="49">
        <v>2.8000000000000001E-2</v>
      </c>
      <c r="AK60" s="49">
        <v>2.8000000000000001E-2</v>
      </c>
      <c r="AL60" s="49">
        <v>2.8000000000000001E-2</v>
      </c>
      <c r="AM60" s="49">
        <v>2.8000000000000001E-2</v>
      </c>
      <c r="AN60" s="49">
        <v>2.8000000000000001E-2</v>
      </c>
      <c r="AO60" s="49">
        <v>2.8000000000000001E-2</v>
      </c>
      <c r="AP60" s="49">
        <v>2.8000000000000001E-2</v>
      </c>
      <c r="AQ60" s="49">
        <v>2.8000000000000001E-2</v>
      </c>
      <c r="AR60" s="49">
        <v>2.8000000000000001E-2</v>
      </c>
      <c r="AS60" s="49">
        <v>2.8000000000000001E-2</v>
      </c>
      <c r="AT60" s="49">
        <v>2.8000000000000001E-2</v>
      </c>
      <c r="AU60" s="49">
        <v>2.8000000000000001E-2</v>
      </c>
      <c r="AV60" s="49">
        <v>2.8000000000000001E-2</v>
      </c>
      <c r="AW60" s="49">
        <v>2.8000000000000001E-2</v>
      </c>
      <c r="AX60" s="49">
        <v>2.8000000000000001E-2</v>
      </c>
      <c r="AY60" s="49">
        <v>2.8000000000000001E-2</v>
      </c>
      <c r="AZ60" s="49">
        <v>2.8000000000000001E-2</v>
      </c>
      <c r="BA60" s="49">
        <v>2.8000000000000001E-2</v>
      </c>
      <c r="BB60" s="49">
        <v>2.8000000000000001E-2</v>
      </c>
      <c r="BC60" s="49">
        <v>2.8000000000000001E-2</v>
      </c>
      <c r="BD60" s="49">
        <v>2.8000000000000001E-2</v>
      </c>
      <c r="BE60" s="49">
        <v>2.8000000000000001E-2</v>
      </c>
      <c r="BF60" s="49">
        <v>2.8000000000000001E-2</v>
      </c>
      <c r="BG60" s="49">
        <v>2.8000000000000001E-2</v>
      </c>
      <c r="BH60" s="49">
        <v>2.8000000000000001E-2</v>
      </c>
      <c r="BI60" s="49">
        <v>2.8000000000000001E-2</v>
      </c>
      <c r="BJ60" s="49">
        <v>2.8000000000000001E-2</v>
      </c>
      <c r="BK60" s="49">
        <v>2.8000000000000001E-2</v>
      </c>
      <c r="BL60" s="49">
        <v>2.8000000000000001E-2</v>
      </c>
      <c r="BM60" s="49">
        <v>2.8000000000000001E-2</v>
      </c>
      <c r="BN60" s="49">
        <v>2.8000000000000001E-2</v>
      </c>
      <c r="BO60" s="49">
        <v>2.8000000000000001E-2</v>
      </c>
      <c r="BP60" s="49">
        <v>2.8000000000000001E-2</v>
      </c>
      <c r="BQ60" s="49">
        <v>2.8000000000000001E-2</v>
      </c>
      <c r="BR60" s="49">
        <v>2.8000000000000001E-2</v>
      </c>
      <c r="BS60" s="49">
        <v>2.8000000000000001E-2</v>
      </c>
      <c r="BT60" s="49">
        <v>2.8000000000000001E-2</v>
      </c>
      <c r="BU60" s="49">
        <v>2.8000000000000001E-2</v>
      </c>
      <c r="BV60" s="49">
        <v>2.8000000000000001E-2</v>
      </c>
      <c r="BW60" s="49">
        <v>2.8000000000000001E-2</v>
      </c>
      <c r="BX60" s="49">
        <v>2.8000000000000001E-2</v>
      </c>
      <c r="BY60" s="49">
        <v>2.8000000000000001E-2</v>
      </c>
      <c r="BZ60" s="49">
        <v>2.8000000000000001E-2</v>
      </c>
      <c r="CA60" s="49">
        <v>2.8000000000000001E-2</v>
      </c>
      <c r="CB60" s="49">
        <v>2.8000000000000001E-2</v>
      </c>
      <c r="CC60" s="49">
        <v>2.8000000000000001E-2</v>
      </c>
      <c r="CD60" s="49">
        <v>2.8000000000000001E-2</v>
      </c>
      <c r="CE60" s="49">
        <v>2.8000000000000001E-2</v>
      </c>
      <c r="CF60" s="49">
        <v>2.8000000000000001E-2</v>
      </c>
      <c r="CG60" s="49">
        <v>2.8000000000000001E-2</v>
      </c>
      <c r="CH60" s="49">
        <v>2.8000000000000001E-2</v>
      </c>
      <c r="CI60" s="49">
        <v>2.8000000000000001E-2</v>
      </c>
      <c r="CJ60" s="49">
        <v>2.8000000000000001E-2</v>
      </c>
      <c r="CK60" s="49">
        <v>2.8000000000000001E-2</v>
      </c>
      <c r="CL60" s="49">
        <v>2.8000000000000001E-2</v>
      </c>
      <c r="CM60" s="49">
        <v>2.8000000000000001E-2</v>
      </c>
      <c r="CN60" s="49">
        <v>2.8000000000000001E-2</v>
      </c>
      <c r="CO60" s="49">
        <v>2.8000000000000001E-2</v>
      </c>
      <c r="CP60" s="49">
        <v>2.8000000000000001E-2</v>
      </c>
      <c r="CQ60" s="49">
        <v>2.8000000000000001E-2</v>
      </c>
      <c r="CR60" s="49">
        <v>2.8000000000000001E-2</v>
      </c>
      <c r="CS60" s="49">
        <v>2.8000000000000001E-2</v>
      </c>
      <c r="CT60" s="49">
        <v>2.8000000000000001E-2</v>
      </c>
      <c r="CU60" s="49">
        <v>2.8000000000000001E-2</v>
      </c>
      <c r="CV60" s="49">
        <v>2.8000000000000001E-2</v>
      </c>
      <c r="CW60" s="49">
        <v>2.8000000000000001E-2</v>
      </c>
      <c r="CX60" s="49">
        <v>2.8000000000000001E-2</v>
      </c>
      <c r="CY60" s="49">
        <v>2.8000000000000001E-2</v>
      </c>
      <c r="CZ60" s="49">
        <v>2.8000000000000001E-2</v>
      </c>
      <c r="DA60" s="49">
        <v>2.8000000000000001E-2</v>
      </c>
      <c r="DB60" s="49">
        <v>2.8000000000000001E-2</v>
      </c>
      <c r="DC60" s="49">
        <v>2.8000000000000001E-2</v>
      </c>
      <c r="DD60" s="49">
        <v>2.8000000000000001E-2</v>
      </c>
      <c r="DE60" s="49">
        <v>2.8000000000000001E-2</v>
      </c>
      <c r="DF60" s="49">
        <v>2.8000000000000001E-2</v>
      </c>
      <c r="DG60" s="49">
        <v>2.8000000000000001E-2</v>
      </c>
      <c r="DH60" s="49">
        <v>2.8000000000000001E-2</v>
      </c>
      <c r="DI60" s="49">
        <v>2.8000000000000001E-2</v>
      </c>
      <c r="DJ60" s="49">
        <v>2.8000000000000001E-2</v>
      </c>
      <c r="DK60" s="49">
        <v>2.8000000000000001E-2</v>
      </c>
      <c r="DL60" s="49">
        <v>2.8000000000000001E-2</v>
      </c>
      <c r="DM60" s="49">
        <v>2.8000000000000001E-2</v>
      </c>
      <c r="DN60" s="49">
        <v>2.8000000000000001E-2</v>
      </c>
      <c r="DO60" s="49">
        <v>2.8000000000000001E-2</v>
      </c>
      <c r="DP60" s="49">
        <v>2.8000000000000001E-2</v>
      </c>
      <c r="DQ60" s="49">
        <v>2.8000000000000001E-2</v>
      </c>
      <c r="DR60" s="49">
        <v>2.8000000000000001E-2</v>
      </c>
      <c r="DS60" s="49">
        <v>2.8000000000000001E-2</v>
      </c>
      <c r="DT60" s="49">
        <v>2.8000000000000001E-2</v>
      </c>
      <c r="DU60" s="49">
        <v>2.8000000000000001E-2</v>
      </c>
      <c r="DV60" s="49">
        <v>2.8000000000000001E-2</v>
      </c>
      <c r="DW60" s="49">
        <v>2.8000000000000001E-2</v>
      </c>
      <c r="DX60" s="49">
        <v>2.8000000000000001E-2</v>
      </c>
      <c r="DY60" s="49">
        <v>2.8000000000000001E-2</v>
      </c>
      <c r="DZ60" s="49">
        <v>2.8000000000000001E-2</v>
      </c>
      <c r="EA60" s="49">
        <v>2.8000000000000001E-2</v>
      </c>
      <c r="EB60" s="49">
        <v>2.8000000000000001E-2</v>
      </c>
      <c r="EC60" s="49">
        <v>2.8000000000000001E-2</v>
      </c>
      <c r="ED60" s="49">
        <v>2.8000000000000001E-2</v>
      </c>
      <c r="EE60" s="49">
        <v>2.8000000000000001E-2</v>
      </c>
      <c r="EF60" s="49">
        <v>2.8000000000000001E-2</v>
      </c>
      <c r="EG60" s="49">
        <v>2.8000000000000001E-2</v>
      </c>
      <c r="EH60" s="49">
        <v>2.8000000000000001E-2</v>
      </c>
      <c r="EI60" s="49">
        <v>2.8000000000000001E-2</v>
      </c>
      <c r="EJ60" s="49">
        <v>2.8000000000000001E-2</v>
      </c>
      <c r="EK60" s="49">
        <v>2.8000000000000001E-2</v>
      </c>
      <c r="EL60" s="49">
        <v>2.8000000000000001E-2</v>
      </c>
      <c r="EM60" s="49">
        <v>2.8000000000000001E-2</v>
      </c>
      <c r="EN60" s="49">
        <v>2.8000000000000001E-2</v>
      </c>
      <c r="EO60" s="49">
        <v>2.8000000000000001E-2</v>
      </c>
      <c r="EP60" s="49">
        <v>2.8000000000000001E-2</v>
      </c>
      <c r="EQ60" s="49">
        <v>2.8000000000000001E-2</v>
      </c>
      <c r="ER60" s="49">
        <v>2.8000000000000001E-2</v>
      </c>
      <c r="ES60" s="49">
        <v>2.8000000000000001E-2</v>
      </c>
      <c r="ET60" s="49">
        <v>2.8000000000000001E-2</v>
      </c>
      <c r="EU60" s="49">
        <v>2.8000000000000001E-2</v>
      </c>
      <c r="EV60" s="49">
        <v>2.8000000000000001E-2</v>
      </c>
      <c r="EW60" s="49">
        <v>2.8000000000000001E-2</v>
      </c>
      <c r="EX60" s="49">
        <v>2.8000000000000001E-2</v>
      </c>
      <c r="EY60" s="49">
        <v>2.8000000000000001E-2</v>
      </c>
      <c r="EZ60" s="49">
        <v>2.8000000000000001E-2</v>
      </c>
      <c r="FA60" s="49">
        <v>2.8000000000000001E-2</v>
      </c>
      <c r="FB60" s="49">
        <v>2.8000000000000001E-2</v>
      </c>
      <c r="FC60" s="49">
        <v>2.8000000000000001E-2</v>
      </c>
      <c r="FD60" s="49">
        <v>2.8000000000000001E-2</v>
      </c>
      <c r="FE60" s="49">
        <v>2.8000000000000001E-2</v>
      </c>
      <c r="FF60" s="49">
        <v>2.8000000000000001E-2</v>
      </c>
      <c r="FG60" s="49">
        <v>2.8000000000000001E-2</v>
      </c>
      <c r="FH60" s="49">
        <v>2.8000000000000001E-2</v>
      </c>
      <c r="FI60" s="49">
        <v>2.8000000000000001E-2</v>
      </c>
      <c r="FJ60" s="49">
        <v>2.8000000000000001E-2</v>
      </c>
      <c r="FK60" s="49">
        <v>2.8000000000000001E-2</v>
      </c>
      <c r="FL60" s="49">
        <v>2.8000000000000001E-2</v>
      </c>
      <c r="FM60" s="49">
        <v>2.8000000000000001E-2</v>
      </c>
      <c r="FN60" s="49">
        <v>2.8000000000000001E-2</v>
      </c>
      <c r="FO60" s="49">
        <v>2.8000000000000001E-2</v>
      </c>
      <c r="FP60" s="49">
        <v>2.8000000000000001E-2</v>
      </c>
      <c r="FQ60" s="49">
        <v>2.8000000000000001E-2</v>
      </c>
      <c r="FR60" s="49">
        <v>2.8000000000000001E-2</v>
      </c>
      <c r="FS60" s="49">
        <v>2.8000000000000001E-2</v>
      </c>
      <c r="FT60" s="49">
        <v>2.8000000000000001E-2</v>
      </c>
      <c r="FU60" s="49">
        <v>2.8000000000000001E-2</v>
      </c>
      <c r="FV60" s="49">
        <v>2.8000000000000001E-2</v>
      </c>
      <c r="FW60" s="49">
        <v>2.8000000000000001E-2</v>
      </c>
      <c r="FX60" s="49">
        <v>2.8000000000000001E-2</v>
      </c>
      <c r="FY60" s="49"/>
      <c r="FZ60" s="49"/>
      <c r="GA60" s="65"/>
      <c r="GB60" s="33"/>
      <c r="GC60" s="33"/>
      <c r="GD60" s="6"/>
      <c r="GE60" s="6"/>
    </row>
    <row r="61" spans="1:187" x14ac:dyDescent="0.2">
      <c r="A61" s="66" t="s">
        <v>344</v>
      </c>
      <c r="B61" s="2" t="s">
        <v>345</v>
      </c>
      <c r="C61" s="65">
        <v>999999999</v>
      </c>
      <c r="D61" s="65">
        <v>999999999</v>
      </c>
      <c r="E61" s="65">
        <v>999999999</v>
      </c>
      <c r="F61" s="65">
        <v>999999999</v>
      </c>
      <c r="G61" s="65">
        <v>999999999</v>
      </c>
      <c r="H61" s="65">
        <v>999999999</v>
      </c>
      <c r="I61" s="65">
        <v>999999999</v>
      </c>
      <c r="J61" s="65">
        <v>999999999</v>
      </c>
      <c r="K61" s="65">
        <v>999999999</v>
      </c>
      <c r="L61" s="65">
        <v>999999999</v>
      </c>
      <c r="M61" s="65">
        <v>999999999</v>
      </c>
      <c r="N61" s="65">
        <v>999999999</v>
      </c>
      <c r="O61" s="65">
        <v>999999999</v>
      </c>
      <c r="P61" s="65">
        <v>999999999</v>
      </c>
      <c r="Q61" s="65">
        <v>999999999</v>
      </c>
      <c r="R61" s="65">
        <v>999999999</v>
      </c>
      <c r="S61" s="65">
        <v>999999999</v>
      </c>
      <c r="T61" s="65">
        <v>999999999</v>
      </c>
      <c r="U61" s="65">
        <v>999999999</v>
      </c>
      <c r="V61" s="65">
        <v>999999999</v>
      </c>
      <c r="W61" s="67">
        <v>999999999</v>
      </c>
      <c r="X61" s="65">
        <v>999999999</v>
      </c>
      <c r="Y61" s="65">
        <v>999999999</v>
      </c>
      <c r="Z61" s="65">
        <v>999999999</v>
      </c>
      <c r="AA61" s="65">
        <v>999999999</v>
      </c>
      <c r="AB61" s="65">
        <v>999999999</v>
      </c>
      <c r="AC61" s="65">
        <v>999999999</v>
      </c>
      <c r="AD61" s="65">
        <v>999999999</v>
      </c>
      <c r="AE61" s="65">
        <v>999999999</v>
      </c>
      <c r="AF61" s="65">
        <v>999999999</v>
      </c>
      <c r="AG61" s="65">
        <v>999999999</v>
      </c>
      <c r="AH61" s="65">
        <v>999999999</v>
      </c>
      <c r="AI61" s="65">
        <v>999999999</v>
      </c>
      <c r="AJ61" s="65">
        <v>999999999</v>
      </c>
      <c r="AK61" s="65">
        <v>999999999</v>
      </c>
      <c r="AL61" s="65">
        <v>999999999</v>
      </c>
      <c r="AM61" s="65">
        <v>999999999</v>
      </c>
      <c r="AN61" s="65">
        <v>999999999</v>
      </c>
      <c r="AO61" s="65">
        <v>999999999</v>
      </c>
      <c r="AP61" s="65">
        <v>999999999</v>
      </c>
      <c r="AQ61" s="65">
        <v>999999999</v>
      </c>
      <c r="AR61" s="65">
        <v>999999999</v>
      </c>
      <c r="AS61" s="65">
        <v>999999999</v>
      </c>
      <c r="AT61" s="65">
        <v>999999999</v>
      </c>
      <c r="AU61" s="65">
        <v>999999999</v>
      </c>
      <c r="AV61" s="65">
        <v>999999999</v>
      </c>
      <c r="AW61" s="65">
        <v>999999999</v>
      </c>
      <c r="AX61" s="65">
        <v>999999999</v>
      </c>
      <c r="AY61" s="65">
        <v>999999999</v>
      </c>
      <c r="AZ61" s="65">
        <v>999999999</v>
      </c>
      <c r="BA61" s="65">
        <v>999999999</v>
      </c>
      <c r="BB61" s="65">
        <v>999999999</v>
      </c>
      <c r="BC61" s="65">
        <v>999999999</v>
      </c>
      <c r="BD61" s="65">
        <v>999999999</v>
      </c>
      <c r="BE61" s="65">
        <v>999999999</v>
      </c>
      <c r="BF61" s="65">
        <v>999999999</v>
      </c>
      <c r="BG61" s="65">
        <v>999999999</v>
      </c>
      <c r="BH61" s="65">
        <v>999999999</v>
      </c>
      <c r="BI61" s="65">
        <v>999999999</v>
      </c>
      <c r="BJ61" s="65">
        <v>999999999</v>
      </c>
      <c r="BK61" s="65">
        <v>999999999</v>
      </c>
      <c r="BL61" s="65">
        <v>999999999</v>
      </c>
      <c r="BM61" s="65">
        <v>999999999</v>
      </c>
      <c r="BN61" s="65">
        <v>999999999</v>
      </c>
      <c r="BO61" s="65">
        <v>999999999</v>
      </c>
      <c r="BP61" s="65">
        <v>999999999</v>
      </c>
      <c r="BQ61" s="65">
        <v>999999999</v>
      </c>
      <c r="BR61" s="65">
        <v>999999999</v>
      </c>
      <c r="BS61" s="65">
        <v>999999999</v>
      </c>
      <c r="BT61" s="65">
        <v>999999999</v>
      </c>
      <c r="BU61" s="65">
        <v>999999999</v>
      </c>
      <c r="BV61" s="65">
        <v>999999999</v>
      </c>
      <c r="BW61" s="65">
        <v>999999999</v>
      </c>
      <c r="BX61" s="65">
        <v>999999999</v>
      </c>
      <c r="BY61" s="65">
        <v>999999999</v>
      </c>
      <c r="BZ61" s="65">
        <v>999999999</v>
      </c>
      <c r="CA61" s="65">
        <v>999999999</v>
      </c>
      <c r="CB61" s="65">
        <v>999999999</v>
      </c>
      <c r="CC61" s="65">
        <v>999999999</v>
      </c>
      <c r="CD61" s="65">
        <v>999999999</v>
      </c>
      <c r="CE61" s="65">
        <v>999999999</v>
      </c>
      <c r="CF61" s="65">
        <v>999999999</v>
      </c>
      <c r="CG61" s="65">
        <v>999999999</v>
      </c>
      <c r="CH61" s="65">
        <v>999999999</v>
      </c>
      <c r="CI61" s="65">
        <v>999999999</v>
      </c>
      <c r="CJ61" s="65">
        <v>999999999</v>
      </c>
      <c r="CK61" s="65">
        <v>999999999</v>
      </c>
      <c r="CL61" s="65">
        <v>999999999</v>
      </c>
      <c r="CM61" s="65">
        <v>999999999</v>
      </c>
      <c r="CN61" s="65">
        <v>999999999</v>
      </c>
      <c r="CO61" s="65">
        <v>999999999</v>
      </c>
      <c r="CP61" s="65">
        <v>999999999</v>
      </c>
      <c r="CQ61" s="65">
        <v>999999999</v>
      </c>
      <c r="CR61" s="65">
        <v>999999999</v>
      </c>
      <c r="CS61" s="65">
        <v>999999999</v>
      </c>
      <c r="CT61" s="65">
        <v>999999999</v>
      </c>
      <c r="CU61" s="65">
        <v>999999999</v>
      </c>
      <c r="CV61" s="65">
        <v>999999999</v>
      </c>
      <c r="CW61" s="65">
        <v>999999999</v>
      </c>
      <c r="CX61" s="65">
        <v>999999999</v>
      </c>
      <c r="CY61" s="65">
        <v>999999999</v>
      </c>
      <c r="CZ61" s="65">
        <v>999999999</v>
      </c>
      <c r="DA61" s="65">
        <v>999999999</v>
      </c>
      <c r="DB61" s="65">
        <v>999999999</v>
      </c>
      <c r="DC61" s="65">
        <v>999999999</v>
      </c>
      <c r="DD61" s="65">
        <v>999999999</v>
      </c>
      <c r="DE61" s="65">
        <v>999999999</v>
      </c>
      <c r="DF61" s="65">
        <v>999999999</v>
      </c>
      <c r="DG61" s="65">
        <v>999999999</v>
      </c>
      <c r="DH61" s="65">
        <v>999999999</v>
      </c>
      <c r="DI61" s="65">
        <v>999999999</v>
      </c>
      <c r="DJ61" s="65">
        <v>999999999</v>
      </c>
      <c r="DK61" s="65">
        <v>999999999</v>
      </c>
      <c r="DL61" s="65">
        <v>999999999</v>
      </c>
      <c r="DM61" s="65">
        <v>999999999</v>
      </c>
      <c r="DN61" s="65">
        <v>999999999</v>
      </c>
      <c r="DO61" s="65">
        <v>999999999</v>
      </c>
      <c r="DP61" s="65">
        <v>999999999</v>
      </c>
      <c r="DQ61" s="65">
        <v>999999999</v>
      </c>
      <c r="DR61" s="65">
        <v>999999999</v>
      </c>
      <c r="DS61" s="65">
        <v>999999999</v>
      </c>
      <c r="DT61" s="65">
        <v>999999999</v>
      </c>
      <c r="DU61" s="65">
        <v>999999999</v>
      </c>
      <c r="DV61" s="65">
        <v>999999999</v>
      </c>
      <c r="DW61" s="65">
        <v>999999999</v>
      </c>
      <c r="DX61" s="65">
        <v>999999999</v>
      </c>
      <c r="DY61" s="65">
        <v>999999999</v>
      </c>
      <c r="DZ61" s="65">
        <v>999999999</v>
      </c>
      <c r="EA61" s="65">
        <v>999999999</v>
      </c>
      <c r="EB61" s="65">
        <v>999999999</v>
      </c>
      <c r="EC61" s="65">
        <v>999999999</v>
      </c>
      <c r="ED61" s="65">
        <v>999999999</v>
      </c>
      <c r="EE61" s="65">
        <v>999999999</v>
      </c>
      <c r="EF61" s="65">
        <v>999999999</v>
      </c>
      <c r="EG61" s="65">
        <v>999999999</v>
      </c>
      <c r="EH61" s="65">
        <v>999999999</v>
      </c>
      <c r="EI61" s="65">
        <v>999999999</v>
      </c>
      <c r="EJ61" s="65">
        <v>999999999</v>
      </c>
      <c r="EK61" s="65">
        <v>999999999</v>
      </c>
      <c r="EL61" s="65">
        <v>999999999</v>
      </c>
      <c r="EM61" s="65">
        <v>999999999</v>
      </c>
      <c r="EN61" s="65">
        <v>999999999</v>
      </c>
      <c r="EO61" s="65">
        <v>999999999</v>
      </c>
      <c r="EP61" s="65">
        <v>999999999</v>
      </c>
      <c r="EQ61" s="65">
        <v>999999999</v>
      </c>
      <c r="ER61" s="65">
        <v>999999999</v>
      </c>
      <c r="ES61" s="65">
        <v>999999999</v>
      </c>
      <c r="ET61" s="65">
        <v>999999999</v>
      </c>
      <c r="EU61" s="65">
        <v>999999999</v>
      </c>
      <c r="EV61" s="65">
        <v>999999999</v>
      </c>
      <c r="EW61" s="65">
        <v>999999999</v>
      </c>
      <c r="EX61" s="65">
        <v>999999999</v>
      </c>
      <c r="EY61" s="65">
        <v>999999999</v>
      </c>
      <c r="EZ61" s="65">
        <v>999999999</v>
      </c>
      <c r="FA61" s="65">
        <v>999999999</v>
      </c>
      <c r="FB61" s="65">
        <v>999999999</v>
      </c>
      <c r="FC61" s="65">
        <v>999999999</v>
      </c>
      <c r="FD61" s="65">
        <v>999999999</v>
      </c>
      <c r="FE61" s="65">
        <v>999999999</v>
      </c>
      <c r="FF61" s="65">
        <v>999999999</v>
      </c>
      <c r="FG61" s="65">
        <v>999999999</v>
      </c>
      <c r="FH61" s="65">
        <v>999999999</v>
      </c>
      <c r="FI61" s="65">
        <v>999999999</v>
      </c>
      <c r="FJ61" s="65">
        <v>999999999</v>
      </c>
      <c r="FK61" s="65">
        <v>999999999</v>
      </c>
      <c r="FL61" s="65">
        <v>999999999</v>
      </c>
      <c r="FM61" s="65">
        <v>999999999</v>
      </c>
      <c r="FN61" s="65">
        <v>999999999</v>
      </c>
      <c r="FO61" s="65">
        <v>999999999</v>
      </c>
      <c r="FP61" s="65">
        <v>999999999</v>
      </c>
      <c r="FQ61" s="65">
        <v>999999999</v>
      </c>
      <c r="FR61" s="65">
        <v>999999999</v>
      </c>
      <c r="FS61" s="65">
        <v>999999999</v>
      </c>
      <c r="FT61" s="67">
        <v>999999999</v>
      </c>
      <c r="FU61" s="65">
        <v>999999999</v>
      </c>
      <c r="FV61" s="65">
        <v>999999999</v>
      </c>
      <c r="FW61" s="65">
        <v>999999999</v>
      </c>
      <c r="FX61" s="65">
        <v>999999999</v>
      </c>
      <c r="FY61" s="65"/>
      <c r="FZ61" s="65">
        <f>SUM(C61:FX61)</f>
        <v>177999999822</v>
      </c>
      <c r="GA61" s="65"/>
      <c r="GB61" s="49"/>
      <c r="GC61" s="49"/>
      <c r="GD61" s="68"/>
      <c r="GE61" s="68"/>
    </row>
    <row r="62" spans="1:187" x14ac:dyDescent="0.2">
      <c r="A62" s="33"/>
      <c r="B62" s="2" t="s">
        <v>346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7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7"/>
      <c r="FU62" s="65"/>
      <c r="FV62" s="65"/>
      <c r="FW62" s="65"/>
      <c r="FX62" s="65"/>
      <c r="FY62" s="65"/>
      <c r="FZ62" s="65"/>
      <c r="GA62" s="33"/>
      <c r="GB62" s="65"/>
      <c r="GC62" s="65"/>
      <c r="GD62" s="69"/>
      <c r="GE62" s="69"/>
    </row>
    <row r="63" spans="1:187" x14ac:dyDescent="0.2">
      <c r="A63" s="33"/>
      <c r="B63" s="2" t="s">
        <v>347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7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7"/>
      <c r="FU63" s="65"/>
      <c r="FV63" s="65"/>
      <c r="FW63" s="65"/>
      <c r="FX63" s="65"/>
      <c r="FY63" s="65"/>
      <c r="FZ63" s="65"/>
      <c r="GA63" s="33"/>
      <c r="GB63" s="65"/>
      <c r="GC63" s="65"/>
      <c r="GD63" s="6"/>
      <c r="GE63" s="6"/>
    </row>
    <row r="64" spans="1:187" x14ac:dyDescent="0.2">
      <c r="A64" s="33"/>
      <c r="B64" s="2" t="s">
        <v>348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7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7"/>
      <c r="FU64" s="65"/>
      <c r="FV64" s="65"/>
      <c r="FW64" s="65"/>
      <c r="FX64" s="65"/>
      <c r="FY64" s="65"/>
      <c r="FZ64" s="65"/>
      <c r="GA64" s="33"/>
      <c r="GB64" s="65"/>
      <c r="GC64" s="65"/>
      <c r="GD64" s="6"/>
      <c r="GE64" s="6"/>
    </row>
    <row r="65" spans="1:187" x14ac:dyDescent="0.2">
      <c r="A65" s="33"/>
      <c r="B65" s="2" t="s">
        <v>349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7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7"/>
      <c r="FU65" s="65"/>
      <c r="FV65" s="65"/>
      <c r="FW65" s="65"/>
      <c r="FX65" s="65"/>
      <c r="FY65" s="65"/>
      <c r="FZ65" s="65"/>
      <c r="GA65" s="33"/>
      <c r="GB65" s="65"/>
      <c r="GC65" s="65"/>
      <c r="GD65" s="6"/>
      <c r="GE65" s="6"/>
    </row>
    <row r="66" spans="1:187" x14ac:dyDescent="0.2">
      <c r="A66" s="3" t="s">
        <v>350</v>
      </c>
      <c r="B66" s="2" t="s">
        <v>351</v>
      </c>
      <c r="C66" s="65">
        <v>999999999</v>
      </c>
      <c r="D66" s="65">
        <v>999999999</v>
      </c>
      <c r="E66" s="65">
        <v>999999999</v>
      </c>
      <c r="F66" s="65">
        <v>999999999</v>
      </c>
      <c r="G66" s="65">
        <v>999999999</v>
      </c>
      <c r="H66" s="65">
        <v>999999999</v>
      </c>
      <c r="I66" s="65">
        <v>999999999</v>
      </c>
      <c r="J66" s="65">
        <v>999999999</v>
      </c>
      <c r="K66" s="65">
        <v>999999999</v>
      </c>
      <c r="L66" s="65">
        <v>999999999</v>
      </c>
      <c r="M66" s="65">
        <v>999999999</v>
      </c>
      <c r="N66" s="65">
        <v>999999999</v>
      </c>
      <c r="O66" s="65">
        <v>999999999</v>
      </c>
      <c r="P66" s="65">
        <v>999999999</v>
      </c>
      <c r="Q66" s="65">
        <v>999999999</v>
      </c>
      <c r="R66" s="65">
        <v>999999999</v>
      </c>
      <c r="S66" s="65">
        <v>999999999</v>
      </c>
      <c r="T66" s="65">
        <v>999999999</v>
      </c>
      <c r="U66" s="65">
        <v>999999999</v>
      </c>
      <c r="V66" s="65">
        <v>999999999</v>
      </c>
      <c r="W66" s="67">
        <v>999999999</v>
      </c>
      <c r="X66" s="65">
        <v>999999999</v>
      </c>
      <c r="Y66" s="65">
        <v>999999999</v>
      </c>
      <c r="Z66" s="65">
        <v>999999999</v>
      </c>
      <c r="AA66" s="65">
        <v>999999999</v>
      </c>
      <c r="AB66" s="65">
        <v>999999999</v>
      </c>
      <c r="AC66" s="65">
        <v>999999999</v>
      </c>
      <c r="AD66" s="65">
        <v>999999999</v>
      </c>
      <c r="AE66" s="65">
        <v>999999999</v>
      </c>
      <c r="AF66" s="65">
        <v>999999999</v>
      </c>
      <c r="AG66" s="65">
        <v>999999999</v>
      </c>
      <c r="AH66" s="65">
        <v>999999999</v>
      </c>
      <c r="AI66" s="65">
        <v>999999999</v>
      </c>
      <c r="AJ66" s="65">
        <v>999999999</v>
      </c>
      <c r="AK66" s="65">
        <v>999999999</v>
      </c>
      <c r="AL66" s="65">
        <v>999999999</v>
      </c>
      <c r="AM66" s="65">
        <v>999999999</v>
      </c>
      <c r="AN66" s="65">
        <v>999999999</v>
      </c>
      <c r="AO66" s="65">
        <v>999999999</v>
      </c>
      <c r="AP66" s="65">
        <v>999999999</v>
      </c>
      <c r="AQ66" s="65">
        <v>999999999</v>
      </c>
      <c r="AR66" s="65">
        <v>999999999</v>
      </c>
      <c r="AS66" s="65">
        <v>999999999</v>
      </c>
      <c r="AT66" s="65">
        <v>999999999</v>
      </c>
      <c r="AU66" s="65">
        <v>999999999</v>
      </c>
      <c r="AV66" s="65">
        <v>999999999</v>
      </c>
      <c r="AW66" s="65">
        <v>999999999</v>
      </c>
      <c r="AX66" s="65">
        <v>999999999</v>
      </c>
      <c r="AY66" s="65">
        <v>999999999</v>
      </c>
      <c r="AZ66" s="65">
        <v>999999999</v>
      </c>
      <c r="BA66" s="65">
        <v>999999999</v>
      </c>
      <c r="BB66" s="65">
        <v>999999999</v>
      </c>
      <c r="BC66" s="65">
        <v>999999999</v>
      </c>
      <c r="BD66" s="65">
        <v>999999999</v>
      </c>
      <c r="BE66" s="65">
        <v>999999999</v>
      </c>
      <c r="BF66" s="65">
        <v>999999999</v>
      </c>
      <c r="BG66" s="65">
        <v>999999999</v>
      </c>
      <c r="BH66" s="65">
        <v>999999999</v>
      </c>
      <c r="BI66" s="65">
        <v>999999999</v>
      </c>
      <c r="BJ66" s="65">
        <v>999999999</v>
      </c>
      <c r="BK66" s="65">
        <v>999999999</v>
      </c>
      <c r="BL66" s="65">
        <v>999999999</v>
      </c>
      <c r="BM66" s="65">
        <v>999999999</v>
      </c>
      <c r="BN66" s="65">
        <v>999999999</v>
      </c>
      <c r="BO66" s="65">
        <v>999999999</v>
      </c>
      <c r="BP66" s="65">
        <v>999999999</v>
      </c>
      <c r="BQ66" s="65">
        <v>999999999</v>
      </c>
      <c r="BR66" s="65">
        <v>999999999</v>
      </c>
      <c r="BS66" s="65">
        <v>999999999</v>
      </c>
      <c r="BT66" s="65">
        <v>999999999</v>
      </c>
      <c r="BU66" s="65">
        <v>999999999</v>
      </c>
      <c r="BV66" s="65">
        <v>999999999</v>
      </c>
      <c r="BW66" s="65">
        <v>999999999</v>
      </c>
      <c r="BX66" s="65">
        <v>999999999</v>
      </c>
      <c r="BY66" s="65">
        <v>999999999</v>
      </c>
      <c r="BZ66" s="65">
        <v>999999999</v>
      </c>
      <c r="CA66" s="65">
        <v>999999999</v>
      </c>
      <c r="CB66" s="65">
        <v>999999999</v>
      </c>
      <c r="CC66" s="65">
        <v>999999999</v>
      </c>
      <c r="CD66" s="65">
        <v>999999999</v>
      </c>
      <c r="CE66" s="65">
        <v>999999999</v>
      </c>
      <c r="CF66" s="65">
        <v>999999999</v>
      </c>
      <c r="CG66" s="65">
        <v>999999999</v>
      </c>
      <c r="CH66" s="65">
        <v>999999999</v>
      </c>
      <c r="CI66" s="65">
        <v>999999999</v>
      </c>
      <c r="CJ66" s="65">
        <v>999999999</v>
      </c>
      <c r="CK66" s="65">
        <v>999999999</v>
      </c>
      <c r="CL66" s="65">
        <v>999999999</v>
      </c>
      <c r="CM66" s="65">
        <v>999999999</v>
      </c>
      <c r="CN66" s="65">
        <v>999999999</v>
      </c>
      <c r="CO66" s="65">
        <v>999999999</v>
      </c>
      <c r="CP66" s="65">
        <v>999999999</v>
      </c>
      <c r="CQ66" s="65">
        <v>999999999</v>
      </c>
      <c r="CR66" s="65">
        <v>999999999</v>
      </c>
      <c r="CS66" s="65">
        <v>999999999</v>
      </c>
      <c r="CT66" s="65">
        <v>999999999</v>
      </c>
      <c r="CU66" s="65">
        <v>999999999</v>
      </c>
      <c r="CV66" s="65">
        <v>999999999</v>
      </c>
      <c r="CW66" s="65">
        <v>999999999</v>
      </c>
      <c r="CX66" s="65">
        <v>999999999</v>
      </c>
      <c r="CY66" s="65">
        <v>999999999</v>
      </c>
      <c r="CZ66" s="65">
        <v>999999999</v>
      </c>
      <c r="DA66" s="65">
        <v>999999999</v>
      </c>
      <c r="DB66" s="65">
        <v>999999999</v>
      </c>
      <c r="DC66" s="65">
        <v>999999999</v>
      </c>
      <c r="DD66" s="65">
        <v>999999999</v>
      </c>
      <c r="DE66" s="65">
        <v>999999999</v>
      </c>
      <c r="DF66" s="65">
        <v>999999999</v>
      </c>
      <c r="DG66" s="65">
        <v>999999999</v>
      </c>
      <c r="DH66" s="65">
        <v>999999999</v>
      </c>
      <c r="DI66" s="65">
        <v>999999999</v>
      </c>
      <c r="DJ66" s="65">
        <v>999999999</v>
      </c>
      <c r="DK66" s="65">
        <v>999999999</v>
      </c>
      <c r="DL66" s="65">
        <v>999999999</v>
      </c>
      <c r="DM66" s="65">
        <v>999999999</v>
      </c>
      <c r="DN66" s="65">
        <v>999999999</v>
      </c>
      <c r="DO66" s="65">
        <v>999999999</v>
      </c>
      <c r="DP66" s="65">
        <v>999999999</v>
      </c>
      <c r="DQ66" s="65">
        <v>999999999</v>
      </c>
      <c r="DR66" s="65">
        <v>999999999</v>
      </c>
      <c r="DS66" s="65">
        <v>999999999</v>
      </c>
      <c r="DT66" s="65">
        <v>999999999</v>
      </c>
      <c r="DU66" s="65">
        <v>999999999</v>
      </c>
      <c r="DV66" s="65">
        <v>999999999</v>
      </c>
      <c r="DW66" s="65">
        <v>999999999</v>
      </c>
      <c r="DX66" s="65">
        <v>999999999</v>
      </c>
      <c r="DY66" s="65">
        <v>999999999</v>
      </c>
      <c r="DZ66" s="65">
        <v>999999999</v>
      </c>
      <c r="EA66" s="65">
        <v>999999999</v>
      </c>
      <c r="EB66" s="65">
        <v>999999999</v>
      </c>
      <c r="EC66" s="65">
        <v>999999999</v>
      </c>
      <c r="ED66" s="65">
        <v>999999999</v>
      </c>
      <c r="EE66" s="65">
        <v>999999999</v>
      </c>
      <c r="EF66" s="65">
        <v>999999999</v>
      </c>
      <c r="EG66" s="65">
        <v>999999999</v>
      </c>
      <c r="EH66" s="65">
        <v>999999999</v>
      </c>
      <c r="EI66" s="65">
        <v>999999999</v>
      </c>
      <c r="EJ66" s="65">
        <v>999999999</v>
      </c>
      <c r="EK66" s="65">
        <v>999999999</v>
      </c>
      <c r="EL66" s="65">
        <v>999999999</v>
      </c>
      <c r="EM66" s="65">
        <v>999999999</v>
      </c>
      <c r="EN66" s="65">
        <v>999999999</v>
      </c>
      <c r="EO66" s="65">
        <v>999999999</v>
      </c>
      <c r="EP66" s="65">
        <v>999999999</v>
      </c>
      <c r="EQ66" s="65">
        <v>999999999</v>
      </c>
      <c r="ER66" s="65">
        <v>999999999</v>
      </c>
      <c r="ES66" s="65">
        <v>999999999</v>
      </c>
      <c r="ET66" s="65">
        <v>999999999</v>
      </c>
      <c r="EU66" s="65">
        <v>999999999</v>
      </c>
      <c r="EV66" s="65">
        <v>999999999</v>
      </c>
      <c r="EW66" s="65">
        <v>999999999</v>
      </c>
      <c r="EX66" s="65">
        <v>999999999</v>
      </c>
      <c r="EY66" s="65">
        <v>999999999</v>
      </c>
      <c r="EZ66" s="65">
        <v>999999999</v>
      </c>
      <c r="FA66" s="65">
        <v>999999999</v>
      </c>
      <c r="FB66" s="65">
        <v>999999999</v>
      </c>
      <c r="FC66" s="65">
        <v>999999999</v>
      </c>
      <c r="FD66" s="65">
        <v>999999999</v>
      </c>
      <c r="FE66" s="65">
        <v>999999999</v>
      </c>
      <c r="FF66" s="65">
        <v>999999999</v>
      </c>
      <c r="FG66" s="65">
        <v>999999999</v>
      </c>
      <c r="FH66" s="65">
        <v>999999999</v>
      </c>
      <c r="FI66" s="65">
        <v>999999999</v>
      </c>
      <c r="FJ66" s="65">
        <v>999999999</v>
      </c>
      <c r="FK66" s="65">
        <v>999999999</v>
      </c>
      <c r="FL66" s="65">
        <v>999999999</v>
      </c>
      <c r="FM66" s="65">
        <v>999999999</v>
      </c>
      <c r="FN66" s="65">
        <v>999999999</v>
      </c>
      <c r="FO66" s="65">
        <v>999999999</v>
      </c>
      <c r="FP66" s="65">
        <v>999999999</v>
      </c>
      <c r="FQ66" s="65">
        <v>999999999</v>
      </c>
      <c r="FR66" s="65">
        <v>999999999</v>
      </c>
      <c r="FS66" s="65">
        <v>999999999</v>
      </c>
      <c r="FT66" s="67">
        <v>999999999</v>
      </c>
      <c r="FU66" s="65">
        <v>999999999</v>
      </c>
      <c r="FV66" s="65">
        <v>999999999</v>
      </c>
      <c r="FW66" s="65">
        <v>999999999</v>
      </c>
      <c r="FX66" s="65">
        <v>999999999</v>
      </c>
      <c r="FY66" s="65"/>
      <c r="FZ66" s="65">
        <f>SUM(C66:FX66)</f>
        <v>177999999822</v>
      </c>
      <c r="GA66" s="33"/>
      <c r="GB66" s="65"/>
      <c r="GC66" s="65"/>
      <c r="GD66" s="6"/>
      <c r="GE66" s="6"/>
    </row>
    <row r="67" spans="1:187" x14ac:dyDescent="0.2">
      <c r="A67" s="48"/>
      <c r="B67" s="2" t="s">
        <v>346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7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7"/>
      <c r="FU67" s="65"/>
      <c r="FV67" s="65"/>
      <c r="FW67" s="65"/>
      <c r="FX67" s="65"/>
      <c r="FY67" s="65"/>
      <c r="FZ67" s="33"/>
      <c r="GA67" s="33"/>
      <c r="GB67" s="65"/>
      <c r="GC67" s="65"/>
      <c r="GD67" s="69"/>
      <c r="GE67" s="69"/>
    </row>
    <row r="68" spans="1:187" x14ac:dyDescent="0.2">
      <c r="A68" s="48"/>
      <c r="B68" s="2" t="s">
        <v>352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7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70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7"/>
      <c r="FU68" s="65"/>
      <c r="FV68" s="65"/>
      <c r="FW68" s="65"/>
      <c r="FX68" s="65"/>
      <c r="FY68" s="65"/>
      <c r="FZ68" s="33"/>
      <c r="GA68" s="33"/>
      <c r="GB68" s="33"/>
      <c r="GC68" s="33"/>
      <c r="GD68" s="6"/>
      <c r="GE68" s="6"/>
    </row>
    <row r="69" spans="1:187" x14ac:dyDescent="0.2">
      <c r="A69" s="48"/>
      <c r="B69" s="2" t="s">
        <v>353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33"/>
      <c r="GA69" s="33"/>
      <c r="GB69" s="33"/>
      <c r="GC69" s="33"/>
      <c r="GD69" s="6"/>
      <c r="GE69" s="6"/>
    </row>
    <row r="70" spans="1:187" x14ac:dyDescent="0.2">
      <c r="A70" s="48"/>
      <c r="B70" s="2" t="s">
        <v>354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7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7"/>
      <c r="FU70" s="65"/>
      <c r="FV70" s="65"/>
      <c r="FW70" s="65"/>
      <c r="FX70" s="65"/>
      <c r="FY70" s="65"/>
      <c r="FZ70" s="33"/>
      <c r="GA70" s="33"/>
      <c r="GB70" s="33"/>
      <c r="GC70" s="33"/>
      <c r="GD70" s="6"/>
      <c r="GE70" s="6"/>
    </row>
    <row r="71" spans="1:187" x14ac:dyDescent="0.2">
      <c r="A71" s="3" t="s">
        <v>355</v>
      </c>
      <c r="B71" s="35" t="s">
        <v>356</v>
      </c>
      <c r="C71" s="71">
        <v>214049.99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518609.48</v>
      </c>
      <c r="J71" s="71">
        <v>0</v>
      </c>
      <c r="K71" s="71">
        <v>0</v>
      </c>
      <c r="L71" s="71">
        <v>0</v>
      </c>
      <c r="M71" s="71">
        <v>0</v>
      </c>
      <c r="N71" s="71">
        <v>6454001.4400000004</v>
      </c>
      <c r="O71" s="71">
        <v>2315346.59</v>
      </c>
      <c r="P71" s="71">
        <v>6508.04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2">
        <v>0</v>
      </c>
      <c r="X71" s="71">
        <v>4645.62</v>
      </c>
      <c r="Y71" s="71">
        <v>0</v>
      </c>
      <c r="Z71" s="71">
        <v>125782.95</v>
      </c>
      <c r="AA71" s="71">
        <v>0</v>
      </c>
      <c r="AB71" s="71">
        <v>0</v>
      </c>
      <c r="AC71" s="71">
        <v>0</v>
      </c>
      <c r="AD71" s="71">
        <v>0</v>
      </c>
      <c r="AE71" s="71">
        <v>73409.77</v>
      </c>
      <c r="AF71" s="71">
        <v>0</v>
      </c>
      <c r="AG71" s="71">
        <v>0</v>
      </c>
      <c r="AH71" s="71">
        <v>189856.48</v>
      </c>
      <c r="AI71" s="71">
        <v>0</v>
      </c>
      <c r="AJ71" s="71">
        <v>0</v>
      </c>
      <c r="AK71" s="71">
        <v>0</v>
      </c>
      <c r="AL71" s="71">
        <v>0</v>
      </c>
      <c r="AM71" s="71">
        <v>0</v>
      </c>
      <c r="AN71" s="71">
        <v>0</v>
      </c>
      <c r="AO71" s="71">
        <v>0</v>
      </c>
      <c r="AP71" s="71">
        <v>0</v>
      </c>
      <c r="AQ71" s="71">
        <v>0</v>
      </c>
      <c r="AR71" s="71">
        <v>0</v>
      </c>
      <c r="AS71" s="71">
        <v>2116980.9</v>
      </c>
      <c r="AT71" s="71">
        <v>0</v>
      </c>
      <c r="AU71" s="71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71">
        <v>0</v>
      </c>
      <c r="BB71" s="71">
        <v>0</v>
      </c>
      <c r="BC71" s="71">
        <v>0</v>
      </c>
      <c r="BD71" s="71">
        <v>0</v>
      </c>
      <c r="BE71" s="71">
        <v>0</v>
      </c>
      <c r="BF71" s="71">
        <v>0</v>
      </c>
      <c r="BG71" s="71">
        <v>0</v>
      </c>
      <c r="BH71" s="71">
        <v>0</v>
      </c>
      <c r="BI71" s="71">
        <v>0</v>
      </c>
      <c r="BJ71" s="71">
        <v>0</v>
      </c>
      <c r="BK71" s="71">
        <v>0</v>
      </c>
      <c r="BL71" s="71">
        <v>0</v>
      </c>
      <c r="BM71" s="71">
        <v>40575.480000000003</v>
      </c>
      <c r="BN71" s="71">
        <v>0</v>
      </c>
      <c r="BO71" s="71">
        <v>0</v>
      </c>
      <c r="BP71" s="71">
        <v>0</v>
      </c>
      <c r="BQ71" s="71">
        <v>0</v>
      </c>
      <c r="BR71" s="71">
        <v>0</v>
      </c>
      <c r="BS71" s="71">
        <v>0</v>
      </c>
      <c r="BT71" s="71">
        <v>0</v>
      </c>
      <c r="BU71" s="71">
        <v>0</v>
      </c>
      <c r="BV71" s="71">
        <v>784125.51</v>
      </c>
      <c r="BW71" s="71">
        <v>0</v>
      </c>
      <c r="BX71" s="71">
        <v>0</v>
      </c>
      <c r="BY71" s="71">
        <v>0</v>
      </c>
      <c r="BZ71" s="71">
        <v>0</v>
      </c>
      <c r="CA71" s="71">
        <v>0</v>
      </c>
      <c r="CB71" s="71">
        <v>0</v>
      </c>
      <c r="CC71" s="71">
        <v>0</v>
      </c>
      <c r="CD71" s="71">
        <v>64538.16</v>
      </c>
      <c r="CE71" s="71">
        <v>0</v>
      </c>
      <c r="CF71" s="71">
        <v>139360.24</v>
      </c>
      <c r="CG71" s="71">
        <v>0</v>
      </c>
      <c r="CH71" s="71">
        <v>0</v>
      </c>
      <c r="CI71" s="71">
        <v>0</v>
      </c>
      <c r="CJ71" s="71">
        <v>0</v>
      </c>
      <c r="CK71" s="71">
        <v>2621262.39</v>
      </c>
      <c r="CL71" s="71">
        <v>34407.54</v>
      </c>
      <c r="CM71" s="71">
        <v>0</v>
      </c>
      <c r="CN71" s="71">
        <v>0</v>
      </c>
      <c r="CO71" s="71">
        <v>0</v>
      </c>
      <c r="CP71" s="71">
        <v>0</v>
      </c>
      <c r="CQ71" s="71">
        <v>0</v>
      </c>
      <c r="CR71" s="71">
        <v>78694.86</v>
      </c>
      <c r="CS71" s="71">
        <v>0</v>
      </c>
      <c r="CT71" s="71">
        <v>29636.04</v>
      </c>
      <c r="CU71" s="71">
        <v>0</v>
      </c>
      <c r="CV71" s="71">
        <v>28341.66</v>
      </c>
      <c r="CW71" s="71">
        <v>0</v>
      </c>
      <c r="CX71" s="71">
        <v>0</v>
      </c>
      <c r="CY71" s="71">
        <v>0</v>
      </c>
      <c r="CZ71" s="71">
        <v>0</v>
      </c>
      <c r="DA71" s="71">
        <v>18622.72</v>
      </c>
      <c r="DB71" s="71">
        <v>0</v>
      </c>
      <c r="DC71" s="71">
        <v>36496.36</v>
      </c>
      <c r="DD71" s="71">
        <v>5221.7700000000004</v>
      </c>
      <c r="DE71" s="71">
        <v>0</v>
      </c>
      <c r="DF71" s="71">
        <v>0</v>
      </c>
      <c r="DG71" s="71">
        <v>0</v>
      </c>
      <c r="DH71" s="71">
        <v>277847.37</v>
      </c>
      <c r="DI71" s="71">
        <v>0</v>
      </c>
      <c r="DJ71" s="71">
        <v>0</v>
      </c>
      <c r="DK71" s="71">
        <v>0</v>
      </c>
      <c r="DL71" s="71">
        <v>0</v>
      </c>
      <c r="DM71" s="71">
        <v>0</v>
      </c>
      <c r="DN71" s="71">
        <v>0</v>
      </c>
      <c r="DO71" s="71">
        <v>0</v>
      </c>
      <c r="DP71" s="71">
        <v>9617.9</v>
      </c>
      <c r="DQ71" s="71">
        <v>0</v>
      </c>
      <c r="DR71" s="71">
        <v>0</v>
      </c>
      <c r="DS71" s="71">
        <v>0</v>
      </c>
      <c r="DT71" s="71">
        <v>0</v>
      </c>
      <c r="DU71" s="71">
        <v>0</v>
      </c>
      <c r="DV71" s="71">
        <v>0</v>
      </c>
      <c r="DW71" s="71">
        <v>0</v>
      </c>
      <c r="DX71" s="71">
        <v>0</v>
      </c>
      <c r="DY71" s="71">
        <v>0</v>
      </c>
      <c r="DZ71" s="71">
        <v>0</v>
      </c>
      <c r="EA71" s="71">
        <v>550952.78</v>
      </c>
      <c r="EB71" s="71">
        <v>0</v>
      </c>
      <c r="EC71" s="71">
        <v>0</v>
      </c>
      <c r="ED71" s="71">
        <v>710551.13</v>
      </c>
      <c r="EE71" s="71">
        <v>0</v>
      </c>
      <c r="EF71" s="71">
        <v>0</v>
      </c>
      <c r="EG71" s="71">
        <v>0</v>
      </c>
      <c r="EH71" s="71">
        <v>0</v>
      </c>
      <c r="EI71" s="71">
        <v>0</v>
      </c>
      <c r="EJ71" s="71">
        <v>0</v>
      </c>
      <c r="EK71" s="71">
        <v>0</v>
      </c>
      <c r="EL71" s="71">
        <v>671262.95</v>
      </c>
      <c r="EM71" s="71">
        <v>0</v>
      </c>
      <c r="EN71" s="71">
        <v>0</v>
      </c>
      <c r="EO71" s="71">
        <v>0</v>
      </c>
      <c r="EP71" s="71">
        <v>0</v>
      </c>
      <c r="EQ71" s="71">
        <v>1064161.06</v>
      </c>
      <c r="ER71" s="71">
        <v>0</v>
      </c>
      <c r="ES71" s="71">
        <v>0</v>
      </c>
      <c r="ET71" s="71">
        <v>0</v>
      </c>
      <c r="EU71" s="71">
        <v>0</v>
      </c>
      <c r="EV71" s="71">
        <v>19817.919999999998</v>
      </c>
      <c r="EW71" s="71">
        <v>0</v>
      </c>
      <c r="EX71" s="71">
        <v>0</v>
      </c>
      <c r="EY71" s="71">
        <v>0</v>
      </c>
      <c r="EZ71" s="71">
        <v>74228.81</v>
      </c>
      <c r="FA71" s="71">
        <v>1475032.01</v>
      </c>
      <c r="FB71" s="71">
        <v>0</v>
      </c>
      <c r="FC71" s="71">
        <v>0</v>
      </c>
      <c r="FD71" s="71">
        <v>0</v>
      </c>
      <c r="FE71" s="71">
        <v>7823.44</v>
      </c>
      <c r="FF71" s="71">
        <v>0</v>
      </c>
      <c r="FG71" s="71">
        <v>0</v>
      </c>
      <c r="FH71" s="71">
        <v>76952.78</v>
      </c>
      <c r="FI71" s="71">
        <v>0</v>
      </c>
      <c r="FJ71" s="71">
        <v>0</v>
      </c>
      <c r="FK71" s="71">
        <v>46526.37</v>
      </c>
      <c r="FL71" s="71">
        <v>0</v>
      </c>
      <c r="FM71" s="71">
        <v>0</v>
      </c>
      <c r="FN71" s="71">
        <v>0</v>
      </c>
      <c r="FO71" s="71">
        <v>0</v>
      </c>
      <c r="FP71" s="71">
        <v>0</v>
      </c>
      <c r="FQ71" s="71">
        <v>0</v>
      </c>
      <c r="FR71" s="71">
        <v>0</v>
      </c>
      <c r="FS71" s="71">
        <v>0</v>
      </c>
      <c r="FT71" s="72">
        <v>0</v>
      </c>
      <c r="FU71" s="71">
        <v>0</v>
      </c>
      <c r="FV71" s="71">
        <v>0</v>
      </c>
      <c r="FW71" s="71">
        <v>0</v>
      </c>
      <c r="FX71" s="71">
        <v>0</v>
      </c>
      <c r="FY71" s="71"/>
      <c r="FZ71" s="33">
        <f>SUM(C71:FX71)</f>
        <v>20885248.509999998</v>
      </c>
      <c r="GA71" s="33"/>
      <c r="GB71" s="33"/>
      <c r="GC71" s="33"/>
      <c r="GD71" s="6"/>
      <c r="GE71" s="6"/>
    </row>
    <row r="72" spans="1:187" x14ac:dyDescent="0.2">
      <c r="A72" s="3" t="s">
        <v>357</v>
      </c>
      <c r="B72" s="2" t="s">
        <v>358</v>
      </c>
      <c r="C72" s="73">
        <v>0</v>
      </c>
      <c r="D72" s="71">
        <v>0</v>
      </c>
      <c r="E72" s="71">
        <v>0</v>
      </c>
      <c r="F72" s="71">
        <v>0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1">
        <v>0</v>
      </c>
      <c r="M72" s="71">
        <v>0</v>
      </c>
      <c r="N72" s="71">
        <v>387510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72">
        <v>0</v>
      </c>
      <c r="X72" s="71">
        <v>0</v>
      </c>
      <c r="Y72" s="71">
        <v>0</v>
      </c>
      <c r="Z72" s="71">
        <v>0</v>
      </c>
      <c r="AA72" s="71">
        <v>0</v>
      </c>
      <c r="AB72" s="71">
        <v>0</v>
      </c>
      <c r="AC72" s="71">
        <v>0</v>
      </c>
      <c r="AD72" s="71">
        <v>0</v>
      </c>
      <c r="AE72" s="71">
        <v>0</v>
      </c>
      <c r="AF72" s="71">
        <v>0</v>
      </c>
      <c r="AG72" s="71">
        <v>0</v>
      </c>
      <c r="AH72" s="71">
        <v>0</v>
      </c>
      <c r="AI72" s="71">
        <v>0</v>
      </c>
      <c r="AJ72" s="71">
        <v>0</v>
      </c>
      <c r="AK72" s="71">
        <v>0</v>
      </c>
      <c r="AL72" s="71">
        <v>0</v>
      </c>
      <c r="AM72" s="71">
        <v>0</v>
      </c>
      <c r="AN72" s="71">
        <v>0</v>
      </c>
      <c r="AO72" s="71">
        <v>0</v>
      </c>
      <c r="AP72" s="71">
        <v>0</v>
      </c>
      <c r="AQ72" s="71">
        <v>0</v>
      </c>
      <c r="AR72" s="71">
        <v>0</v>
      </c>
      <c r="AS72" s="71">
        <v>0</v>
      </c>
      <c r="AT72" s="71">
        <v>0</v>
      </c>
      <c r="AU72" s="71">
        <v>0</v>
      </c>
      <c r="AV72" s="71">
        <v>0</v>
      </c>
      <c r="AW72" s="71">
        <v>0</v>
      </c>
      <c r="AX72" s="71">
        <v>0</v>
      </c>
      <c r="AY72" s="71">
        <v>0</v>
      </c>
      <c r="AZ72" s="71">
        <v>0</v>
      </c>
      <c r="BA72" s="71">
        <v>0</v>
      </c>
      <c r="BB72" s="71">
        <v>0</v>
      </c>
      <c r="BC72" s="71">
        <v>0</v>
      </c>
      <c r="BD72" s="71">
        <v>0</v>
      </c>
      <c r="BE72" s="71">
        <v>0</v>
      </c>
      <c r="BF72" s="71">
        <v>0</v>
      </c>
      <c r="BG72" s="71">
        <v>0</v>
      </c>
      <c r="BH72" s="71">
        <v>0</v>
      </c>
      <c r="BI72" s="71">
        <v>0</v>
      </c>
      <c r="BJ72" s="71">
        <v>0</v>
      </c>
      <c r="BK72" s="71">
        <v>0</v>
      </c>
      <c r="BL72" s="71">
        <v>0</v>
      </c>
      <c r="BM72" s="71">
        <v>0</v>
      </c>
      <c r="BN72" s="71">
        <v>0</v>
      </c>
      <c r="BO72" s="71">
        <v>0</v>
      </c>
      <c r="BP72" s="71">
        <v>0</v>
      </c>
      <c r="BQ72" s="71">
        <v>0</v>
      </c>
      <c r="BR72" s="71">
        <v>0</v>
      </c>
      <c r="BS72" s="71">
        <v>0</v>
      </c>
      <c r="BT72" s="71">
        <v>0</v>
      </c>
      <c r="BU72" s="71">
        <v>0</v>
      </c>
      <c r="BV72" s="71">
        <v>0</v>
      </c>
      <c r="BW72" s="71">
        <v>0</v>
      </c>
      <c r="BX72" s="71">
        <v>0</v>
      </c>
      <c r="BY72" s="71">
        <v>0</v>
      </c>
      <c r="BZ72" s="71">
        <v>0</v>
      </c>
      <c r="CA72" s="71">
        <v>0</v>
      </c>
      <c r="CB72" s="71">
        <v>0</v>
      </c>
      <c r="CC72" s="71">
        <v>0</v>
      </c>
      <c r="CD72" s="71">
        <v>0</v>
      </c>
      <c r="CE72" s="71">
        <v>0</v>
      </c>
      <c r="CF72" s="71">
        <v>0</v>
      </c>
      <c r="CG72" s="71">
        <v>0</v>
      </c>
      <c r="CH72" s="71">
        <v>0</v>
      </c>
      <c r="CI72" s="71">
        <v>0</v>
      </c>
      <c r="CJ72" s="71">
        <v>0</v>
      </c>
      <c r="CK72" s="71">
        <v>0</v>
      </c>
      <c r="CL72" s="71">
        <v>0</v>
      </c>
      <c r="CM72" s="71">
        <v>0</v>
      </c>
      <c r="CN72" s="71">
        <v>0</v>
      </c>
      <c r="CO72" s="71">
        <v>0</v>
      </c>
      <c r="CP72" s="71">
        <v>0</v>
      </c>
      <c r="CQ72" s="71">
        <v>0</v>
      </c>
      <c r="CR72" s="71">
        <v>0</v>
      </c>
      <c r="CS72" s="71">
        <v>0</v>
      </c>
      <c r="CT72" s="71">
        <v>0</v>
      </c>
      <c r="CU72" s="71">
        <v>0</v>
      </c>
      <c r="CV72" s="71">
        <v>0</v>
      </c>
      <c r="CW72" s="71">
        <v>0</v>
      </c>
      <c r="CX72" s="71">
        <v>0</v>
      </c>
      <c r="CY72" s="71">
        <v>0</v>
      </c>
      <c r="CZ72" s="71">
        <v>0</v>
      </c>
      <c r="DA72" s="71">
        <v>0</v>
      </c>
      <c r="DB72" s="71">
        <v>0</v>
      </c>
      <c r="DC72" s="71">
        <v>0</v>
      </c>
      <c r="DD72" s="71">
        <v>0</v>
      </c>
      <c r="DE72" s="71">
        <v>0</v>
      </c>
      <c r="DF72" s="71">
        <v>0</v>
      </c>
      <c r="DG72" s="71">
        <v>0</v>
      </c>
      <c r="DH72" s="71">
        <v>0</v>
      </c>
      <c r="DI72" s="71">
        <v>0</v>
      </c>
      <c r="DJ72" s="71">
        <v>0</v>
      </c>
      <c r="DK72" s="71">
        <v>0</v>
      </c>
      <c r="DL72" s="71">
        <v>0</v>
      </c>
      <c r="DM72" s="71">
        <v>0</v>
      </c>
      <c r="DN72" s="71">
        <v>0</v>
      </c>
      <c r="DO72" s="71">
        <v>0</v>
      </c>
      <c r="DP72" s="71">
        <v>0</v>
      </c>
      <c r="DQ72" s="71">
        <v>0</v>
      </c>
      <c r="DR72" s="71">
        <v>0</v>
      </c>
      <c r="DS72" s="71">
        <v>0</v>
      </c>
      <c r="DT72" s="71">
        <v>0</v>
      </c>
      <c r="DU72" s="71">
        <v>0</v>
      </c>
      <c r="DV72" s="71">
        <v>0</v>
      </c>
      <c r="DW72" s="71">
        <v>0</v>
      </c>
      <c r="DX72" s="71">
        <v>0</v>
      </c>
      <c r="DY72" s="71">
        <v>0</v>
      </c>
      <c r="DZ72" s="71">
        <v>0</v>
      </c>
      <c r="EA72" s="71">
        <v>0</v>
      </c>
      <c r="EB72" s="71">
        <v>0</v>
      </c>
      <c r="EC72" s="71">
        <v>0</v>
      </c>
      <c r="ED72" s="71">
        <v>0</v>
      </c>
      <c r="EE72" s="71">
        <v>0</v>
      </c>
      <c r="EF72" s="71">
        <v>0</v>
      </c>
      <c r="EG72" s="71">
        <v>0</v>
      </c>
      <c r="EH72" s="71">
        <v>0</v>
      </c>
      <c r="EI72" s="71">
        <v>0</v>
      </c>
      <c r="EJ72" s="71">
        <v>0</v>
      </c>
      <c r="EK72" s="71">
        <v>0</v>
      </c>
      <c r="EL72" s="71">
        <v>0</v>
      </c>
      <c r="EM72" s="71">
        <v>0</v>
      </c>
      <c r="EN72" s="71">
        <v>0</v>
      </c>
      <c r="EO72" s="71">
        <v>0</v>
      </c>
      <c r="EP72" s="71">
        <v>0</v>
      </c>
      <c r="EQ72" s="71">
        <v>0</v>
      </c>
      <c r="ER72" s="71">
        <v>0</v>
      </c>
      <c r="ES72" s="71">
        <v>0</v>
      </c>
      <c r="ET72" s="71">
        <v>0</v>
      </c>
      <c r="EU72" s="71">
        <v>0</v>
      </c>
      <c r="EV72" s="71">
        <v>0</v>
      </c>
      <c r="EW72" s="71">
        <v>0</v>
      </c>
      <c r="EX72" s="71">
        <v>0</v>
      </c>
      <c r="EY72" s="71">
        <v>0</v>
      </c>
      <c r="EZ72" s="71">
        <v>0</v>
      </c>
      <c r="FA72" s="71">
        <v>0</v>
      </c>
      <c r="FB72" s="71">
        <v>0</v>
      </c>
      <c r="FC72" s="71">
        <v>0</v>
      </c>
      <c r="FD72" s="71">
        <v>0</v>
      </c>
      <c r="FE72" s="71">
        <v>0</v>
      </c>
      <c r="FF72" s="71">
        <v>0</v>
      </c>
      <c r="FG72" s="71">
        <v>0</v>
      </c>
      <c r="FH72" s="71">
        <v>0</v>
      </c>
      <c r="FI72" s="71">
        <v>0</v>
      </c>
      <c r="FJ72" s="71">
        <v>0</v>
      </c>
      <c r="FK72" s="71">
        <v>0</v>
      </c>
      <c r="FL72" s="71">
        <v>0</v>
      </c>
      <c r="FM72" s="71">
        <v>0</v>
      </c>
      <c r="FN72" s="71">
        <v>0</v>
      </c>
      <c r="FO72" s="71">
        <v>0</v>
      </c>
      <c r="FP72" s="71">
        <v>0</v>
      </c>
      <c r="FQ72" s="71">
        <v>0</v>
      </c>
      <c r="FR72" s="71">
        <v>0</v>
      </c>
      <c r="FS72" s="71">
        <v>0</v>
      </c>
      <c r="FT72" s="72">
        <v>0</v>
      </c>
      <c r="FU72" s="71">
        <v>0</v>
      </c>
      <c r="FV72" s="71">
        <v>0</v>
      </c>
      <c r="FW72" s="71">
        <v>0</v>
      </c>
      <c r="FX72" s="71">
        <v>0</v>
      </c>
      <c r="FY72" s="71"/>
      <c r="FZ72" s="33">
        <f>SUM(C72:FX72)</f>
        <v>387510</v>
      </c>
      <c r="GA72" s="33"/>
      <c r="GB72" s="33"/>
      <c r="GC72" s="33"/>
      <c r="GD72" s="48"/>
      <c r="GE72" s="48"/>
    </row>
    <row r="73" spans="1:187" x14ac:dyDescent="0.2">
      <c r="A73" s="3" t="s">
        <v>359</v>
      </c>
      <c r="B73" s="2" t="s">
        <v>360</v>
      </c>
      <c r="C73" s="74">
        <v>5670000</v>
      </c>
      <c r="D73" s="74">
        <v>35400000</v>
      </c>
      <c r="E73" s="74">
        <v>4890000</v>
      </c>
      <c r="F73" s="74">
        <v>750000</v>
      </c>
      <c r="G73" s="74">
        <v>0</v>
      </c>
      <c r="H73" s="74">
        <v>300000</v>
      </c>
      <c r="I73" s="75">
        <v>7845103</v>
      </c>
      <c r="J73" s="74">
        <v>0</v>
      </c>
      <c r="K73" s="74">
        <v>0</v>
      </c>
      <c r="L73" s="74">
        <f>4655850+1500000</f>
        <v>6155850</v>
      </c>
      <c r="M73" s="74">
        <v>1000000</v>
      </c>
      <c r="N73" s="74">
        <f>77763000+23900000</f>
        <v>101663000</v>
      </c>
      <c r="O73" s="74">
        <v>26498234</v>
      </c>
      <c r="P73" s="74">
        <v>0</v>
      </c>
      <c r="Q73" s="74">
        <v>42699062.083523996</v>
      </c>
      <c r="R73" s="74">
        <v>150000</v>
      </c>
      <c r="S73" s="74">
        <v>0</v>
      </c>
      <c r="T73" s="74">
        <v>290180</v>
      </c>
      <c r="U73" s="74">
        <v>100000</v>
      </c>
      <c r="V73" s="74">
        <v>0</v>
      </c>
      <c r="W73" s="76">
        <v>0</v>
      </c>
      <c r="X73" s="74">
        <v>150000</v>
      </c>
      <c r="Y73" s="74">
        <v>0</v>
      </c>
      <c r="Z73" s="74">
        <v>0</v>
      </c>
      <c r="AA73" s="74">
        <v>39524340.083580002</v>
      </c>
      <c r="AB73" s="75">
        <v>67112523</v>
      </c>
      <c r="AC73" s="75">
        <v>2044227</v>
      </c>
      <c r="AD73" s="75">
        <v>2497712</v>
      </c>
      <c r="AE73" s="74">
        <v>320000</v>
      </c>
      <c r="AF73" s="75">
        <v>726897.55</v>
      </c>
      <c r="AG73" s="74">
        <v>1839046</v>
      </c>
      <c r="AH73" s="74">
        <v>0</v>
      </c>
      <c r="AI73" s="74">
        <v>0</v>
      </c>
      <c r="AJ73" s="74">
        <v>0</v>
      </c>
      <c r="AK73" s="74">
        <v>0</v>
      </c>
      <c r="AL73" s="74">
        <v>330575</v>
      </c>
      <c r="AM73" s="74">
        <v>0</v>
      </c>
      <c r="AN73" s="74">
        <v>0</v>
      </c>
      <c r="AO73" s="74">
        <v>0</v>
      </c>
      <c r="AP73" s="74">
        <f>145121314.38+56600000</f>
        <v>201721314.38</v>
      </c>
      <c r="AQ73" s="74">
        <v>350000</v>
      </c>
      <c r="AR73" s="74">
        <v>33713000</v>
      </c>
      <c r="AS73" s="74">
        <f>5944650+8000000</f>
        <v>13944650</v>
      </c>
      <c r="AT73" s="74">
        <v>0</v>
      </c>
      <c r="AU73" s="74">
        <v>0</v>
      </c>
      <c r="AV73" s="74">
        <v>0</v>
      </c>
      <c r="AW73" s="74">
        <v>0</v>
      </c>
      <c r="AX73" s="74">
        <v>0</v>
      </c>
      <c r="AY73" s="74">
        <v>0</v>
      </c>
      <c r="AZ73" s="74">
        <v>5750000</v>
      </c>
      <c r="BA73" s="74">
        <f>3950000+3500000</f>
        <v>7450000</v>
      </c>
      <c r="BB73" s="74">
        <v>700000</v>
      </c>
      <c r="BC73" s="75">
        <f>30398822+42000000</f>
        <v>72398822</v>
      </c>
      <c r="BD73" s="74">
        <v>5902714.2358800005</v>
      </c>
      <c r="BE73" s="74">
        <v>3700000</v>
      </c>
      <c r="BF73" s="74">
        <v>26750862</v>
      </c>
      <c r="BG73" s="74">
        <v>0</v>
      </c>
      <c r="BH73" s="74">
        <v>183000</v>
      </c>
      <c r="BI73" s="74">
        <v>0</v>
      </c>
      <c r="BJ73" s="74">
        <v>4000000</v>
      </c>
      <c r="BK73" s="74">
        <f>7500000+3300000</f>
        <v>10800000</v>
      </c>
      <c r="BL73" s="74">
        <v>0</v>
      </c>
      <c r="BM73" s="74">
        <v>0</v>
      </c>
      <c r="BN73" s="74">
        <v>1385000</v>
      </c>
      <c r="BO73" s="74">
        <v>350000</v>
      </c>
      <c r="BP73" s="74">
        <v>110000</v>
      </c>
      <c r="BQ73" s="74">
        <v>8800000</v>
      </c>
      <c r="BR73" s="74">
        <v>4300000</v>
      </c>
      <c r="BS73" s="74">
        <v>2167002</v>
      </c>
      <c r="BT73" s="74">
        <v>980488</v>
      </c>
      <c r="BU73" s="74">
        <v>550000</v>
      </c>
      <c r="BV73" s="74">
        <v>1330000</v>
      </c>
      <c r="BW73" s="74">
        <v>3800000</v>
      </c>
      <c r="BX73" s="74">
        <v>0</v>
      </c>
      <c r="BY73" s="74">
        <v>322000</v>
      </c>
      <c r="BZ73" s="74">
        <v>0</v>
      </c>
      <c r="CA73" s="74">
        <v>0</v>
      </c>
      <c r="CB73" s="74">
        <v>113302585</v>
      </c>
      <c r="CC73" s="74">
        <v>0</v>
      </c>
      <c r="CD73" s="74">
        <v>0</v>
      </c>
      <c r="CE73" s="74">
        <v>0</v>
      </c>
      <c r="CF73" s="74">
        <v>0</v>
      </c>
      <c r="CG73" s="74">
        <v>119200</v>
      </c>
      <c r="CH73" s="74">
        <v>0</v>
      </c>
      <c r="CI73" s="74">
        <v>270068</v>
      </c>
      <c r="CJ73" s="74">
        <v>667783</v>
      </c>
      <c r="CK73" s="74">
        <f>5600000+1700000</f>
        <v>7300000</v>
      </c>
      <c r="CL73" s="74">
        <v>1867800</v>
      </c>
      <c r="CM73" s="74">
        <v>1100000</v>
      </c>
      <c r="CN73" s="74">
        <v>35012147</v>
      </c>
      <c r="CO73" s="74">
        <v>14040000</v>
      </c>
      <c r="CP73" s="74">
        <f>1921000+1009583</f>
        <v>2930583</v>
      </c>
      <c r="CQ73" s="74">
        <v>0</v>
      </c>
      <c r="CR73" s="74">
        <v>350000</v>
      </c>
      <c r="CS73" s="74">
        <v>0</v>
      </c>
      <c r="CT73" s="74">
        <v>0</v>
      </c>
      <c r="CU73" s="74">
        <v>205000</v>
      </c>
      <c r="CV73" s="74">
        <v>171656</v>
      </c>
      <c r="CW73" s="74">
        <v>0</v>
      </c>
      <c r="CX73" s="74">
        <v>0</v>
      </c>
      <c r="CY73" s="74">
        <v>0</v>
      </c>
      <c r="CZ73" s="74">
        <v>500000</v>
      </c>
      <c r="DA73" s="74">
        <v>0</v>
      </c>
      <c r="DB73" s="74">
        <v>0</v>
      </c>
      <c r="DC73" s="74">
        <v>445000</v>
      </c>
      <c r="DD73" s="74">
        <v>0</v>
      </c>
      <c r="DE73" s="74">
        <v>350000</v>
      </c>
      <c r="DF73" s="75">
        <v>15339202.450640012</v>
      </c>
      <c r="DG73" s="74">
        <v>70000</v>
      </c>
      <c r="DH73" s="74">
        <v>1900000</v>
      </c>
      <c r="DI73" s="74">
        <v>0</v>
      </c>
      <c r="DJ73" s="74">
        <v>390000</v>
      </c>
      <c r="DK73" s="74">
        <v>333800</v>
      </c>
      <c r="DL73" s="74">
        <v>0</v>
      </c>
      <c r="DM73" s="74">
        <v>248000</v>
      </c>
      <c r="DN73" s="74">
        <f>400000+2000000</f>
        <v>2400000</v>
      </c>
      <c r="DO73" s="74">
        <v>550000</v>
      </c>
      <c r="DP73" s="74">
        <v>0</v>
      </c>
      <c r="DQ73" s="74">
        <v>0</v>
      </c>
      <c r="DR73" s="74">
        <v>0</v>
      </c>
      <c r="DS73" s="74">
        <v>0</v>
      </c>
      <c r="DT73" s="74">
        <v>0</v>
      </c>
      <c r="DU73" s="74">
        <v>0</v>
      </c>
      <c r="DV73" s="74">
        <v>0</v>
      </c>
      <c r="DW73" s="74">
        <v>15862</v>
      </c>
      <c r="DX73" s="74">
        <f>189504.97+300000</f>
        <v>489504.97</v>
      </c>
      <c r="DY73" s="74">
        <v>555852.64439999999</v>
      </c>
      <c r="DZ73" s="74">
        <v>629488.357311</v>
      </c>
      <c r="EA73" s="74">
        <v>207000</v>
      </c>
      <c r="EB73" s="74">
        <v>537053.90899999999</v>
      </c>
      <c r="EC73" s="47">
        <f>EC40*(5/1000)</f>
        <v>158169.41500000001</v>
      </c>
      <c r="ED73" s="74">
        <v>4896390.5</v>
      </c>
      <c r="EE73" s="74">
        <v>0</v>
      </c>
      <c r="EF73" s="74">
        <v>0</v>
      </c>
      <c r="EG73" s="74">
        <v>0</v>
      </c>
      <c r="EH73" s="74">
        <v>0</v>
      </c>
      <c r="EI73" s="74">
        <v>0</v>
      </c>
      <c r="EJ73" s="74">
        <v>0</v>
      </c>
      <c r="EK73" s="74">
        <v>404670</v>
      </c>
      <c r="EL73" s="74">
        <v>706000</v>
      </c>
      <c r="EM73" s="74">
        <v>832600</v>
      </c>
      <c r="EN73" s="74">
        <v>195000</v>
      </c>
      <c r="EO73" s="74">
        <v>75000</v>
      </c>
      <c r="EP73" s="74">
        <f>905473</f>
        <v>905473</v>
      </c>
      <c r="EQ73" s="74">
        <v>1573000</v>
      </c>
      <c r="ER73" s="74">
        <v>914457</v>
      </c>
      <c r="ES73" s="74">
        <v>0</v>
      </c>
      <c r="ET73" s="74">
        <v>164087</v>
      </c>
      <c r="EU73" s="74">
        <v>0</v>
      </c>
      <c r="EV73" s="74">
        <v>0</v>
      </c>
      <c r="EW73" s="77">
        <v>1862823.882</v>
      </c>
      <c r="EX73" s="74">
        <v>436477.739148497</v>
      </c>
      <c r="EY73" s="74">
        <v>0</v>
      </c>
      <c r="EZ73" s="74">
        <v>0</v>
      </c>
      <c r="FA73" s="74">
        <v>4687317</v>
      </c>
      <c r="FB73" s="74">
        <v>584000</v>
      </c>
      <c r="FC73" s="74">
        <v>1100000</v>
      </c>
      <c r="FD73" s="74">
        <v>0</v>
      </c>
      <c r="FE73" s="74">
        <v>250000</v>
      </c>
      <c r="FF73" s="74">
        <v>0</v>
      </c>
      <c r="FG73" s="74">
        <v>0</v>
      </c>
      <c r="FH73" s="74">
        <v>155000</v>
      </c>
      <c r="FI73" s="74">
        <v>3904000</v>
      </c>
      <c r="FJ73" s="74">
        <v>1200000</v>
      </c>
      <c r="FK73" s="74">
        <f>1200000+3300000</f>
        <v>4500000</v>
      </c>
      <c r="FL73" s="74">
        <f>2595350+1200000</f>
        <v>3795350</v>
      </c>
      <c r="FM73" s="74">
        <v>500000</v>
      </c>
      <c r="FN73" s="74">
        <v>14000000</v>
      </c>
      <c r="FO73" s="74">
        <v>2491537</v>
      </c>
      <c r="FP73" s="74">
        <v>2675000</v>
      </c>
      <c r="FQ73" s="74">
        <v>900000</v>
      </c>
      <c r="FR73" s="74">
        <v>645552.63500000001</v>
      </c>
      <c r="FS73" s="74">
        <v>75000</v>
      </c>
      <c r="FT73" s="76">
        <f>130000+275000</f>
        <v>405000</v>
      </c>
      <c r="FU73" s="74">
        <v>1194000</v>
      </c>
      <c r="FV73" s="74">
        <f>400000+787484</f>
        <v>1187484</v>
      </c>
      <c r="FW73" s="74">
        <v>0</v>
      </c>
      <c r="FX73" s="74">
        <v>320230</v>
      </c>
      <c r="FY73" s="71"/>
      <c r="FZ73" s="33">
        <f>SUM(C73:FX73)</f>
        <v>1019406807.8354836</v>
      </c>
      <c r="GA73" s="21"/>
      <c r="GB73" s="33"/>
      <c r="GC73" s="33"/>
      <c r="GD73" s="48"/>
      <c r="GE73" s="48"/>
    </row>
    <row r="74" spans="1:187" x14ac:dyDescent="0.2">
      <c r="A74" s="78"/>
      <c r="B74" s="79" t="s">
        <v>361</v>
      </c>
      <c r="C74" s="80">
        <v>1023645.96</v>
      </c>
      <c r="D74" s="80">
        <v>5923407.6999999881</v>
      </c>
      <c r="E74" s="80">
        <v>1501809.63</v>
      </c>
      <c r="F74" s="80">
        <v>1480552.63</v>
      </c>
      <c r="G74" s="80">
        <v>313409.98</v>
      </c>
      <c r="H74" s="80">
        <v>197482.31</v>
      </c>
      <c r="I74" s="81">
        <v>3049421.53</v>
      </c>
      <c r="J74" s="80">
        <v>0</v>
      </c>
      <c r="K74" s="80">
        <v>0</v>
      </c>
      <c r="L74" s="80">
        <v>767975.6099999994</v>
      </c>
      <c r="M74" s="80">
        <v>339255.28999999911</v>
      </c>
      <c r="N74" s="80">
        <v>1003951.56</v>
      </c>
      <c r="O74" s="80">
        <v>3157850.6999999881</v>
      </c>
      <c r="P74" s="80">
        <v>0</v>
      </c>
      <c r="Q74" s="80">
        <v>2551562.3199999998</v>
      </c>
      <c r="R74" s="80">
        <v>93067.899999999907</v>
      </c>
      <c r="S74" s="80">
        <v>147716.44999999925</v>
      </c>
      <c r="T74" s="80">
        <v>0</v>
      </c>
      <c r="U74" s="80">
        <v>0</v>
      </c>
      <c r="V74" s="80">
        <v>0</v>
      </c>
      <c r="W74" s="77">
        <v>0</v>
      </c>
      <c r="X74" s="80">
        <v>0</v>
      </c>
      <c r="Y74" s="80">
        <v>0</v>
      </c>
      <c r="Z74" s="80">
        <v>0</v>
      </c>
      <c r="AA74" s="80">
        <v>3107770.19</v>
      </c>
      <c r="AB74" s="81">
        <v>5484100.7199999997</v>
      </c>
      <c r="AC74" s="81">
        <v>179452.74</v>
      </c>
      <c r="AD74" s="81">
        <v>173421.01</v>
      </c>
      <c r="AE74" s="80">
        <v>0</v>
      </c>
      <c r="AF74" s="81">
        <v>0</v>
      </c>
      <c r="AG74" s="80">
        <v>585726.86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80">
        <v>0</v>
      </c>
      <c r="AN74" s="80">
        <v>23452.35999999987</v>
      </c>
      <c r="AO74" s="80">
        <v>0</v>
      </c>
      <c r="AP74" s="80">
        <v>13961260.089999974</v>
      </c>
      <c r="AQ74" s="80">
        <v>4996.7000000001863</v>
      </c>
      <c r="AR74" s="80">
        <v>4936260.97</v>
      </c>
      <c r="AS74" s="80">
        <v>3140096.46</v>
      </c>
      <c r="AT74" s="80">
        <v>706569</v>
      </c>
      <c r="AU74" s="80">
        <v>183362.49</v>
      </c>
      <c r="AV74" s="80">
        <v>0</v>
      </c>
      <c r="AW74" s="80">
        <v>127133.32</v>
      </c>
      <c r="AX74" s="80">
        <v>17799.04</v>
      </c>
      <c r="AY74" s="80">
        <v>67342.069999999832</v>
      </c>
      <c r="AZ74" s="80">
        <v>5661380.25</v>
      </c>
      <c r="BA74" s="80">
        <v>4239435.37</v>
      </c>
      <c r="BB74" s="80">
        <v>2450915.0699999998</v>
      </c>
      <c r="BC74" s="81">
        <v>13979440.599999994</v>
      </c>
      <c r="BD74" s="80">
        <v>2610812.9700000002</v>
      </c>
      <c r="BE74" s="80">
        <v>691421.59</v>
      </c>
      <c r="BF74" s="80">
        <v>12423538.810000002</v>
      </c>
      <c r="BG74" s="80">
        <v>177371.84</v>
      </c>
      <c r="BH74" s="80">
        <v>272348.34999999998</v>
      </c>
      <c r="BI74" s="80">
        <v>117074.81</v>
      </c>
      <c r="BJ74" s="80">
        <v>2978693.21</v>
      </c>
      <c r="BK74" s="80">
        <v>3075849.87</v>
      </c>
      <c r="BL74" s="80">
        <v>26731.37</v>
      </c>
      <c r="BM74" s="80">
        <v>73715.73</v>
      </c>
      <c r="BN74" s="80">
        <v>0</v>
      </c>
      <c r="BO74" s="80">
        <v>46591.460000000894</v>
      </c>
      <c r="BP74" s="80">
        <v>66821.180000000168</v>
      </c>
      <c r="BQ74" s="80">
        <v>831665.80999999866</v>
      </c>
      <c r="BR74" s="80">
        <v>53981.400000002235</v>
      </c>
      <c r="BS74" s="80">
        <v>0</v>
      </c>
      <c r="BT74" s="80">
        <v>96176.64000000013</v>
      </c>
      <c r="BU74" s="80">
        <v>45796.089999999851</v>
      </c>
      <c r="BV74" s="80">
        <v>680000</v>
      </c>
      <c r="BW74" s="80">
        <v>271620.42</v>
      </c>
      <c r="BX74" s="80">
        <v>30925.080000000075</v>
      </c>
      <c r="BY74" s="80">
        <v>20772.939999999478</v>
      </c>
      <c r="BZ74" s="80">
        <v>128574.8</v>
      </c>
      <c r="CA74" s="80">
        <v>0</v>
      </c>
      <c r="CB74" s="80">
        <v>14199549.600000024</v>
      </c>
      <c r="CC74" s="80">
        <v>51316.119999999879</v>
      </c>
      <c r="CD74" s="80">
        <v>32213.38</v>
      </c>
      <c r="CE74" s="80">
        <v>35823.39000000013</v>
      </c>
      <c r="CF74" s="80">
        <v>60736.420000000158</v>
      </c>
      <c r="CG74" s="80">
        <f>52674.03+119000</f>
        <v>171674.03</v>
      </c>
      <c r="CH74" s="80">
        <v>42137.689999999944</v>
      </c>
      <c r="CI74" s="80">
        <v>191859.43000000063</v>
      </c>
      <c r="CJ74" s="80">
        <v>127581.31</v>
      </c>
      <c r="CK74" s="80">
        <v>0</v>
      </c>
      <c r="CL74" s="80">
        <v>0</v>
      </c>
      <c r="CM74" s="80">
        <v>0</v>
      </c>
      <c r="CN74" s="80">
        <v>5532198.7100000083</v>
      </c>
      <c r="CO74" s="80">
        <v>3311063.7200000137</v>
      </c>
      <c r="CP74" s="80">
        <v>487185.26</v>
      </c>
      <c r="CQ74" s="80">
        <v>0</v>
      </c>
      <c r="CR74" s="80">
        <v>0</v>
      </c>
      <c r="CS74" s="80">
        <v>0</v>
      </c>
      <c r="CT74" s="80">
        <v>0</v>
      </c>
      <c r="CU74" s="80">
        <v>0</v>
      </c>
      <c r="CV74" s="80">
        <v>0</v>
      </c>
      <c r="CW74" s="80">
        <v>2963.7100000001956</v>
      </c>
      <c r="CX74" s="80">
        <v>34454.619999999646</v>
      </c>
      <c r="CY74" s="80">
        <v>0</v>
      </c>
      <c r="CZ74" s="80">
        <v>0</v>
      </c>
      <c r="DA74" s="80">
        <v>0</v>
      </c>
      <c r="DB74" s="80">
        <v>0</v>
      </c>
      <c r="DC74" s="80">
        <v>0</v>
      </c>
      <c r="DD74" s="80">
        <v>31853.880000000121</v>
      </c>
      <c r="DE74" s="80">
        <v>0</v>
      </c>
      <c r="DF74" s="81">
        <v>964429.94000001252</v>
      </c>
      <c r="DG74" s="80">
        <v>0</v>
      </c>
      <c r="DH74" s="80">
        <v>0</v>
      </c>
      <c r="DI74" s="80">
        <v>187923.21999999881</v>
      </c>
      <c r="DJ74" s="80">
        <v>70570.470000000205</v>
      </c>
      <c r="DK74" s="80">
        <v>63148.970000000205</v>
      </c>
      <c r="DL74" s="80">
        <v>0</v>
      </c>
      <c r="DM74" s="80">
        <v>0</v>
      </c>
      <c r="DN74" s="80">
        <v>0</v>
      </c>
      <c r="DO74" s="80">
        <v>0</v>
      </c>
      <c r="DP74" s="80">
        <v>1230.7399999999907</v>
      </c>
      <c r="DQ74" s="80">
        <v>0</v>
      </c>
      <c r="DR74" s="80">
        <v>0</v>
      </c>
      <c r="DS74" s="80">
        <v>0</v>
      </c>
      <c r="DT74" s="80">
        <v>0</v>
      </c>
      <c r="DU74" s="80">
        <v>0</v>
      </c>
      <c r="DV74" s="80">
        <v>0</v>
      </c>
      <c r="DW74" s="80">
        <v>0</v>
      </c>
      <c r="DX74" s="80">
        <v>27492.279999999795</v>
      </c>
      <c r="DY74" s="80">
        <v>0</v>
      </c>
      <c r="DZ74" s="80">
        <v>739613.14999999944</v>
      </c>
      <c r="EA74" s="80">
        <v>139332.39000000001</v>
      </c>
      <c r="EB74" s="80">
        <v>81512.760000000242</v>
      </c>
      <c r="EC74" s="80">
        <v>108091.72</v>
      </c>
      <c r="ED74" s="80">
        <v>1114082.5</v>
      </c>
      <c r="EE74" s="80">
        <v>0</v>
      </c>
      <c r="EF74" s="80">
        <v>0</v>
      </c>
      <c r="EG74" s="80">
        <v>8952.6699999999255</v>
      </c>
      <c r="EH74" s="80">
        <v>6739.7900000000373</v>
      </c>
      <c r="EI74" s="80">
        <v>984513.67000000179</v>
      </c>
      <c r="EJ74" s="80">
        <v>556718.94000000507</v>
      </c>
      <c r="EK74" s="80">
        <v>0</v>
      </c>
      <c r="EL74" s="80">
        <v>19606.400000000001</v>
      </c>
      <c r="EM74" s="80">
        <v>0</v>
      </c>
      <c r="EN74" s="80">
        <v>0</v>
      </c>
      <c r="EO74" s="80">
        <v>0</v>
      </c>
      <c r="EP74" s="80">
        <v>0</v>
      </c>
      <c r="EQ74" s="80">
        <v>773723.74</v>
      </c>
      <c r="ER74" s="80">
        <v>13739.379999999888</v>
      </c>
      <c r="ES74" s="80">
        <v>0</v>
      </c>
      <c r="ET74" s="80">
        <v>0</v>
      </c>
      <c r="EU74" s="80">
        <v>0</v>
      </c>
      <c r="EV74" s="80">
        <v>25108.400000000001</v>
      </c>
      <c r="EW74" s="80">
        <v>2296.6300000003539</v>
      </c>
      <c r="EX74" s="80">
        <v>6362.1400000001304</v>
      </c>
      <c r="EY74" s="80">
        <v>0</v>
      </c>
      <c r="EZ74" s="80">
        <v>3088.3899999998976</v>
      </c>
      <c r="FA74" s="80">
        <v>650000</v>
      </c>
      <c r="FB74" s="80">
        <v>235967.64</v>
      </c>
      <c r="FC74" s="80">
        <v>1157745.67</v>
      </c>
      <c r="FD74" s="80">
        <v>0</v>
      </c>
      <c r="FE74" s="80">
        <v>0</v>
      </c>
      <c r="FF74" s="80">
        <v>0</v>
      </c>
      <c r="FG74" s="80">
        <v>0</v>
      </c>
      <c r="FH74" s="80">
        <v>0</v>
      </c>
      <c r="FI74" s="80">
        <v>464593.6400000006</v>
      </c>
      <c r="FJ74" s="80">
        <v>402051.60000000056</v>
      </c>
      <c r="FK74" s="80">
        <v>263308.68</v>
      </c>
      <c r="FL74" s="80">
        <v>679899.57</v>
      </c>
      <c r="FM74" s="80">
        <v>418806.28000000119</v>
      </c>
      <c r="FN74" s="80">
        <v>2545812.86</v>
      </c>
      <c r="FO74" s="80">
        <v>243119.79</v>
      </c>
      <c r="FP74" s="80">
        <v>520740.68999999948</v>
      </c>
      <c r="FQ74" s="80">
        <v>223101.13</v>
      </c>
      <c r="FR74" s="80">
        <v>0</v>
      </c>
      <c r="FS74" s="80">
        <v>0</v>
      </c>
      <c r="FT74" s="80">
        <v>0</v>
      </c>
      <c r="FU74" s="80">
        <v>0</v>
      </c>
      <c r="FV74" s="80">
        <v>0</v>
      </c>
      <c r="FW74" s="80">
        <v>0</v>
      </c>
      <c r="FX74" s="80">
        <v>0</v>
      </c>
      <c r="FY74" s="71"/>
      <c r="FZ74" s="33">
        <f>SUM(C74:FX74)</f>
        <v>143317546.35999998</v>
      </c>
      <c r="GA74" s="21"/>
      <c r="GB74" s="33"/>
      <c r="GC74" s="33"/>
      <c r="GD74" s="48"/>
      <c r="GE74" s="48"/>
    </row>
    <row r="75" spans="1:187" ht="15.75" x14ac:dyDescent="0.25">
      <c r="A75" s="78"/>
      <c r="B75" s="79" t="s">
        <v>362</v>
      </c>
      <c r="C75" s="82">
        <f>((C264*0.25)+C74)</f>
        <v>19143667.1875</v>
      </c>
      <c r="D75" s="82">
        <f>((D264*0.25)+D74)</f>
        <v>94278793.829999983</v>
      </c>
      <c r="E75" s="82">
        <f>((E264*0.25)+E74)</f>
        <v>19621771.167499997</v>
      </c>
      <c r="F75" s="82">
        <f>((F264*0.25)+F74)</f>
        <v>38474876.607500002</v>
      </c>
      <c r="G75" s="82">
        <f>((G264*0.25)+G74)</f>
        <v>2653267.9824999999</v>
      </c>
      <c r="H75" s="82">
        <f>((H264*0.3)+H74)</f>
        <v>2750420.0239999997</v>
      </c>
      <c r="I75" s="82">
        <f>((I264*0.25)+I74)</f>
        <v>26593039.672499999</v>
      </c>
      <c r="J75" s="82">
        <f>((J264*0.25)+J74)</f>
        <v>4794107.5844999999</v>
      </c>
      <c r="K75" s="82">
        <f>((K264*0.3)+K74)</f>
        <v>1013370.792</v>
      </c>
      <c r="L75" s="82">
        <f>((L264*0.25)+L74)</f>
        <v>6678079.7874999996</v>
      </c>
      <c r="M75" s="82">
        <f>((M264*0.25)+M74)</f>
        <v>3734596.5524999988</v>
      </c>
      <c r="N75" s="82">
        <f>((N264*0.25)+N74)</f>
        <v>114057535.2325</v>
      </c>
      <c r="O75" s="82">
        <f>((O264*0.25)+O74)</f>
        <v>33622894.36999999</v>
      </c>
      <c r="P75" s="82">
        <f>((P264*0.3)+P74)</f>
        <v>839790.63</v>
      </c>
      <c r="Q75" s="82">
        <f>((Q264*0.25)+Q74)</f>
        <v>92064769.519999996</v>
      </c>
      <c r="R75" s="82">
        <f>((R264*0.25)+R74)</f>
        <v>5764803.9924999997</v>
      </c>
      <c r="S75" s="82">
        <f>((S264*0.25)+S74)</f>
        <v>3661920.0374999992</v>
      </c>
      <c r="T75" s="82">
        <f t="shared" ref="T75:Z75" si="16">((T264*0.3)+T74)</f>
        <v>643489.45199999993</v>
      </c>
      <c r="U75" s="82">
        <f t="shared" si="16"/>
        <v>264631.28999999998</v>
      </c>
      <c r="V75" s="82">
        <f t="shared" si="16"/>
        <v>1007290.6799999999</v>
      </c>
      <c r="W75" s="82">
        <f t="shared" si="16"/>
        <v>267559.24199999997</v>
      </c>
      <c r="X75" s="82">
        <f t="shared" si="16"/>
        <v>257146.94999999998</v>
      </c>
      <c r="Y75" s="82">
        <f t="shared" si="16"/>
        <v>4561318.6260000002</v>
      </c>
      <c r="Z75" s="82">
        <f t="shared" si="16"/>
        <v>876424.47</v>
      </c>
      <c r="AA75" s="82">
        <f>((AA264*0.25)+AA74)</f>
        <v>66337126.6175</v>
      </c>
      <c r="AB75" s="82">
        <f>((AB264*0.25)+AB74)</f>
        <v>69023820.564999998</v>
      </c>
      <c r="AC75" s="82">
        <f>((AC264*0.3)+AC74)</f>
        <v>2721787.3109999998</v>
      </c>
      <c r="AD75" s="82">
        <f>((AD264*0.25)+AD74)</f>
        <v>2894894.1399999997</v>
      </c>
      <c r="AE75" s="82">
        <f t="shared" ref="AE75:AN75" si="17">((AE264*0.3)+AE74)</f>
        <v>520113.88799999998</v>
      </c>
      <c r="AF75" s="82">
        <f t="shared" si="17"/>
        <v>743853.82499999995</v>
      </c>
      <c r="AG75" s="82">
        <f t="shared" si="17"/>
        <v>2806461.6799999997</v>
      </c>
      <c r="AH75" s="82">
        <f t="shared" si="17"/>
        <v>2651009.1540000006</v>
      </c>
      <c r="AI75" s="82">
        <f t="shared" si="17"/>
        <v>1139538.0689999999</v>
      </c>
      <c r="AJ75" s="82">
        <f t="shared" si="17"/>
        <v>841755.66600000008</v>
      </c>
      <c r="AK75" s="82">
        <f t="shared" si="17"/>
        <v>877719.18</v>
      </c>
      <c r="AL75" s="82">
        <f t="shared" si="17"/>
        <v>1000024.1789999999</v>
      </c>
      <c r="AM75" s="82">
        <f t="shared" si="17"/>
        <v>1282490.898</v>
      </c>
      <c r="AN75" s="82">
        <f t="shared" si="17"/>
        <v>1191066.3219999999</v>
      </c>
      <c r="AO75" s="82">
        <f>((AO264*0.25)+AO74)</f>
        <v>9840429.0700000003</v>
      </c>
      <c r="AP75" s="82">
        <f>((AP264*0.25)+AP74)</f>
        <v>207978493.70499995</v>
      </c>
      <c r="AQ75" s="82">
        <f>((AQ264*0.3)+AQ74)</f>
        <v>977253.14300000016</v>
      </c>
      <c r="AR75" s="82">
        <f>((AR264*0.25)+AR74)</f>
        <v>139010504.905</v>
      </c>
      <c r="AS75" s="82">
        <f>((AS264*0.25)+AS74)</f>
        <v>18533930.355</v>
      </c>
      <c r="AT75" s="82">
        <f>((AT264*0.25)+AT74)</f>
        <v>5669284.7725</v>
      </c>
      <c r="AU75" s="82">
        <f>((AU264*0.3)+AU74)</f>
        <v>1184192.1000000001</v>
      </c>
      <c r="AV75" s="82">
        <f>((AV264*0.3)+AV74)</f>
        <v>1082720.22</v>
      </c>
      <c r="AW75" s="82">
        <f>((AW264*0.3)+AW74)</f>
        <v>1012804.99</v>
      </c>
      <c r="AX75" s="82">
        <f>((AX264*0.3)+AX74)</f>
        <v>291745.70799999993</v>
      </c>
      <c r="AY75" s="82">
        <f>((AY264*0.3)+AY74)</f>
        <v>1472130.284</v>
      </c>
      <c r="AZ75" s="82">
        <f t="shared" ref="AZ75:BF75" si="18">((AZ264*0.25)+AZ74)</f>
        <v>30765575.207500003</v>
      </c>
      <c r="BA75" s="82">
        <f t="shared" si="18"/>
        <v>22746216.481000002</v>
      </c>
      <c r="BB75" s="82">
        <f t="shared" si="18"/>
        <v>18458885.977499999</v>
      </c>
      <c r="BC75" s="82">
        <f t="shared" si="18"/>
        <v>78017456.329999998</v>
      </c>
      <c r="BD75" s="82">
        <f t="shared" si="18"/>
        <v>12726934.2645</v>
      </c>
      <c r="BE75" s="82">
        <f t="shared" si="18"/>
        <v>3757902.3974999995</v>
      </c>
      <c r="BF75" s="82">
        <f t="shared" si="18"/>
        <v>62137343.905500002</v>
      </c>
      <c r="BG75" s="82">
        <f>((BG264*0.3)+BG74)</f>
        <v>2859401.6089999997</v>
      </c>
      <c r="BH75" s="82">
        <f>((BH264*0.3)+BH74)</f>
        <v>2059849.7439999999</v>
      </c>
      <c r="BI75" s="82">
        <f>((BI264*0.3)+BI74)</f>
        <v>1110449.24</v>
      </c>
      <c r="BJ75" s="82">
        <f>((BJ264*0.25)+BJ74)</f>
        <v>15866679.600500003</v>
      </c>
      <c r="BK75" s="82">
        <f>((BK264*0.25)+BK74)</f>
        <v>49191766.704999998</v>
      </c>
      <c r="BL75" s="82">
        <f>((BL264*0.3)+BL74)</f>
        <v>863285.16800000006</v>
      </c>
      <c r="BM75" s="82">
        <f>((BM264*0.3)+BM74)</f>
        <v>1086538.7969999998</v>
      </c>
      <c r="BN75" s="82">
        <f>((BN264*0.25)+BN74)</f>
        <v>7506861.9210000001</v>
      </c>
      <c r="BO75" s="82">
        <f>((BO264*0.25)+BO74)</f>
        <v>2946383.3350000009</v>
      </c>
      <c r="BP75" s="82">
        <f>((BP264*0.3)+BP74)</f>
        <v>901087.33700000029</v>
      </c>
      <c r="BQ75" s="82">
        <f>((BQ264*0.25)+BQ74)</f>
        <v>14300117.287499998</v>
      </c>
      <c r="BR75" s="82">
        <f>((BR264*0.25)+BR74)</f>
        <v>9850981.7200000025</v>
      </c>
      <c r="BS75" s="82">
        <f>((BS264*0.3)+BS74)</f>
        <v>3041773.44</v>
      </c>
      <c r="BT75" s="82">
        <f>((BT264*0.3)+BT74)</f>
        <v>1450799.2170000004</v>
      </c>
      <c r="BU75" s="82">
        <f>((BU264*0.3)+BU74)</f>
        <v>1391333.9289999998</v>
      </c>
      <c r="BV75" s="82">
        <f>((BV264*0.25)+BV74)</f>
        <v>3394918.52</v>
      </c>
      <c r="BW75" s="82">
        <f>((BW264*0.25)+BW74)</f>
        <v>4447376.5025000004</v>
      </c>
      <c r="BX75" s="82">
        <f>((BX264*0.3)+BX74)</f>
        <v>516880.96500000008</v>
      </c>
      <c r="BY75" s="82">
        <f>((BY264*0.3)+BY74)</f>
        <v>1528679.6559999993</v>
      </c>
      <c r="BZ75" s="82">
        <f>((BZ264*0.3)+BZ74)</f>
        <v>963005.01500000013</v>
      </c>
      <c r="CA75" s="82">
        <f>((CA264*0.3)+CA74)</f>
        <v>776029.56599999999</v>
      </c>
      <c r="CB75" s="82">
        <f>((CB264*0.25)+CB74)</f>
        <v>184423106.80250004</v>
      </c>
      <c r="CC75" s="82">
        <f t="shared" ref="CC75:CJ75" si="19">((CC264*0.3)+CC74)</f>
        <v>762456.52299999993</v>
      </c>
      <c r="CD75" s="82">
        <f t="shared" si="19"/>
        <v>329958.93099999998</v>
      </c>
      <c r="CE75" s="82">
        <f t="shared" si="19"/>
        <v>745112.01600000018</v>
      </c>
      <c r="CF75" s="82">
        <f t="shared" si="19"/>
        <v>527720.1370000001</v>
      </c>
      <c r="CG75" s="82">
        <f t="shared" si="19"/>
        <v>973320.36800000002</v>
      </c>
      <c r="CH75" s="82">
        <f t="shared" si="19"/>
        <v>575580.85999999987</v>
      </c>
      <c r="CI75" s="82">
        <f t="shared" si="19"/>
        <v>2105787.2620000001</v>
      </c>
      <c r="CJ75" s="82">
        <f t="shared" si="19"/>
        <v>2754186.9879999999</v>
      </c>
      <c r="CK75" s="82">
        <f>((CK264*0.25)+CK74)</f>
        <v>11650839.57</v>
      </c>
      <c r="CL75" s="82">
        <f>((CL264*0.25)+CL74)</f>
        <v>2952561.1775000002</v>
      </c>
      <c r="CM75" s="82">
        <f>((CM264*0.3)+CM74)</f>
        <v>2410293.588</v>
      </c>
      <c r="CN75" s="82">
        <f>((CN264*0.25)+CN74)</f>
        <v>66638234.547500007</v>
      </c>
      <c r="CO75" s="82">
        <f>((CO264*0.25)+CO74)</f>
        <v>34460093.011000015</v>
      </c>
      <c r="CP75" s="82">
        <f>((CP264*0.25)+CP74)</f>
        <v>2916225.0674999999</v>
      </c>
      <c r="CQ75" s="82">
        <f>((CQ264*0.25)+CQ74)</f>
        <v>2409781.7799999998</v>
      </c>
      <c r="CR75" s="82">
        <f t="shared" ref="CR75:CY75" si="20">((CR264*0.3)+CR74)</f>
        <v>783511.49699999986</v>
      </c>
      <c r="CS75" s="82">
        <f t="shared" si="20"/>
        <v>1115886.24</v>
      </c>
      <c r="CT75" s="82">
        <f t="shared" si="20"/>
        <v>538788.65999999992</v>
      </c>
      <c r="CU75" s="82">
        <f t="shared" si="20"/>
        <v>1094225.3729999999</v>
      </c>
      <c r="CV75" s="82">
        <f t="shared" si="20"/>
        <v>253169.60399999996</v>
      </c>
      <c r="CW75" s="82">
        <f t="shared" si="20"/>
        <v>723135.19900000014</v>
      </c>
      <c r="CX75" s="82">
        <f t="shared" si="20"/>
        <v>1412273.9079999996</v>
      </c>
      <c r="CY75" s="82">
        <f t="shared" si="20"/>
        <v>263284.32299999997</v>
      </c>
      <c r="CZ75" s="82">
        <f>((CZ264*0.25)+CZ74)</f>
        <v>4417739.8725000005</v>
      </c>
      <c r="DA75" s="82">
        <f>((DA264*0.3)+DA74)</f>
        <v>771864.12</v>
      </c>
      <c r="DB75" s="82">
        <f>((DB264*0.3)+DB74)</f>
        <v>1046194.5179999999</v>
      </c>
      <c r="DC75" s="82">
        <f>((DC264*0.3)+DC74)</f>
        <v>709997.48399999994</v>
      </c>
      <c r="DD75" s="82">
        <f>((DD264*0.3)+DD74)</f>
        <v>745131.45600000012</v>
      </c>
      <c r="DE75" s="82">
        <f>((DE264*0.3)+DE74)</f>
        <v>1287601.5360000001</v>
      </c>
      <c r="DF75" s="82">
        <f>((DF264*0.25)+DF74)</f>
        <v>45813656.092000015</v>
      </c>
      <c r="DG75" s="82">
        <f>((DG264*0.3)+DG74)</f>
        <v>417929.39399999997</v>
      </c>
      <c r="DH75" s="82">
        <f>((DH264*0.25)+DH74)</f>
        <v>4232862.1725000003</v>
      </c>
      <c r="DI75" s="82">
        <f>((DI264*0.25)+DI74)</f>
        <v>5825481.6674999986</v>
      </c>
      <c r="DJ75" s="82">
        <f>((DJ264*0.3)+DJ74)</f>
        <v>1980003.5820000002</v>
      </c>
      <c r="DK75" s="82">
        <f>((DK264*0.3)+DK74)</f>
        <v>1392897.1310000003</v>
      </c>
      <c r="DL75" s="82">
        <f>((DL264*0.25)+DL74)</f>
        <v>12486748.424999999</v>
      </c>
      <c r="DM75" s="82">
        <f>((DM264*0.3)+DM74)</f>
        <v>1167175.4489999998</v>
      </c>
      <c r="DN75" s="82">
        <f>((DN264*0.25)+DN74)</f>
        <v>3257207.3649999998</v>
      </c>
      <c r="DO75" s="82">
        <f>((DO264*0.25)+DO74)</f>
        <v>6745889.7574999994</v>
      </c>
      <c r="DP75" s="82">
        <f>((DP264*0.3)+DP74)</f>
        <v>879852.93799999997</v>
      </c>
      <c r="DQ75" s="82">
        <f>((DQ264*0.3)+DQ74)</f>
        <v>1612958.925</v>
      </c>
      <c r="DR75" s="82">
        <f>((DR264*0.25)+DR74)</f>
        <v>3217269.0924999998</v>
      </c>
      <c r="DS75" s="82">
        <f t="shared" ref="DS75:EC75" si="21">((DS264*0.3)+DS74)</f>
        <v>2276811.642</v>
      </c>
      <c r="DT75" s="82">
        <f t="shared" si="21"/>
        <v>646121.73599999992</v>
      </c>
      <c r="DU75" s="82">
        <f t="shared" si="21"/>
        <v>1213009.1639999999</v>
      </c>
      <c r="DV75" s="82">
        <f t="shared" si="21"/>
        <v>821189.58600000001</v>
      </c>
      <c r="DW75" s="82">
        <f t="shared" si="21"/>
        <v>1146128.5589999999</v>
      </c>
      <c r="DX75" s="82">
        <f t="shared" si="21"/>
        <v>864487.66899999976</v>
      </c>
      <c r="DY75" s="82">
        <f t="shared" si="21"/>
        <v>1182595.44</v>
      </c>
      <c r="DZ75" s="82">
        <f t="shared" si="21"/>
        <v>3284947.0129999989</v>
      </c>
      <c r="EA75" s="82">
        <f t="shared" si="21"/>
        <v>2052937.1549999998</v>
      </c>
      <c r="EB75" s="82">
        <f t="shared" si="21"/>
        <v>1681408.7160000002</v>
      </c>
      <c r="EC75" s="82">
        <f t="shared" si="21"/>
        <v>1096087.5879999998</v>
      </c>
      <c r="ED75" s="82">
        <f>((ED264*0.25)+ED74)</f>
        <v>5734476.7400000002</v>
      </c>
      <c r="EE75" s="82">
        <f>((EE264*0.3)+EE74)</f>
        <v>788114.53200000001</v>
      </c>
      <c r="EF75" s="82">
        <f>((EF264*0.25)+EF74)</f>
        <v>3201105.0674999999</v>
      </c>
      <c r="EG75" s="82">
        <f>((EG264*0.3)+EG74)</f>
        <v>959277.22899999993</v>
      </c>
      <c r="EH75" s="82">
        <f>((EH264*0.3)+EH74)</f>
        <v>875316.48200000008</v>
      </c>
      <c r="EI75" s="82">
        <f>((EI264*0.25)+EI74)</f>
        <v>38068802.912500001</v>
      </c>
      <c r="EJ75" s="82">
        <f>((EJ264*0.25)+EJ74)</f>
        <v>19844831.339000005</v>
      </c>
      <c r="EK75" s="82">
        <f>((EK264*0.3)+EK74)</f>
        <v>1851442.9709999997</v>
      </c>
      <c r="EL75" s="82">
        <f>((EL264*0.3)+EL74)</f>
        <v>1348486.7779999997</v>
      </c>
      <c r="EM75" s="82">
        <f>((EM264*0.3)+EM74)</f>
        <v>1277852.3219999999</v>
      </c>
      <c r="EN75" s="82">
        <f>((EN264*0.25)+EN74)</f>
        <v>2421276.9775</v>
      </c>
      <c r="EO75" s="82">
        <f>((EO264*0.3)+EO74)</f>
        <v>1196793.993</v>
      </c>
      <c r="EP75" s="82">
        <f>((EP264*0.3)+EP74)</f>
        <v>1305584.7569999998</v>
      </c>
      <c r="EQ75" s="82">
        <f>((EQ264*0.25)+EQ74)</f>
        <v>6600112.2400000002</v>
      </c>
      <c r="ER75" s="82">
        <f t="shared" ref="ER75:EZ75" si="22">((ER264*0.3)+ER74)</f>
        <v>1226793.1899999997</v>
      </c>
      <c r="ES75" s="82">
        <f t="shared" si="22"/>
        <v>590607.63600000006</v>
      </c>
      <c r="ET75" s="82">
        <f t="shared" si="22"/>
        <v>990909.31199999992</v>
      </c>
      <c r="EU75" s="82">
        <f t="shared" si="22"/>
        <v>1932699.3359999999</v>
      </c>
      <c r="EV75" s="82">
        <f t="shared" si="22"/>
        <v>392652.935</v>
      </c>
      <c r="EW75" s="82">
        <f t="shared" si="22"/>
        <v>3102118.0960000004</v>
      </c>
      <c r="EX75" s="82">
        <f t="shared" si="22"/>
        <v>990130.24300000002</v>
      </c>
      <c r="EY75" s="82">
        <f t="shared" si="22"/>
        <v>1303636.8629999999</v>
      </c>
      <c r="EZ75" s="82">
        <f t="shared" si="22"/>
        <v>598291.90599999984</v>
      </c>
      <c r="FA75" s="82">
        <f>((FA264*0.25)+FA74)</f>
        <v>8207252.1449999996</v>
      </c>
      <c r="FB75" s="82">
        <f>((FB264*0.3)+FB74)</f>
        <v>1391718.3870000001</v>
      </c>
      <c r="FC75" s="82">
        <f>((FC264*0.25)+FC74)</f>
        <v>6009307.4100000001</v>
      </c>
      <c r="FD75" s="82">
        <f>((FD264*0.3)+FD74)</f>
        <v>1163005.3229999999</v>
      </c>
      <c r="FE75" s="82">
        <f>((FE264*0.3)+FE74)</f>
        <v>500735.71799999999</v>
      </c>
      <c r="FF75" s="82">
        <f>((FF264*0.3)+FF74)</f>
        <v>904779.15599999996</v>
      </c>
      <c r="FG75" s="82">
        <f>((FG264*0.3)+FG74)</f>
        <v>565881.03599999996</v>
      </c>
      <c r="FH75" s="82">
        <f>((FH264*0.3)+FH74)</f>
        <v>478123.86900000006</v>
      </c>
      <c r="FI75" s="82">
        <f t="shared" ref="FI75:FP75" si="23">((FI264*0.25)+FI74)</f>
        <v>4420979.3650000002</v>
      </c>
      <c r="FJ75" s="82">
        <f t="shared" si="23"/>
        <v>4343349.0875000004</v>
      </c>
      <c r="FK75" s="82">
        <f t="shared" si="23"/>
        <v>4982844.4749999996</v>
      </c>
      <c r="FL75" s="82">
        <f t="shared" si="23"/>
        <v>12880646.68</v>
      </c>
      <c r="FM75" s="82">
        <f t="shared" si="23"/>
        <v>7993573.9870000016</v>
      </c>
      <c r="FN75" s="82">
        <f t="shared" si="23"/>
        <v>48448908.287500001</v>
      </c>
      <c r="FO75" s="82">
        <f t="shared" si="23"/>
        <v>2671931.6174999997</v>
      </c>
      <c r="FP75" s="82">
        <f t="shared" si="23"/>
        <v>5498843.9974999996</v>
      </c>
      <c r="FQ75" s="82">
        <f t="shared" ref="FQ75:FX75" si="24">((FQ264*0.3)+FQ74)</f>
        <v>2630284.1169999996</v>
      </c>
      <c r="FR75" s="82">
        <f t="shared" si="24"/>
        <v>742601.04</v>
      </c>
      <c r="FS75" s="82">
        <f t="shared" si="24"/>
        <v>812295.34200000006</v>
      </c>
      <c r="FT75" s="82">
        <f t="shared" si="24"/>
        <v>420577.71899999998</v>
      </c>
      <c r="FU75" s="82">
        <f t="shared" si="24"/>
        <v>2216876.6669999999</v>
      </c>
      <c r="FV75" s="82">
        <f t="shared" si="24"/>
        <v>1854498.7409999999</v>
      </c>
      <c r="FW75" s="82">
        <f t="shared" si="24"/>
        <v>850571.50200000009</v>
      </c>
      <c r="FX75" s="82">
        <f t="shared" si="24"/>
        <v>350320.48200000002</v>
      </c>
      <c r="FY75" s="33"/>
      <c r="FZ75" s="33">
        <f>SUM(C75:FX75)</f>
        <v>2027410168.9524992</v>
      </c>
      <c r="GA75" s="21"/>
      <c r="GB75" s="33"/>
      <c r="GC75" s="33"/>
      <c r="GD75" s="48"/>
      <c r="GE75" s="48"/>
    </row>
    <row r="76" spans="1:187" ht="15.75" x14ac:dyDescent="0.25">
      <c r="A76" s="83">
        <v>0.08</v>
      </c>
      <c r="B76" s="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21"/>
      <c r="GB76" s="33"/>
      <c r="GC76" s="33"/>
      <c r="GD76" s="48"/>
      <c r="GE76" s="48"/>
    </row>
    <row r="77" spans="1:187" ht="15.75" x14ac:dyDescent="0.25">
      <c r="A77" s="48"/>
      <c r="B77" s="45" t="s">
        <v>363</v>
      </c>
      <c r="C77" s="33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35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35"/>
      <c r="FU77" s="6"/>
      <c r="FV77" s="6"/>
      <c r="FW77" s="6"/>
      <c r="FX77" s="6"/>
      <c r="FY77" s="33"/>
      <c r="FZ77" s="33"/>
      <c r="GA77" s="21"/>
      <c r="GB77" s="33"/>
      <c r="GC77" s="33"/>
      <c r="GD77" s="48"/>
      <c r="GE77" s="48"/>
    </row>
    <row r="78" spans="1:187" ht="15.75" x14ac:dyDescent="0.25">
      <c r="A78" s="3" t="s">
        <v>364</v>
      </c>
      <c r="B78" s="2" t="s">
        <v>365</v>
      </c>
      <c r="C78" s="21">
        <f t="shared" ref="C78:BN78" si="25">C9</f>
        <v>5935</v>
      </c>
      <c r="D78" s="21">
        <f t="shared" si="25"/>
        <v>36419.5</v>
      </c>
      <c r="E78" s="21">
        <f t="shared" si="25"/>
        <v>6547</v>
      </c>
      <c r="F78" s="21">
        <f t="shared" si="25"/>
        <v>16619.5</v>
      </c>
      <c r="G78" s="21">
        <f t="shared" si="25"/>
        <v>1032</v>
      </c>
      <c r="H78" s="21">
        <f t="shared" si="25"/>
        <v>916.5</v>
      </c>
      <c r="I78" s="21">
        <f t="shared" si="25"/>
        <v>8486</v>
      </c>
      <c r="J78" s="21">
        <f t="shared" si="25"/>
        <v>2232.5</v>
      </c>
      <c r="K78" s="21">
        <f t="shared" si="25"/>
        <v>287.5</v>
      </c>
      <c r="L78" s="21">
        <f t="shared" si="25"/>
        <v>2429.5</v>
      </c>
      <c r="M78" s="21">
        <f t="shared" si="25"/>
        <v>1217</v>
      </c>
      <c r="N78" s="21">
        <f t="shared" si="25"/>
        <v>52165.5</v>
      </c>
      <c r="O78" s="21">
        <f t="shared" si="25"/>
        <v>14491</v>
      </c>
      <c r="P78" s="21">
        <f t="shared" si="25"/>
        <v>176.5</v>
      </c>
      <c r="Q78" s="21">
        <f t="shared" si="25"/>
        <v>36919.5</v>
      </c>
      <c r="R78" s="21">
        <f t="shared" si="25"/>
        <v>467.5</v>
      </c>
      <c r="S78" s="21">
        <f t="shared" si="25"/>
        <v>1572</v>
      </c>
      <c r="T78" s="21">
        <f t="shared" si="25"/>
        <v>133.5</v>
      </c>
      <c r="U78" s="21">
        <f t="shared" si="25"/>
        <v>35.5</v>
      </c>
      <c r="V78" s="21">
        <f t="shared" si="25"/>
        <v>289</v>
      </c>
      <c r="W78" s="17">
        <f t="shared" si="25"/>
        <v>43.5</v>
      </c>
      <c r="X78" s="21">
        <f t="shared" si="25"/>
        <v>29.5</v>
      </c>
      <c r="Y78" s="21">
        <f t="shared" si="25"/>
        <v>458.5</v>
      </c>
      <c r="Z78" s="21">
        <f t="shared" si="25"/>
        <v>232.5</v>
      </c>
      <c r="AA78" s="21">
        <f t="shared" si="25"/>
        <v>29639</v>
      </c>
      <c r="AB78" s="21">
        <f t="shared" si="25"/>
        <v>29352</v>
      </c>
      <c r="AC78" s="21">
        <f t="shared" si="25"/>
        <v>941</v>
      </c>
      <c r="AD78" s="21">
        <f t="shared" si="25"/>
        <v>1163</v>
      </c>
      <c r="AE78" s="21">
        <f t="shared" si="25"/>
        <v>94.5</v>
      </c>
      <c r="AF78" s="21">
        <f t="shared" si="25"/>
        <v>155</v>
      </c>
      <c r="AG78" s="21">
        <f t="shared" si="25"/>
        <v>710.5</v>
      </c>
      <c r="AH78" s="21">
        <f t="shared" si="25"/>
        <v>991</v>
      </c>
      <c r="AI78" s="21">
        <f t="shared" si="25"/>
        <v>336.5</v>
      </c>
      <c r="AJ78" s="21">
        <f t="shared" si="25"/>
        <v>173.5</v>
      </c>
      <c r="AK78" s="21">
        <f t="shared" si="25"/>
        <v>188.5</v>
      </c>
      <c r="AL78" s="21">
        <f t="shared" si="25"/>
        <v>254.5</v>
      </c>
      <c r="AM78" s="21">
        <f t="shared" si="25"/>
        <v>420</v>
      </c>
      <c r="AN78" s="21">
        <f t="shared" si="25"/>
        <v>347</v>
      </c>
      <c r="AO78" s="21">
        <f t="shared" si="25"/>
        <v>4539.5</v>
      </c>
      <c r="AP78" s="21">
        <f t="shared" si="25"/>
        <v>83125.5</v>
      </c>
      <c r="AQ78" s="21">
        <f t="shared" si="25"/>
        <v>213.5</v>
      </c>
      <c r="AR78" s="21">
        <f t="shared" si="25"/>
        <v>61318</v>
      </c>
      <c r="AS78" s="21">
        <f t="shared" si="25"/>
        <v>6440.5</v>
      </c>
      <c r="AT78" s="21">
        <f t="shared" si="25"/>
        <v>2226.5</v>
      </c>
      <c r="AU78" s="21">
        <f t="shared" si="25"/>
        <v>236.5</v>
      </c>
      <c r="AV78" s="21">
        <f t="shared" si="25"/>
        <v>290.5</v>
      </c>
      <c r="AW78" s="21">
        <f t="shared" si="25"/>
        <v>206</v>
      </c>
      <c r="AX78" s="21">
        <f t="shared" si="25"/>
        <v>33</v>
      </c>
      <c r="AY78" s="21">
        <f t="shared" si="25"/>
        <v>419</v>
      </c>
      <c r="AZ78" s="21">
        <f t="shared" si="25"/>
        <v>11118</v>
      </c>
      <c r="BA78" s="21">
        <f t="shared" si="25"/>
        <v>8898.5</v>
      </c>
      <c r="BB78" s="21">
        <f t="shared" si="25"/>
        <v>7630</v>
      </c>
      <c r="BC78" s="21">
        <f t="shared" si="25"/>
        <v>25248.5</v>
      </c>
      <c r="BD78" s="21">
        <f t="shared" si="25"/>
        <v>4909.5</v>
      </c>
      <c r="BE78" s="21">
        <f t="shared" si="25"/>
        <v>1323.5</v>
      </c>
      <c r="BF78" s="21">
        <f t="shared" si="25"/>
        <v>23448</v>
      </c>
      <c r="BG78" s="21">
        <f t="shared" si="25"/>
        <v>928</v>
      </c>
      <c r="BH78" s="21">
        <f t="shared" si="25"/>
        <v>559.5</v>
      </c>
      <c r="BI78" s="21">
        <f t="shared" si="25"/>
        <v>248</v>
      </c>
      <c r="BJ78" s="21">
        <f t="shared" si="25"/>
        <v>6247</v>
      </c>
      <c r="BK78" s="21">
        <f t="shared" si="25"/>
        <v>15752</v>
      </c>
      <c r="BL78" s="21">
        <f t="shared" si="25"/>
        <v>182.5</v>
      </c>
      <c r="BM78" s="21">
        <f t="shared" si="25"/>
        <v>274</v>
      </c>
      <c r="BN78" s="21">
        <f t="shared" si="25"/>
        <v>3448</v>
      </c>
      <c r="BO78" s="21">
        <f t="shared" ref="BO78:DZ78" si="26">BO9</f>
        <v>1296.5</v>
      </c>
      <c r="BP78" s="21">
        <f t="shared" si="26"/>
        <v>192</v>
      </c>
      <c r="BQ78" s="21">
        <f t="shared" si="26"/>
        <v>5319.5</v>
      </c>
      <c r="BR78" s="21">
        <f t="shared" si="26"/>
        <v>4574.5</v>
      </c>
      <c r="BS78" s="21">
        <f t="shared" si="26"/>
        <v>1048.5</v>
      </c>
      <c r="BT78" s="21">
        <f t="shared" si="26"/>
        <v>434</v>
      </c>
      <c r="BU78" s="21">
        <f t="shared" si="26"/>
        <v>391.5</v>
      </c>
      <c r="BV78" s="21">
        <f t="shared" si="26"/>
        <v>1200</v>
      </c>
      <c r="BW78" s="21">
        <f t="shared" si="26"/>
        <v>1916.5</v>
      </c>
      <c r="BX78" s="21">
        <f t="shared" si="26"/>
        <v>78.5</v>
      </c>
      <c r="BY78" s="21">
        <f t="shared" si="26"/>
        <v>499.5</v>
      </c>
      <c r="BZ78" s="21">
        <f t="shared" si="26"/>
        <v>204</v>
      </c>
      <c r="CA78" s="21">
        <f t="shared" si="26"/>
        <v>160.5</v>
      </c>
      <c r="CB78" s="21">
        <f t="shared" si="26"/>
        <v>79182.5</v>
      </c>
      <c r="CC78" s="21">
        <f t="shared" si="26"/>
        <v>158.5</v>
      </c>
      <c r="CD78" s="21">
        <f t="shared" si="26"/>
        <v>44</v>
      </c>
      <c r="CE78" s="21">
        <f t="shared" si="26"/>
        <v>155</v>
      </c>
      <c r="CF78" s="21">
        <f t="shared" si="26"/>
        <v>91.5</v>
      </c>
      <c r="CG78" s="21">
        <f t="shared" si="26"/>
        <v>194.5</v>
      </c>
      <c r="CH78" s="21">
        <f t="shared" si="26"/>
        <v>102.5</v>
      </c>
      <c r="CI78" s="21">
        <f t="shared" si="26"/>
        <v>704.5</v>
      </c>
      <c r="CJ78" s="21">
        <f t="shared" si="26"/>
        <v>906.5</v>
      </c>
      <c r="CK78" s="21">
        <f t="shared" si="26"/>
        <v>4305.5</v>
      </c>
      <c r="CL78" s="21">
        <f t="shared" si="26"/>
        <v>1296</v>
      </c>
      <c r="CM78" s="21">
        <f t="shared" si="26"/>
        <v>780.5</v>
      </c>
      <c r="CN78" s="21">
        <f t="shared" si="26"/>
        <v>27751.5</v>
      </c>
      <c r="CO78" s="21">
        <f t="shared" si="26"/>
        <v>14988</v>
      </c>
      <c r="CP78" s="21">
        <f t="shared" si="26"/>
        <v>1051.5</v>
      </c>
      <c r="CQ78" s="21">
        <f t="shared" si="26"/>
        <v>950</v>
      </c>
      <c r="CR78" s="21">
        <f t="shared" si="26"/>
        <v>171.5</v>
      </c>
      <c r="CS78" s="21">
        <f t="shared" si="26"/>
        <v>346.5</v>
      </c>
      <c r="CT78" s="21">
        <f t="shared" si="26"/>
        <v>106.5</v>
      </c>
      <c r="CU78" s="21">
        <f t="shared" si="26"/>
        <v>75.5</v>
      </c>
      <c r="CV78" s="21">
        <f t="shared" si="26"/>
        <v>50</v>
      </c>
      <c r="CW78" s="21">
        <f t="shared" si="26"/>
        <v>162.5</v>
      </c>
      <c r="CX78" s="21">
        <f t="shared" si="26"/>
        <v>468</v>
      </c>
      <c r="CY78" s="21">
        <f t="shared" si="26"/>
        <v>31</v>
      </c>
      <c r="CZ78" s="21">
        <f t="shared" si="26"/>
        <v>2027.5</v>
      </c>
      <c r="DA78" s="21">
        <f t="shared" si="26"/>
        <v>166.5</v>
      </c>
      <c r="DB78" s="21">
        <f t="shared" si="26"/>
        <v>289.5</v>
      </c>
      <c r="DC78" s="21">
        <f t="shared" si="26"/>
        <v>149</v>
      </c>
      <c r="DD78" s="21">
        <f t="shared" si="26"/>
        <v>144.5</v>
      </c>
      <c r="DE78" s="21">
        <f t="shared" si="26"/>
        <v>429</v>
      </c>
      <c r="DF78" s="21">
        <f t="shared" si="26"/>
        <v>20520.5</v>
      </c>
      <c r="DG78" s="21">
        <f t="shared" si="26"/>
        <v>75</v>
      </c>
      <c r="DH78" s="21">
        <f t="shared" si="26"/>
        <v>1971</v>
      </c>
      <c r="DI78" s="21">
        <f t="shared" si="26"/>
        <v>2572.5</v>
      </c>
      <c r="DJ78" s="21">
        <f t="shared" si="26"/>
        <v>665</v>
      </c>
      <c r="DK78" s="21">
        <f t="shared" si="26"/>
        <v>437</v>
      </c>
      <c r="DL78" s="21">
        <f t="shared" si="26"/>
        <v>5718</v>
      </c>
      <c r="DM78" s="21">
        <f t="shared" si="26"/>
        <v>268</v>
      </c>
      <c r="DN78" s="21">
        <f t="shared" si="26"/>
        <v>1420</v>
      </c>
      <c r="DO78" s="21">
        <f t="shared" si="26"/>
        <v>2988.5</v>
      </c>
      <c r="DP78" s="21">
        <f t="shared" si="26"/>
        <v>200</v>
      </c>
      <c r="DQ78" s="21">
        <f t="shared" si="26"/>
        <v>547.5</v>
      </c>
      <c r="DR78" s="21">
        <f t="shared" si="26"/>
        <v>1374.5</v>
      </c>
      <c r="DS78" s="21">
        <f t="shared" si="26"/>
        <v>763</v>
      </c>
      <c r="DT78" s="21">
        <f t="shared" si="26"/>
        <v>132.5</v>
      </c>
      <c r="DU78" s="21">
        <f t="shared" si="26"/>
        <v>368</v>
      </c>
      <c r="DV78" s="21">
        <f t="shared" si="26"/>
        <v>185.5</v>
      </c>
      <c r="DW78" s="21">
        <f t="shared" si="26"/>
        <v>356.5</v>
      </c>
      <c r="DX78" s="21">
        <f t="shared" si="26"/>
        <v>154</v>
      </c>
      <c r="DY78" s="21">
        <f t="shared" si="26"/>
        <v>313.5</v>
      </c>
      <c r="DZ78" s="21">
        <f t="shared" si="26"/>
        <v>823</v>
      </c>
      <c r="EA78" s="21">
        <f t="shared" ref="EA78:FX78" si="27">EA9</f>
        <v>629</v>
      </c>
      <c r="EB78" s="21">
        <f t="shared" si="27"/>
        <v>565.5</v>
      </c>
      <c r="EC78" s="21">
        <f t="shared" si="27"/>
        <v>301</v>
      </c>
      <c r="ED78" s="21">
        <f t="shared" si="27"/>
        <v>1610</v>
      </c>
      <c r="EE78" s="21">
        <f t="shared" si="27"/>
        <v>182.5</v>
      </c>
      <c r="EF78" s="21">
        <f t="shared" si="27"/>
        <v>1403.5</v>
      </c>
      <c r="EG78" s="21">
        <f t="shared" si="27"/>
        <v>277</v>
      </c>
      <c r="EH78" s="21">
        <f t="shared" si="27"/>
        <v>218</v>
      </c>
      <c r="EI78" s="21">
        <f t="shared" si="27"/>
        <v>15396</v>
      </c>
      <c r="EJ78" s="21">
        <f t="shared" si="27"/>
        <v>9275</v>
      </c>
      <c r="EK78" s="21">
        <f t="shared" si="27"/>
        <v>671.5</v>
      </c>
      <c r="EL78" s="21">
        <f t="shared" si="27"/>
        <v>464.5</v>
      </c>
      <c r="EM78" s="21">
        <f t="shared" si="27"/>
        <v>398.5</v>
      </c>
      <c r="EN78" s="21">
        <f t="shared" si="27"/>
        <v>926</v>
      </c>
      <c r="EO78" s="21">
        <f t="shared" si="27"/>
        <v>362.5</v>
      </c>
      <c r="EP78" s="21">
        <f t="shared" si="27"/>
        <v>391.5</v>
      </c>
      <c r="EQ78" s="21">
        <f t="shared" si="27"/>
        <v>2539.5</v>
      </c>
      <c r="ER78" s="21">
        <f t="shared" si="27"/>
        <v>314.5</v>
      </c>
      <c r="ES78" s="21">
        <f t="shared" si="27"/>
        <v>110</v>
      </c>
      <c r="ET78" s="21">
        <f t="shared" si="27"/>
        <v>210</v>
      </c>
      <c r="EU78" s="21">
        <f t="shared" si="27"/>
        <v>571</v>
      </c>
      <c r="EV78" s="21">
        <f t="shared" si="27"/>
        <v>58</v>
      </c>
      <c r="EW78" s="21">
        <f t="shared" si="27"/>
        <v>877</v>
      </c>
      <c r="EX78" s="21">
        <f t="shared" si="27"/>
        <v>211.5</v>
      </c>
      <c r="EY78" s="21">
        <f t="shared" si="27"/>
        <v>236</v>
      </c>
      <c r="EZ78" s="21">
        <f t="shared" si="27"/>
        <v>114.5</v>
      </c>
      <c r="FA78" s="21">
        <f t="shared" si="27"/>
        <v>3315.5</v>
      </c>
      <c r="FB78" s="21">
        <f t="shared" si="27"/>
        <v>326.5</v>
      </c>
      <c r="FC78" s="21">
        <f t="shared" si="27"/>
        <v>2288</v>
      </c>
      <c r="FD78" s="21">
        <f t="shared" si="27"/>
        <v>344.5</v>
      </c>
      <c r="FE78" s="21">
        <f t="shared" si="27"/>
        <v>88</v>
      </c>
      <c r="FF78" s="21">
        <f t="shared" si="27"/>
        <v>220.5</v>
      </c>
      <c r="FG78" s="21">
        <f t="shared" si="27"/>
        <v>116.5</v>
      </c>
      <c r="FH78" s="21">
        <f t="shared" si="27"/>
        <v>87.5</v>
      </c>
      <c r="FI78" s="21">
        <f t="shared" si="27"/>
        <v>1805.5</v>
      </c>
      <c r="FJ78" s="21">
        <f t="shared" si="27"/>
        <v>1857.5</v>
      </c>
      <c r="FK78" s="21">
        <f t="shared" si="27"/>
        <v>2225.5</v>
      </c>
      <c r="FL78" s="21">
        <f t="shared" si="27"/>
        <v>5903.5</v>
      </c>
      <c r="FM78" s="21">
        <f t="shared" si="27"/>
        <v>3634</v>
      </c>
      <c r="FN78" s="21">
        <f t="shared" si="27"/>
        <v>21205</v>
      </c>
      <c r="FO78" s="21">
        <f t="shared" si="27"/>
        <v>1073.5</v>
      </c>
      <c r="FP78" s="21">
        <f t="shared" si="27"/>
        <v>2158.5</v>
      </c>
      <c r="FQ78" s="21">
        <f t="shared" si="27"/>
        <v>884.5</v>
      </c>
      <c r="FR78" s="21">
        <f t="shared" si="27"/>
        <v>159.5</v>
      </c>
      <c r="FS78" s="21">
        <f t="shared" si="27"/>
        <v>187</v>
      </c>
      <c r="FT78" s="17">
        <f t="shared" si="27"/>
        <v>77.5</v>
      </c>
      <c r="FU78" s="21">
        <f t="shared" si="27"/>
        <v>750</v>
      </c>
      <c r="FV78" s="21">
        <f t="shared" si="27"/>
        <v>654.5</v>
      </c>
      <c r="FW78" s="21">
        <f t="shared" si="27"/>
        <v>196.5</v>
      </c>
      <c r="FX78" s="21">
        <f t="shared" si="27"/>
        <v>57</v>
      </c>
      <c r="FY78" s="33"/>
      <c r="FZ78" s="21">
        <f t="shared" ref="FZ78:FZ83" si="28">SUM(C78:FX78)</f>
        <v>807545</v>
      </c>
      <c r="GA78" s="19"/>
      <c r="GB78" s="33"/>
      <c r="GC78" s="33"/>
      <c r="GD78" s="48"/>
      <c r="GE78" s="48"/>
    </row>
    <row r="79" spans="1:187" ht="15.75" x14ac:dyDescent="0.25">
      <c r="A79" s="3" t="s">
        <v>366</v>
      </c>
      <c r="B79" s="2" t="s">
        <v>367</v>
      </c>
      <c r="C79" s="21">
        <f t="shared" ref="C79:BN82" si="29">C17</f>
        <v>5771</v>
      </c>
      <c r="D79" s="21">
        <f t="shared" si="29"/>
        <v>36304</v>
      </c>
      <c r="E79" s="21">
        <f t="shared" si="29"/>
        <v>6584</v>
      </c>
      <c r="F79" s="21">
        <f t="shared" si="29"/>
        <v>16028</v>
      </c>
      <c r="G79" s="21">
        <f t="shared" si="29"/>
        <v>1006</v>
      </c>
      <c r="H79" s="21">
        <f t="shared" si="29"/>
        <v>910.5</v>
      </c>
      <c r="I79" s="21">
        <f t="shared" si="29"/>
        <v>8747.5</v>
      </c>
      <c r="J79" s="21">
        <f t="shared" si="29"/>
        <v>2233.5</v>
      </c>
      <c r="K79" s="21">
        <f t="shared" si="29"/>
        <v>271</v>
      </c>
      <c r="L79" s="21">
        <f t="shared" si="29"/>
        <v>2475</v>
      </c>
      <c r="M79" s="21">
        <f t="shared" si="29"/>
        <v>1315</v>
      </c>
      <c r="N79" s="21">
        <f t="shared" si="29"/>
        <v>51355.5</v>
      </c>
      <c r="O79" s="21">
        <f t="shared" si="29"/>
        <v>14374.5</v>
      </c>
      <c r="P79" s="21">
        <f t="shared" si="29"/>
        <v>169.5</v>
      </c>
      <c r="Q79" s="21">
        <f t="shared" si="29"/>
        <v>37697</v>
      </c>
      <c r="R79" s="21">
        <f t="shared" si="29"/>
        <v>456</v>
      </c>
      <c r="S79" s="21">
        <f t="shared" si="29"/>
        <v>1487.5</v>
      </c>
      <c r="T79" s="21">
        <f t="shared" si="29"/>
        <v>130</v>
      </c>
      <c r="U79" s="21">
        <f t="shared" si="29"/>
        <v>36</v>
      </c>
      <c r="V79" s="21">
        <f t="shared" si="29"/>
        <v>269</v>
      </c>
      <c r="W79" s="17">
        <f t="shared" si="29"/>
        <v>38.5</v>
      </c>
      <c r="X79" s="21">
        <f t="shared" si="29"/>
        <v>31</v>
      </c>
      <c r="Y79" s="21">
        <f t="shared" si="29"/>
        <v>483.5</v>
      </c>
      <c r="Z79" s="21">
        <f t="shared" si="29"/>
        <v>234</v>
      </c>
      <c r="AA79" s="21">
        <f t="shared" si="29"/>
        <v>29421</v>
      </c>
      <c r="AB79" s="21">
        <f t="shared" si="29"/>
        <v>29201</v>
      </c>
      <c r="AC79" s="21">
        <f t="shared" si="29"/>
        <v>881</v>
      </c>
      <c r="AD79" s="21">
        <f t="shared" si="29"/>
        <v>1129</v>
      </c>
      <c r="AE79" s="21">
        <f t="shared" si="29"/>
        <v>105</v>
      </c>
      <c r="AF79" s="21">
        <f t="shared" si="29"/>
        <v>166</v>
      </c>
      <c r="AG79" s="21">
        <f t="shared" si="29"/>
        <v>760</v>
      </c>
      <c r="AH79" s="21">
        <f t="shared" si="29"/>
        <v>941.5</v>
      </c>
      <c r="AI79" s="21">
        <f t="shared" si="29"/>
        <v>358.5</v>
      </c>
      <c r="AJ79" s="21">
        <f t="shared" si="29"/>
        <v>204</v>
      </c>
      <c r="AK79" s="21">
        <f t="shared" si="29"/>
        <v>191.5</v>
      </c>
      <c r="AL79" s="21">
        <f t="shared" si="29"/>
        <v>253.5</v>
      </c>
      <c r="AM79" s="21">
        <f t="shared" si="29"/>
        <v>423</v>
      </c>
      <c r="AN79" s="21">
        <f t="shared" si="29"/>
        <v>327</v>
      </c>
      <c r="AO79" s="21">
        <f t="shared" si="29"/>
        <v>4495.5</v>
      </c>
      <c r="AP79" s="21">
        <f t="shared" si="29"/>
        <v>82143</v>
      </c>
      <c r="AQ79" s="21">
        <f t="shared" si="29"/>
        <v>235.5</v>
      </c>
      <c r="AR79" s="21">
        <f t="shared" si="29"/>
        <v>60832</v>
      </c>
      <c r="AS79" s="21">
        <f t="shared" si="29"/>
        <v>6419.5</v>
      </c>
      <c r="AT79" s="21">
        <f t="shared" si="29"/>
        <v>2303.5</v>
      </c>
      <c r="AU79" s="21">
        <f t="shared" si="29"/>
        <v>248.5</v>
      </c>
      <c r="AV79" s="21">
        <f t="shared" si="29"/>
        <v>273.5</v>
      </c>
      <c r="AW79" s="21">
        <f t="shared" si="29"/>
        <v>194.5</v>
      </c>
      <c r="AX79" s="21">
        <f t="shared" si="29"/>
        <v>26.5</v>
      </c>
      <c r="AY79" s="21">
        <f t="shared" si="29"/>
        <v>410</v>
      </c>
      <c r="AZ79" s="21">
        <f t="shared" si="29"/>
        <v>11126</v>
      </c>
      <c r="BA79" s="21">
        <f t="shared" si="29"/>
        <v>8829.5</v>
      </c>
      <c r="BB79" s="21">
        <f t="shared" si="29"/>
        <v>7475</v>
      </c>
      <c r="BC79" s="21">
        <f t="shared" si="29"/>
        <v>25672</v>
      </c>
      <c r="BD79" s="21">
        <f t="shared" si="29"/>
        <v>4905.5</v>
      </c>
      <c r="BE79" s="21">
        <f t="shared" si="29"/>
        <v>1406.5</v>
      </c>
      <c r="BF79" s="21">
        <f t="shared" si="29"/>
        <v>23269.5</v>
      </c>
      <c r="BG79" s="21">
        <f t="shared" si="29"/>
        <v>913.5</v>
      </c>
      <c r="BH79" s="21">
        <f t="shared" si="29"/>
        <v>612.5</v>
      </c>
      <c r="BI79" s="21">
        <f t="shared" si="29"/>
        <v>239.5</v>
      </c>
      <c r="BJ79" s="21">
        <f t="shared" si="29"/>
        <v>6104.5</v>
      </c>
      <c r="BK79" s="21">
        <f t="shared" si="29"/>
        <v>15165</v>
      </c>
      <c r="BL79" s="21">
        <f t="shared" si="29"/>
        <v>172.5</v>
      </c>
      <c r="BM79" s="21">
        <f t="shared" si="29"/>
        <v>262.5</v>
      </c>
      <c r="BN79" s="21">
        <f t="shared" si="29"/>
        <v>3514</v>
      </c>
      <c r="BO79" s="21">
        <f t="shared" ref="BO79:DZ82" si="30">BO17</f>
        <v>1262</v>
      </c>
      <c r="BP79" s="21">
        <f t="shared" si="30"/>
        <v>182</v>
      </c>
      <c r="BQ79" s="21">
        <f t="shared" si="30"/>
        <v>5301.5</v>
      </c>
      <c r="BR79" s="21">
        <f t="shared" si="30"/>
        <v>4668.5</v>
      </c>
      <c r="BS79" s="21">
        <f t="shared" si="30"/>
        <v>1048.5</v>
      </c>
      <c r="BT79" s="21">
        <f t="shared" si="30"/>
        <v>389.5</v>
      </c>
      <c r="BU79" s="21">
        <f t="shared" si="30"/>
        <v>413.5</v>
      </c>
      <c r="BV79" s="21">
        <f t="shared" si="30"/>
        <v>1149</v>
      </c>
      <c r="BW79" s="21">
        <f t="shared" si="30"/>
        <v>1906</v>
      </c>
      <c r="BX79" s="21">
        <f t="shared" si="30"/>
        <v>93.5</v>
      </c>
      <c r="BY79" s="21">
        <f t="shared" si="30"/>
        <v>506</v>
      </c>
      <c r="BZ79" s="21">
        <f t="shared" si="30"/>
        <v>207</v>
      </c>
      <c r="CA79" s="21">
        <f t="shared" si="30"/>
        <v>165</v>
      </c>
      <c r="CB79" s="21">
        <f t="shared" si="30"/>
        <v>79379.5</v>
      </c>
      <c r="CC79" s="21">
        <f t="shared" si="30"/>
        <v>169</v>
      </c>
      <c r="CD79" s="21">
        <f t="shared" si="30"/>
        <v>57</v>
      </c>
      <c r="CE79" s="21">
        <f t="shared" si="30"/>
        <v>170.5</v>
      </c>
      <c r="CF79" s="21">
        <f t="shared" si="30"/>
        <v>88.5</v>
      </c>
      <c r="CG79" s="21">
        <f t="shared" si="30"/>
        <v>178.5</v>
      </c>
      <c r="CH79" s="21">
        <f t="shared" si="30"/>
        <v>102</v>
      </c>
      <c r="CI79" s="21">
        <f t="shared" si="30"/>
        <v>696</v>
      </c>
      <c r="CJ79" s="21">
        <f t="shared" si="30"/>
        <v>895</v>
      </c>
      <c r="CK79" s="21">
        <f t="shared" si="30"/>
        <v>4341</v>
      </c>
      <c r="CL79" s="21">
        <f t="shared" si="30"/>
        <v>1296.5</v>
      </c>
      <c r="CM79" s="21">
        <f t="shared" si="30"/>
        <v>805</v>
      </c>
      <c r="CN79" s="21">
        <f t="shared" si="30"/>
        <v>27436</v>
      </c>
      <c r="CO79" s="21">
        <f t="shared" si="30"/>
        <v>14980.5</v>
      </c>
      <c r="CP79" s="21">
        <f t="shared" si="30"/>
        <v>1047.5</v>
      </c>
      <c r="CQ79" s="21">
        <f t="shared" si="30"/>
        <v>1002.5</v>
      </c>
      <c r="CR79" s="21">
        <f t="shared" si="30"/>
        <v>180.5</v>
      </c>
      <c r="CS79" s="21">
        <f t="shared" si="30"/>
        <v>342.5</v>
      </c>
      <c r="CT79" s="21">
        <f t="shared" si="30"/>
        <v>107.5</v>
      </c>
      <c r="CU79" s="21">
        <f t="shared" si="30"/>
        <v>61</v>
      </c>
      <c r="CV79" s="21">
        <f t="shared" si="30"/>
        <v>46</v>
      </c>
      <c r="CW79" s="21">
        <f t="shared" si="30"/>
        <v>159</v>
      </c>
      <c r="CX79" s="21">
        <f t="shared" si="30"/>
        <v>467.5</v>
      </c>
      <c r="CY79" s="21">
        <f t="shared" si="30"/>
        <v>41</v>
      </c>
      <c r="CZ79" s="21">
        <f t="shared" si="30"/>
        <v>2045</v>
      </c>
      <c r="DA79" s="21">
        <f t="shared" si="30"/>
        <v>176</v>
      </c>
      <c r="DB79" s="21">
        <f t="shared" si="30"/>
        <v>297</v>
      </c>
      <c r="DC79" s="21">
        <f t="shared" si="30"/>
        <v>142.5</v>
      </c>
      <c r="DD79" s="21">
        <f t="shared" si="30"/>
        <v>166.5</v>
      </c>
      <c r="DE79" s="21">
        <f t="shared" si="30"/>
        <v>413</v>
      </c>
      <c r="DF79" s="21">
        <f t="shared" si="30"/>
        <v>20563.5</v>
      </c>
      <c r="DG79" s="21">
        <f t="shared" si="30"/>
        <v>76.5</v>
      </c>
      <c r="DH79" s="21">
        <f t="shared" si="30"/>
        <v>1979</v>
      </c>
      <c r="DI79" s="21">
        <f t="shared" si="30"/>
        <v>2607.5</v>
      </c>
      <c r="DJ79" s="21">
        <f t="shared" si="30"/>
        <v>645.5</v>
      </c>
      <c r="DK79" s="21">
        <f t="shared" si="30"/>
        <v>447</v>
      </c>
      <c r="DL79" s="21">
        <f t="shared" si="30"/>
        <v>5726</v>
      </c>
      <c r="DM79" s="21">
        <f t="shared" si="30"/>
        <v>254</v>
      </c>
      <c r="DN79" s="21">
        <f t="shared" si="30"/>
        <v>1446.5</v>
      </c>
      <c r="DO79" s="21">
        <f t="shared" si="30"/>
        <v>2905</v>
      </c>
      <c r="DP79" s="21">
        <f t="shared" si="30"/>
        <v>199.5</v>
      </c>
      <c r="DQ79" s="21">
        <f t="shared" si="30"/>
        <v>526.5</v>
      </c>
      <c r="DR79" s="21">
        <f t="shared" si="30"/>
        <v>1304.5</v>
      </c>
      <c r="DS79" s="21">
        <f t="shared" si="30"/>
        <v>771</v>
      </c>
      <c r="DT79" s="21">
        <f t="shared" si="30"/>
        <v>125.5</v>
      </c>
      <c r="DU79" s="21">
        <f t="shared" si="30"/>
        <v>383</v>
      </c>
      <c r="DV79" s="21">
        <f t="shared" si="30"/>
        <v>191.5</v>
      </c>
      <c r="DW79" s="21">
        <f t="shared" si="30"/>
        <v>354</v>
      </c>
      <c r="DX79" s="21">
        <f t="shared" si="30"/>
        <v>166.5</v>
      </c>
      <c r="DY79" s="21">
        <f t="shared" si="30"/>
        <v>296.5</v>
      </c>
      <c r="DZ79" s="21">
        <f t="shared" si="30"/>
        <v>886</v>
      </c>
      <c r="EA79" s="21">
        <f t="shared" ref="EA79:FX82" si="31">EA17</f>
        <v>559</v>
      </c>
      <c r="EB79" s="21">
        <f t="shared" si="31"/>
        <v>570</v>
      </c>
      <c r="EC79" s="21">
        <f t="shared" si="31"/>
        <v>281</v>
      </c>
      <c r="ED79" s="21">
        <f t="shared" si="31"/>
        <v>1623.5</v>
      </c>
      <c r="EE79" s="21">
        <f t="shared" si="31"/>
        <v>188</v>
      </c>
      <c r="EF79" s="21">
        <f t="shared" si="31"/>
        <v>1397.5</v>
      </c>
      <c r="EG79" s="21">
        <f t="shared" si="31"/>
        <v>275.5</v>
      </c>
      <c r="EH79" s="21">
        <f t="shared" si="31"/>
        <v>237.5</v>
      </c>
      <c r="EI79" s="21">
        <f t="shared" si="31"/>
        <v>15797</v>
      </c>
      <c r="EJ79" s="21">
        <f t="shared" si="31"/>
        <v>9100.5</v>
      </c>
      <c r="EK79" s="21">
        <f t="shared" si="31"/>
        <v>663</v>
      </c>
      <c r="EL79" s="21">
        <f t="shared" si="31"/>
        <v>474</v>
      </c>
      <c r="EM79" s="21">
        <f t="shared" si="31"/>
        <v>427.5</v>
      </c>
      <c r="EN79" s="21">
        <f t="shared" si="31"/>
        <v>971</v>
      </c>
      <c r="EO79" s="21">
        <f t="shared" si="31"/>
        <v>361.5</v>
      </c>
      <c r="EP79" s="21">
        <f t="shared" si="31"/>
        <v>364</v>
      </c>
      <c r="EQ79" s="21">
        <f t="shared" si="31"/>
        <v>2440</v>
      </c>
      <c r="ER79" s="21">
        <f t="shared" si="31"/>
        <v>314</v>
      </c>
      <c r="ES79" s="21">
        <f t="shared" si="31"/>
        <v>118.5</v>
      </c>
      <c r="ET79" s="21">
        <f t="shared" si="31"/>
        <v>184</v>
      </c>
      <c r="EU79" s="21">
        <f t="shared" si="31"/>
        <v>582.5</v>
      </c>
      <c r="EV79" s="21">
        <f t="shared" si="31"/>
        <v>68</v>
      </c>
      <c r="EW79" s="21">
        <f t="shared" si="31"/>
        <v>872</v>
      </c>
      <c r="EX79" s="21">
        <f t="shared" si="31"/>
        <v>215.5</v>
      </c>
      <c r="EY79" s="21">
        <f t="shared" si="31"/>
        <v>239</v>
      </c>
      <c r="EZ79" s="21">
        <f t="shared" si="31"/>
        <v>118.5</v>
      </c>
      <c r="FA79" s="21">
        <f t="shared" si="31"/>
        <v>3275</v>
      </c>
      <c r="FB79" s="21">
        <f t="shared" si="31"/>
        <v>324</v>
      </c>
      <c r="FC79" s="21">
        <f t="shared" si="31"/>
        <v>2264.5</v>
      </c>
      <c r="FD79" s="21">
        <f t="shared" si="31"/>
        <v>349.5</v>
      </c>
      <c r="FE79" s="21">
        <f t="shared" si="31"/>
        <v>90</v>
      </c>
      <c r="FF79" s="21">
        <f t="shared" si="31"/>
        <v>221</v>
      </c>
      <c r="FG79" s="21">
        <f t="shared" si="31"/>
        <v>111</v>
      </c>
      <c r="FH79" s="21">
        <f t="shared" si="31"/>
        <v>90</v>
      </c>
      <c r="FI79" s="21">
        <f t="shared" si="31"/>
        <v>1821</v>
      </c>
      <c r="FJ79" s="21">
        <f t="shared" si="31"/>
        <v>1825</v>
      </c>
      <c r="FK79" s="21">
        <f t="shared" si="31"/>
        <v>2159.5</v>
      </c>
      <c r="FL79" s="21">
        <f t="shared" si="31"/>
        <v>5678</v>
      </c>
      <c r="FM79" s="21">
        <f t="shared" si="31"/>
        <v>3548.5</v>
      </c>
      <c r="FN79" s="21">
        <f t="shared" si="31"/>
        <v>20941</v>
      </c>
      <c r="FO79" s="21">
        <f t="shared" si="31"/>
        <v>1088</v>
      </c>
      <c r="FP79" s="21">
        <f t="shared" si="31"/>
        <v>2125</v>
      </c>
      <c r="FQ79" s="21">
        <f t="shared" si="31"/>
        <v>833</v>
      </c>
      <c r="FR79" s="21">
        <f t="shared" si="31"/>
        <v>163.5</v>
      </c>
      <c r="FS79" s="21">
        <f t="shared" si="31"/>
        <v>196.5</v>
      </c>
      <c r="FT79" s="17">
        <f t="shared" si="31"/>
        <v>72</v>
      </c>
      <c r="FU79" s="21">
        <f t="shared" si="31"/>
        <v>735</v>
      </c>
      <c r="FV79" s="21">
        <f t="shared" si="31"/>
        <v>606</v>
      </c>
      <c r="FW79" s="21">
        <f t="shared" si="31"/>
        <v>198</v>
      </c>
      <c r="FX79" s="21">
        <f t="shared" si="31"/>
        <v>59.5</v>
      </c>
      <c r="FY79" s="6"/>
      <c r="FZ79" s="21">
        <f t="shared" si="28"/>
        <v>803673.5</v>
      </c>
      <c r="GA79" s="19"/>
      <c r="GB79" s="33"/>
      <c r="GC79" s="33"/>
      <c r="GD79" s="6"/>
      <c r="GE79" s="6"/>
    </row>
    <row r="80" spans="1:187" ht="15.75" x14ac:dyDescent="0.25">
      <c r="A80" s="3" t="s">
        <v>368</v>
      </c>
      <c r="B80" s="2" t="s">
        <v>369</v>
      </c>
      <c r="C80" s="21">
        <f t="shared" si="29"/>
        <v>5680.5</v>
      </c>
      <c r="D80" s="21">
        <f t="shared" si="29"/>
        <v>35964.5</v>
      </c>
      <c r="E80" s="21">
        <f t="shared" si="29"/>
        <v>6654.5</v>
      </c>
      <c r="F80" s="21">
        <f t="shared" si="29"/>
        <v>15884</v>
      </c>
      <c r="G80" s="21">
        <f t="shared" si="29"/>
        <v>1009</v>
      </c>
      <c r="H80" s="21">
        <f t="shared" si="29"/>
        <v>931</v>
      </c>
      <c r="I80" s="21">
        <f t="shared" si="29"/>
        <v>8642.5</v>
      </c>
      <c r="J80" s="21">
        <f t="shared" si="29"/>
        <v>2144.5</v>
      </c>
      <c r="K80" s="21">
        <f t="shared" si="29"/>
        <v>280</v>
      </c>
      <c r="L80" s="21">
        <f t="shared" si="29"/>
        <v>2551.5</v>
      </c>
      <c r="M80" s="21">
        <f t="shared" si="29"/>
        <v>1331</v>
      </c>
      <c r="N80" s="21">
        <f t="shared" si="29"/>
        <v>51046</v>
      </c>
      <c r="O80" s="21">
        <f t="shared" si="29"/>
        <v>14600.5</v>
      </c>
      <c r="P80" s="21">
        <f t="shared" si="29"/>
        <v>162.5</v>
      </c>
      <c r="Q80" s="21">
        <f t="shared" si="29"/>
        <v>38057.5</v>
      </c>
      <c r="R80" s="21">
        <f t="shared" si="29"/>
        <v>438.5</v>
      </c>
      <c r="S80" s="21">
        <f t="shared" si="29"/>
        <v>1322.5</v>
      </c>
      <c r="T80" s="21">
        <f t="shared" si="29"/>
        <v>141.5</v>
      </c>
      <c r="U80" s="21">
        <f t="shared" si="29"/>
        <v>46</v>
      </c>
      <c r="V80" s="21">
        <f t="shared" si="29"/>
        <v>252.5</v>
      </c>
      <c r="W80" s="17">
        <f t="shared" si="29"/>
        <v>30</v>
      </c>
      <c r="X80" s="21">
        <f t="shared" si="29"/>
        <v>31.5</v>
      </c>
      <c r="Y80" s="21">
        <f t="shared" si="29"/>
        <v>474.5</v>
      </c>
      <c r="Z80" s="21">
        <f t="shared" si="29"/>
        <v>232.5</v>
      </c>
      <c r="AA80" s="21">
        <f t="shared" si="29"/>
        <v>28973</v>
      </c>
      <c r="AB80" s="21">
        <f t="shared" si="29"/>
        <v>29206</v>
      </c>
      <c r="AC80" s="21">
        <f t="shared" si="29"/>
        <v>906.5</v>
      </c>
      <c r="AD80" s="21">
        <f t="shared" si="29"/>
        <v>1100.5</v>
      </c>
      <c r="AE80" s="21">
        <f t="shared" si="29"/>
        <v>123</v>
      </c>
      <c r="AF80" s="21">
        <f t="shared" si="29"/>
        <v>168</v>
      </c>
      <c r="AG80" s="21">
        <f t="shared" si="29"/>
        <v>787</v>
      </c>
      <c r="AH80" s="21">
        <f t="shared" si="29"/>
        <v>945</v>
      </c>
      <c r="AI80" s="21">
        <f t="shared" si="29"/>
        <v>343</v>
      </c>
      <c r="AJ80" s="21">
        <f t="shared" si="29"/>
        <v>194.5</v>
      </c>
      <c r="AK80" s="21">
        <f t="shared" si="29"/>
        <v>203.5</v>
      </c>
      <c r="AL80" s="21">
        <f t="shared" si="29"/>
        <v>283.5</v>
      </c>
      <c r="AM80" s="21">
        <f t="shared" si="29"/>
        <v>425</v>
      </c>
      <c r="AN80" s="21">
        <f t="shared" si="29"/>
        <v>345.5</v>
      </c>
      <c r="AO80" s="21">
        <f t="shared" si="29"/>
        <v>4502.5</v>
      </c>
      <c r="AP80" s="21">
        <f t="shared" si="29"/>
        <v>81526</v>
      </c>
      <c r="AQ80" s="21">
        <f t="shared" si="29"/>
        <v>253.5</v>
      </c>
      <c r="AR80" s="21">
        <f t="shared" si="29"/>
        <v>60438.5</v>
      </c>
      <c r="AS80" s="21">
        <f t="shared" si="29"/>
        <v>6331</v>
      </c>
      <c r="AT80" s="21">
        <f t="shared" si="29"/>
        <v>2250.5</v>
      </c>
      <c r="AU80" s="21">
        <f t="shared" si="29"/>
        <v>253.5</v>
      </c>
      <c r="AV80" s="21">
        <f t="shared" si="29"/>
        <v>267</v>
      </c>
      <c r="AW80" s="21">
        <f t="shared" si="29"/>
        <v>193</v>
      </c>
      <c r="AX80" s="21">
        <f t="shared" si="29"/>
        <v>15</v>
      </c>
      <c r="AY80" s="21">
        <f t="shared" si="29"/>
        <v>425.5</v>
      </c>
      <c r="AZ80" s="21">
        <f t="shared" si="29"/>
        <v>11127.5</v>
      </c>
      <c r="BA80" s="21">
        <f t="shared" si="29"/>
        <v>8663.5</v>
      </c>
      <c r="BB80" s="21">
        <f t="shared" si="29"/>
        <v>7357</v>
      </c>
      <c r="BC80" s="21">
        <f t="shared" si="29"/>
        <v>25696</v>
      </c>
      <c r="BD80" s="21">
        <f t="shared" si="29"/>
        <v>4805</v>
      </c>
      <c r="BE80" s="21">
        <f t="shared" si="29"/>
        <v>1412.5</v>
      </c>
      <c r="BF80" s="21">
        <f t="shared" si="29"/>
        <v>22898</v>
      </c>
      <c r="BG80" s="21">
        <f t="shared" si="29"/>
        <v>919.5</v>
      </c>
      <c r="BH80" s="21">
        <f t="shared" si="29"/>
        <v>628</v>
      </c>
      <c r="BI80" s="21">
        <f t="shared" si="29"/>
        <v>234</v>
      </c>
      <c r="BJ80" s="21">
        <f t="shared" si="29"/>
        <v>5892</v>
      </c>
      <c r="BK80" s="21">
        <f t="shared" si="29"/>
        <v>14763</v>
      </c>
      <c r="BL80" s="21">
        <f t="shared" si="29"/>
        <v>164</v>
      </c>
      <c r="BM80" s="21">
        <f t="shared" si="29"/>
        <v>260.5</v>
      </c>
      <c r="BN80" s="21">
        <f t="shared" si="29"/>
        <v>3559</v>
      </c>
      <c r="BO80" s="21">
        <f t="shared" si="30"/>
        <v>1266</v>
      </c>
      <c r="BP80" s="21">
        <f t="shared" si="30"/>
        <v>184</v>
      </c>
      <c r="BQ80" s="21">
        <f t="shared" si="30"/>
        <v>5288</v>
      </c>
      <c r="BR80" s="21">
        <f t="shared" si="30"/>
        <v>4604.5</v>
      </c>
      <c r="BS80" s="21">
        <f t="shared" si="30"/>
        <v>1001</v>
      </c>
      <c r="BT80" s="21">
        <f t="shared" si="30"/>
        <v>402.5</v>
      </c>
      <c r="BU80" s="21">
        <f t="shared" si="30"/>
        <v>434</v>
      </c>
      <c r="BV80" s="21">
        <f t="shared" si="30"/>
        <v>1170.8</v>
      </c>
      <c r="BW80" s="21">
        <f t="shared" si="30"/>
        <v>1833</v>
      </c>
      <c r="BX80" s="21">
        <f t="shared" si="30"/>
        <v>91.5</v>
      </c>
      <c r="BY80" s="21">
        <f t="shared" si="30"/>
        <v>488.5</v>
      </c>
      <c r="BZ80" s="21">
        <f t="shared" si="30"/>
        <v>204.5</v>
      </c>
      <c r="CA80" s="21">
        <f t="shared" si="30"/>
        <v>170.5</v>
      </c>
      <c r="CB80" s="21">
        <f>CB18</f>
        <v>79757</v>
      </c>
      <c r="CC80" s="21">
        <f t="shared" si="30"/>
        <v>145.5</v>
      </c>
      <c r="CD80" s="21">
        <f t="shared" si="30"/>
        <v>56</v>
      </c>
      <c r="CE80" s="21">
        <f t="shared" si="30"/>
        <v>157</v>
      </c>
      <c r="CF80" s="21">
        <f t="shared" si="30"/>
        <v>105.5</v>
      </c>
      <c r="CG80" s="21">
        <f t="shared" si="30"/>
        <v>172</v>
      </c>
      <c r="CH80" s="21">
        <f t="shared" si="30"/>
        <v>102</v>
      </c>
      <c r="CI80" s="21">
        <f t="shared" si="30"/>
        <v>687.5</v>
      </c>
      <c r="CJ80" s="21">
        <f t="shared" si="30"/>
        <v>930</v>
      </c>
      <c r="CK80" s="21">
        <f t="shared" si="30"/>
        <v>4249</v>
      </c>
      <c r="CL80" s="21">
        <f t="shared" si="30"/>
        <v>1273.5</v>
      </c>
      <c r="CM80" s="21">
        <f t="shared" si="30"/>
        <v>797.5</v>
      </c>
      <c r="CN80" s="21">
        <f t="shared" si="30"/>
        <v>27359</v>
      </c>
      <c r="CO80" s="21">
        <f t="shared" si="30"/>
        <v>14741.5</v>
      </c>
      <c r="CP80" s="21">
        <f t="shared" si="30"/>
        <v>1044.5</v>
      </c>
      <c r="CQ80" s="21">
        <f t="shared" si="30"/>
        <v>1006.5</v>
      </c>
      <c r="CR80" s="21">
        <f t="shared" si="30"/>
        <v>177</v>
      </c>
      <c r="CS80" s="21">
        <f t="shared" si="30"/>
        <v>343.5</v>
      </c>
      <c r="CT80" s="21">
        <f t="shared" si="30"/>
        <v>103.5</v>
      </c>
      <c r="CU80" s="21">
        <f t="shared" si="30"/>
        <v>54.5</v>
      </c>
      <c r="CV80" s="21">
        <f t="shared" si="30"/>
        <v>42.5</v>
      </c>
      <c r="CW80" s="21">
        <f t="shared" si="30"/>
        <v>152.5</v>
      </c>
      <c r="CX80" s="21">
        <f t="shared" si="30"/>
        <v>481</v>
      </c>
      <c r="CY80" s="21">
        <f t="shared" si="30"/>
        <v>39.5</v>
      </c>
      <c r="CZ80" s="21">
        <f t="shared" si="30"/>
        <v>2057</v>
      </c>
      <c r="DA80" s="21">
        <f t="shared" si="30"/>
        <v>180.5</v>
      </c>
      <c r="DB80" s="21">
        <f t="shared" si="30"/>
        <v>300</v>
      </c>
      <c r="DC80" s="21">
        <f t="shared" si="30"/>
        <v>157</v>
      </c>
      <c r="DD80" s="21">
        <f t="shared" si="30"/>
        <v>134</v>
      </c>
      <c r="DE80" s="21">
        <f t="shared" si="30"/>
        <v>424</v>
      </c>
      <c r="DF80" s="21">
        <f t="shared" si="30"/>
        <v>20447.5</v>
      </c>
      <c r="DG80" s="21">
        <f t="shared" si="30"/>
        <v>79.5</v>
      </c>
      <c r="DH80" s="21">
        <f t="shared" si="30"/>
        <v>1967</v>
      </c>
      <c r="DI80" s="21">
        <f t="shared" si="30"/>
        <v>2535</v>
      </c>
      <c r="DJ80" s="21">
        <f t="shared" si="30"/>
        <v>696.5</v>
      </c>
      <c r="DK80" s="21">
        <f t="shared" si="30"/>
        <v>436.5</v>
      </c>
      <c r="DL80" s="21">
        <f t="shared" si="30"/>
        <v>5682</v>
      </c>
      <c r="DM80" s="21">
        <f t="shared" si="30"/>
        <v>248.5</v>
      </c>
      <c r="DN80" s="21">
        <f t="shared" si="30"/>
        <v>1398</v>
      </c>
      <c r="DO80" s="21">
        <f t="shared" si="30"/>
        <v>2827</v>
      </c>
      <c r="DP80" s="21">
        <f t="shared" si="30"/>
        <v>211.5</v>
      </c>
      <c r="DQ80" s="21">
        <f t="shared" si="30"/>
        <v>504</v>
      </c>
      <c r="DR80" s="21">
        <f t="shared" si="30"/>
        <v>1240</v>
      </c>
      <c r="DS80" s="21">
        <f t="shared" si="30"/>
        <v>765.5</v>
      </c>
      <c r="DT80" s="21">
        <f t="shared" si="30"/>
        <v>128.5</v>
      </c>
      <c r="DU80" s="21">
        <f t="shared" si="30"/>
        <v>374</v>
      </c>
      <c r="DV80" s="21">
        <f t="shared" si="30"/>
        <v>182</v>
      </c>
      <c r="DW80" s="21">
        <f t="shared" si="30"/>
        <v>366</v>
      </c>
      <c r="DX80" s="21">
        <f t="shared" si="30"/>
        <v>163.5</v>
      </c>
      <c r="DY80" s="21">
        <f t="shared" si="30"/>
        <v>322</v>
      </c>
      <c r="DZ80" s="21">
        <f t="shared" si="30"/>
        <v>949.5</v>
      </c>
      <c r="EA80" s="21">
        <f t="shared" si="31"/>
        <v>525.5</v>
      </c>
      <c r="EB80" s="21">
        <f t="shared" si="31"/>
        <v>577.5</v>
      </c>
      <c r="EC80" s="21">
        <f t="shared" si="31"/>
        <v>288.5</v>
      </c>
      <c r="ED80" s="21">
        <f t="shared" si="31"/>
        <v>1628</v>
      </c>
      <c r="EE80" s="21">
        <f t="shared" si="31"/>
        <v>186</v>
      </c>
      <c r="EF80" s="21">
        <f t="shared" si="31"/>
        <v>1401.5</v>
      </c>
      <c r="EG80" s="21">
        <f t="shared" si="31"/>
        <v>261</v>
      </c>
      <c r="EH80" s="21">
        <f t="shared" si="31"/>
        <v>235</v>
      </c>
      <c r="EI80" s="21">
        <f t="shared" si="31"/>
        <v>16045.5</v>
      </c>
      <c r="EJ80" s="21">
        <f t="shared" si="31"/>
        <v>9005</v>
      </c>
      <c r="EK80" s="21">
        <f t="shared" si="31"/>
        <v>619.5</v>
      </c>
      <c r="EL80" s="21">
        <f t="shared" si="31"/>
        <v>480.5</v>
      </c>
      <c r="EM80" s="21">
        <f t="shared" si="31"/>
        <v>408.5</v>
      </c>
      <c r="EN80" s="21">
        <f t="shared" si="31"/>
        <v>997.5</v>
      </c>
      <c r="EO80" s="21">
        <f t="shared" si="31"/>
        <v>394.5</v>
      </c>
      <c r="EP80" s="21">
        <f t="shared" si="31"/>
        <v>353.5</v>
      </c>
      <c r="EQ80" s="21">
        <f t="shared" si="31"/>
        <v>2428.5</v>
      </c>
      <c r="ER80" s="21">
        <f t="shared" si="31"/>
        <v>312.5</v>
      </c>
      <c r="ES80" s="21">
        <f t="shared" si="31"/>
        <v>118.5</v>
      </c>
      <c r="ET80" s="21">
        <f t="shared" si="31"/>
        <v>186</v>
      </c>
      <c r="EU80" s="21">
        <f t="shared" si="31"/>
        <v>591</v>
      </c>
      <c r="EV80" s="21">
        <f t="shared" si="31"/>
        <v>63</v>
      </c>
      <c r="EW80" s="21">
        <f t="shared" si="31"/>
        <v>873</v>
      </c>
      <c r="EX80" s="21">
        <f t="shared" si="31"/>
        <v>243.5</v>
      </c>
      <c r="EY80" s="21">
        <f t="shared" si="31"/>
        <v>242.5</v>
      </c>
      <c r="EZ80" s="21">
        <f t="shared" si="31"/>
        <v>129.5</v>
      </c>
      <c r="FA80" s="21">
        <f t="shared" si="31"/>
        <v>3211</v>
      </c>
      <c r="FB80" s="21">
        <f t="shared" si="31"/>
        <v>321</v>
      </c>
      <c r="FC80" s="21">
        <f t="shared" si="31"/>
        <v>2280</v>
      </c>
      <c r="FD80" s="21">
        <f t="shared" si="31"/>
        <v>322</v>
      </c>
      <c r="FE80" s="21">
        <f t="shared" si="31"/>
        <v>96</v>
      </c>
      <c r="FF80" s="21">
        <f t="shared" si="31"/>
        <v>211</v>
      </c>
      <c r="FG80" s="21">
        <f t="shared" si="31"/>
        <v>100</v>
      </c>
      <c r="FH80" s="21">
        <f t="shared" si="31"/>
        <v>91.5</v>
      </c>
      <c r="FI80" s="21">
        <f t="shared" si="31"/>
        <v>1812</v>
      </c>
      <c r="FJ80" s="21">
        <f t="shared" si="31"/>
        <v>1853.5</v>
      </c>
      <c r="FK80" s="21">
        <f t="shared" si="31"/>
        <v>2153</v>
      </c>
      <c r="FL80" s="21">
        <f t="shared" si="31"/>
        <v>5172.5</v>
      </c>
      <c r="FM80" s="21">
        <f t="shared" si="31"/>
        <v>3522.5</v>
      </c>
      <c r="FN80" s="21">
        <f t="shared" si="31"/>
        <v>20460.5</v>
      </c>
      <c r="FO80" s="21">
        <f t="shared" si="31"/>
        <v>1092.5</v>
      </c>
      <c r="FP80" s="21">
        <f t="shared" si="31"/>
        <v>2100.5</v>
      </c>
      <c r="FQ80" s="21">
        <f t="shared" si="31"/>
        <v>800.5</v>
      </c>
      <c r="FR80" s="21">
        <f t="shared" si="31"/>
        <v>158</v>
      </c>
      <c r="FS80" s="21">
        <f t="shared" si="31"/>
        <v>185.5</v>
      </c>
      <c r="FT80" s="17">
        <f t="shared" si="31"/>
        <v>81</v>
      </c>
      <c r="FU80" s="21">
        <f t="shared" si="31"/>
        <v>757</v>
      </c>
      <c r="FV80" s="21">
        <f t="shared" si="31"/>
        <v>620.5</v>
      </c>
      <c r="FW80" s="21">
        <f t="shared" si="31"/>
        <v>185</v>
      </c>
      <c r="FX80" s="21">
        <f t="shared" si="31"/>
        <v>63</v>
      </c>
      <c r="FY80" s="21"/>
      <c r="FZ80" s="21">
        <f t="shared" si="28"/>
        <v>798887.3</v>
      </c>
      <c r="GA80" s="20"/>
      <c r="GB80" s="6"/>
      <c r="GC80" s="6"/>
      <c r="GD80" s="6"/>
      <c r="GE80" s="6"/>
    </row>
    <row r="81" spans="1:187" ht="15.75" x14ac:dyDescent="0.25">
      <c r="A81" s="3" t="s">
        <v>370</v>
      </c>
      <c r="B81" s="2" t="s">
        <v>371</v>
      </c>
      <c r="C81" s="21">
        <f t="shared" si="29"/>
        <v>5666</v>
      </c>
      <c r="D81" s="21">
        <f t="shared" si="29"/>
        <v>35561</v>
      </c>
      <c r="E81" s="21">
        <f t="shared" si="29"/>
        <v>6685</v>
      </c>
      <c r="F81" s="21">
        <f t="shared" si="29"/>
        <v>15947</v>
      </c>
      <c r="G81" s="21">
        <f t="shared" si="29"/>
        <v>975.5</v>
      </c>
      <c r="H81" s="21">
        <f t="shared" si="29"/>
        <v>955.5</v>
      </c>
      <c r="I81" s="21">
        <f t="shared" si="29"/>
        <v>8787</v>
      </c>
      <c r="J81" s="21">
        <f t="shared" si="29"/>
        <v>2040</v>
      </c>
      <c r="K81" s="21">
        <f t="shared" si="29"/>
        <v>313</v>
      </c>
      <c r="L81" s="21">
        <f t="shared" si="29"/>
        <v>2543</v>
      </c>
      <c r="M81" s="21">
        <f t="shared" si="29"/>
        <v>1333.5</v>
      </c>
      <c r="N81" s="21">
        <f t="shared" si="29"/>
        <v>50914.5</v>
      </c>
      <c r="O81" s="21">
        <f t="shared" si="29"/>
        <v>14482</v>
      </c>
      <c r="P81" s="21">
        <f t="shared" si="29"/>
        <v>160.5</v>
      </c>
      <c r="Q81" s="21">
        <f t="shared" si="29"/>
        <v>37707</v>
      </c>
      <c r="R81" s="21">
        <f t="shared" si="29"/>
        <v>434</v>
      </c>
      <c r="S81" s="21">
        <f t="shared" si="29"/>
        <v>1277</v>
      </c>
      <c r="T81" s="21">
        <f t="shared" si="29"/>
        <v>129.5</v>
      </c>
      <c r="U81" s="21">
        <f t="shared" si="29"/>
        <v>35.5</v>
      </c>
      <c r="V81" s="21">
        <f t="shared" si="29"/>
        <v>257</v>
      </c>
      <c r="W81" s="17">
        <f t="shared" si="29"/>
        <v>44.5</v>
      </c>
      <c r="X81" s="21">
        <f t="shared" si="29"/>
        <v>39.5</v>
      </c>
      <c r="Y81" s="21">
        <f t="shared" si="29"/>
        <v>440</v>
      </c>
      <c r="Z81" s="21">
        <f t="shared" si="29"/>
        <v>250</v>
      </c>
      <c r="AA81" s="21">
        <f t="shared" si="29"/>
        <v>28329.5</v>
      </c>
      <c r="AB81" s="21">
        <f t="shared" si="29"/>
        <v>28860</v>
      </c>
      <c r="AC81" s="21">
        <f t="shared" si="29"/>
        <v>855.5</v>
      </c>
      <c r="AD81" s="21">
        <f t="shared" si="29"/>
        <v>1080</v>
      </c>
      <c r="AE81" s="21">
        <f t="shared" si="29"/>
        <v>102</v>
      </c>
      <c r="AF81" s="21">
        <f t="shared" si="29"/>
        <v>164.5</v>
      </c>
      <c r="AG81" s="21">
        <f t="shared" si="29"/>
        <v>790</v>
      </c>
      <c r="AH81" s="21">
        <f t="shared" si="29"/>
        <v>934</v>
      </c>
      <c r="AI81" s="21">
        <f t="shared" si="29"/>
        <v>349</v>
      </c>
      <c r="AJ81" s="21">
        <f t="shared" si="29"/>
        <v>214</v>
      </c>
      <c r="AK81" s="21">
        <f t="shared" si="29"/>
        <v>192.5</v>
      </c>
      <c r="AL81" s="21">
        <f t="shared" si="29"/>
        <v>245</v>
      </c>
      <c r="AM81" s="21">
        <f t="shared" si="29"/>
        <v>419.5</v>
      </c>
      <c r="AN81" s="21">
        <f t="shared" si="29"/>
        <v>343</v>
      </c>
      <c r="AO81" s="21">
        <f t="shared" si="29"/>
        <v>4609</v>
      </c>
      <c r="AP81" s="21">
        <f t="shared" si="29"/>
        <v>80029</v>
      </c>
      <c r="AQ81" s="21">
        <f t="shared" si="29"/>
        <v>238.5</v>
      </c>
      <c r="AR81" s="21">
        <f t="shared" si="29"/>
        <v>59780</v>
      </c>
      <c r="AS81" s="21">
        <f t="shared" si="29"/>
        <v>6239</v>
      </c>
      <c r="AT81" s="21">
        <f t="shared" si="29"/>
        <v>2333.5</v>
      </c>
      <c r="AU81" s="21">
        <f t="shared" si="29"/>
        <v>247</v>
      </c>
      <c r="AV81" s="21">
        <f t="shared" si="29"/>
        <v>261</v>
      </c>
      <c r="AW81" s="21">
        <f t="shared" si="29"/>
        <v>205</v>
      </c>
      <c r="AX81" s="21">
        <f t="shared" si="29"/>
        <v>11.5</v>
      </c>
      <c r="AY81" s="21">
        <f t="shared" si="29"/>
        <v>429.5</v>
      </c>
      <c r="AZ81" s="21">
        <f t="shared" si="29"/>
        <v>10812</v>
      </c>
      <c r="BA81" s="21">
        <f t="shared" si="29"/>
        <v>8533.5</v>
      </c>
      <c r="BB81" s="21">
        <f t="shared" si="29"/>
        <v>7442.5</v>
      </c>
      <c r="BC81" s="21">
        <f t="shared" si="29"/>
        <v>26169</v>
      </c>
      <c r="BD81" s="21">
        <f t="shared" si="29"/>
        <v>4842.5</v>
      </c>
      <c r="BE81" s="21">
        <f t="shared" si="29"/>
        <v>1384.5</v>
      </c>
      <c r="BF81" s="21">
        <f t="shared" si="29"/>
        <v>22731.5</v>
      </c>
      <c r="BG81" s="21">
        <f t="shared" si="29"/>
        <v>955.5</v>
      </c>
      <c r="BH81" s="21">
        <f t="shared" si="29"/>
        <v>588</v>
      </c>
      <c r="BI81" s="21">
        <f t="shared" si="29"/>
        <v>230</v>
      </c>
      <c r="BJ81" s="21">
        <f t="shared" si="29"/>
        <v>5782</v>
      </c>
      <c r="BK81" s="21">
        <f t="shared" si="29"/>
        <v>14654</v>
      </c>
      <c r="BL81" s="21">
        <f t="shared" si="29"/>
        <v>188</v>
      </c>
      <c r="BM81" s="21">
        <f t="shared" si="29"/>
        <v>248</v>
      </c>
      <c r="BN81" s="21">
        <f t="shared" si="29"/>
        <v>3492.5</v>
      </c>
      <c r="BO81" s="21">
        <f t="shared" si="30"/>
        <v>1332</v>
      </c>
      <c r="BP81" s="21">
        <f t="shared" si="30"/>
        <v>199.5</v>
      </c>
      <c r="BQ81" s="21">
        <f t="shared" si="30"/>
        <v>5271</v>
      </c>
      <c r="BR81" s="21">
        <f t="shared" si="30"/>
        <v>4565.5</v>
      </c>
      <c r="BS81" s="21">
        <f t="shared" si="30"/>
        <v>924</v>
      </c>
      <c r="BT81" s="21">
        <f t="shared" si="30"/>
        <v>387.5</v>
      </c>
      <c r="BU81" s="21">
        <f t="shared" si="30"/>
        <v>409</v>
      </c>
      <c r="BV81" s="21">
        <f t="shared" si="30"/>
        <v>1164.9000000000001</v>
      </c>
      <c r="BW81" s="21">
        <f t="shared" si="30"/>
        <v>1773.5</v>
      </c>
      <c r="BX81" s="21">
        <f t="shared" si="30"/>
        <v>83.5</v>
      </c>
      <c r="BY81" s="21">
        <f t="shared" si="30"/>
        <v>479.5</v>
      </c>
      <c r="BZ81" s="21">
        <f t="shared" si="30"/>
        <v>193</v>
      </c>
      <c r="CA81" s="21">
        <f t="shared" si="30"/>
        <v>163</v>
      </c>
      <c r="CB81" s="21">
        <f>CB19</f>
        <v>79455</v>
      </c>
      <c r="CC81" s="21">
        <f t="shared" si="30"/>
        <v>148.5</v>
      </c>
      <c r="CD81" s="21">
        <f t="shared" si="30"/>
        <v>59.5</v>
      </c>
      <c r="CE81" s="21">
        <f t="shared" si="30"/>
        <v>165</v>
      </c>
      <c r="CF81" s="21">
        <f t="shared" si="30"/>
        <v>95</v>
      </c>
      <c r="CG81" s="21">
        <f t="shared" si="30"/>
        <v>166</v>
      </c>
      <c r="CH81" s="21">
        <f t="shared" si="30"/>
        <v>105</v>
      </c>
      <c r="CI81" s="21">
        <f t="shared" si="30"/>
        <v>679</v>
      </c>
      <c r="CJ81" s="21">
        <f t="shared" si="30"/>
        <v>944</v>
      </c>
      <c r="CK81" s="21">
        <f t="shared" si="30"/>
        <v>4148.5</v>
      </c>
      <c r="CL81" s="21">
        <f t="shared" si="30"/>
        <v>1232</v>
      </c>
      <c r="CM81" s="21">
        <f t="shared" si="30"/>
        <v>741</v>
      </c>
      <c r="CN81" s="21">
        <f t="shared" si="30"/>
        <v>26904.5</v>
      </c>
      <c r="CO81" s="21">
        <f t="shared" si="30"/>
        <v>14863.5</v>
      </c>
      <c r="CP81" s="21">
        <f t="shared" si="30"/>
        <v>1031</v>
      </c>
      <c r="CQ81" s="21">
        <f t="shared" si="30"/>
        <v>977.5</v>
      </c>
      <c r="CR81" s="21">
        <f t="shared" si="30"/>
        <v>179</v>
      </c>
      <c r="CS81" s="21">
        <f t="shared" si="30"/>
        <v>350.5</v>
      </c>
      <c r="CT81" s="21">
        <f t="shared" si="30"/>
        <v>109.5</v>
      </c>
      <c r="CU81" s="21">
        <f t="shared" si="30"/>
        <v>50</v>
      </c>
      <c r="CV81" s="21">
        <f t="shared" si="30"/>
        <v>40</v>
      </c>
      <c r="CW81" s="21">
        <f t="shared" si="30"/>
        <v>150</v>
      </c>
      <c r="CX81" s="21">
        <f t="shared" si="30"/>
        <v>464</v>
      </c>
      <c r="CY81" s="21">
        <f t="shared" si="30"/>
        <v>37</v>
      </c>
      <c r="CZ81" s="21">
        <f t="shared" si="30"/>
        <v>2045.5</v>
      </c>
      <c r="DA81" s="21">
        <f t="shared" si="30"/>
        <v>179</v>
      </c>
      <c r="DB81" s="21">
        <f t="shared" si="30"/>
        <v>306.5</v>
      </c>
      <c r="DC81" s="21">
        <f t="shared" si="30"/>
        <v>162</v>
      </c>
      <c r="DD81" s="21">
        <f t="shared" si="30"/>
        <v>132</v>
      </c>
      <c r="DE81" s="21">
        <f t="shared" si="30"/>
        <v>432.5</v>
      </c>
      <c r="DF81" s="21">
        <f t="shared" si="30"/>
        <v>20425.5</v>
      </c>
      <c r="DG81" s="21">
        <f t="shared" si="30"/>
        <v>73</v>
      </c>
      <c r="DH81" s="21">
        <f t="shared" si="30"/>
        <v>1923</v>
      </c>
      <c r="DI81" s="21">
        <f t="shared" si="30"/>
        <v>2544.5</v>
      </c>
      <c r="DJ81" s="21">
        <f t="shared" si="30"/>
        <v>704.5</v>
      </c>
      <c r="DK81" s="21">
        <f t="shared" si="30"/>
        <v>405.5</v>
      </c>
      <c r="DL81" s="21">
        <f t="shared" si="30"/>
        <v>5630.5</v>
      </c>
      <c r="DM81" s="21">
        <f t="shared" si="30"/>
        <v>232.5</v>
      </c>
      <c r="DN81" s="21">
        <f t="shared" si="30"/>
        <v>1394</v>
      </c>
      <c r="DO81" s="21">
        <f t="shared" si="30"/>
        <v>2842</v>
      </c>
      <c r="DP81" s="21">
        <f t="shared" si="30"/>
        <v>211</v>
      </c>
      <c r="DQ81" s="21">
        <f t="shared" si="30"/>
        <v>497.5</v>
      </c>
      <c r="DR81" s="21">
        <f t="shared" si="30"/>
        <v>1267.5</v>
      </c>
      <c r="DS81" s="21">
        <f t="shared" si="30"/>
        <v>753.5</v>
      </c>
      <c r="DT81" s="21">
        <f t="shared" si="30"/>
        <v>136.5</v>
      </c>
      <c r="DU81" s="21">
        <f t="shared" si="30"/>
        <v>388</v>
      </c>
      <c r="DV81" s="21">
        <f t="shared" si="30"/>
        <v>197</v>
      </c>
      <c r="DW81" s="21">
        <f t="shared" si="30"/>
        <v>337</v>
      </c>
      <c r="DX81" s="21">
        <f t="shared" si="30"/>
        <v>170.5</v>
      </c>
      <c r="DY81" s="21">
        <f t="shared" si="30"/>
        <v>332.5</v>
      </c>
      <c r="DZ81" s="21">
        <f t="shared" si="30"/>
        <v>914</v>
      </c>
      <c r="EA81" s="21">
        <f t="shared" si="31"/>
        <v>547</v>
      </c>
      <c r="EB81" s="21">
        <f t="shared" si="31"/>
        <v>571.5</v>
      </c>
      <c r="EC81" s="21">
        <f t="shared" si="31"/>
        <v>293</v>
      </c>
      <c r="ED81" s="21">
        <f t="shared" si="31"/>
        <v>1646</v>
      </c>
      <c r="EE81" s="21">
        <f t="shared" si="31"/>
        <v>184</v>
      </c>
      <c r="EF81" s="21">
        <f t="shared" si="31"/>
        <v>1426</v>
      </c>
      <c r="EG81" s="21">
        <f t="shared" si="31"/>
        <v>267</v>
      </c>
      <c r="EH81" s="21">
        <f t="shared" si="31"/>
        <v>219</v>
      </c>
      <c r="EI81" s="21">
        <f t="shared" si="31"/>
        <v>16230.5</v>
      </c>
      <c r="EJ81" s="21">
        <f t="shared" si="31"/>
        <v>8761.5</v>
      </c>
      <c r="EK81" s="21">
        <f t="shared" si="31"/>
        <v>617.5</v>
      </c>
      <c r="EL81" s="21">
        <f t="shared" si="31"/>
        <v>479.5</v>
      </c>
      <c r="EM81" s="21">
        <f t="shared" si="31"/>
        <v>411</v>
      </c>
      <c r="EN81" s="21">
        <f t="shared" si="31"/>
        <v>952.5</v>
      </c>
      <c r="EO81" s="21">
        <f t="shared" si="31"/>
        <v>410.5</v>
      </c>
      <c r="EP81" s="21">
        <f t="shared" si="31"/>
        <v>369.5</v>
      </c>
      <c r="EQ81" s="21">
        <f t="shared" si="31"/>
        <v>2374</v>
      </c>
      <c r="ER81" s="21">
        <f t="shared" si="31"/>
        <v>353.5</v>
      </c>
      <c r="ES81" s="21">
        <f t="shared" si="31"/>
        <v>122</v>
      </c>
      <c r="ET81" s="21">
        <f t="shared" si="31"/>
        <v>173</v>
      </c>
      <c r="EU81" s="21">
        <f t="shared" si="31"/>
        <v>599</v>
      </c>
      <c r="EV81" s="21">
        <f t="shared" si="31"/>
        <v>60.5</v>
      </c>
      <c r="EW81" s="21">
        <f t="shared" si="31"/>
        <v>844.5</v>
      </c>
      <c r="EX81" s="21">
        <f t="shared" si="31"/>
        <v>251.5</v>
      </c>
      <c r="EY81" s="21">
        <f t="shared" si="31"/>
        <v>235.5</v>
      </c>
      <c r="EZ81" s="21">
        <f t="shared" si="31"/>
        <v>103.5</v>
      </c>
      <c r="FA81" s="21">
        <f t="shared" si="31"/>
        <v>3061.5</v>
      </c>
      <c r="FB81" s="21">
        <f t="shared" si="31"/>
        <v>310.5</v>
      </c>
      <c r="FC81" s="21">
        <f t="shared" si="31"/>
        <v>2288.5</v>
      </c>
      <c r="FD81" s="21">
        <f t="shared" si="31"/>
        <v>328.5</v>
      </c>
      <c r="FE81" s="21">
        <f t="shared" si="31"/>
        <v>102</v>
      </c>
      <c r="FF81" s="21">
        <f t="shared" si="31"/>
        <v>200.5</v>
      </c>
      <c r="FG81" s="21">
        <f t="shared" si="31"/>
        <v>96.5</v>
      </c>
      <c r="FH81" s="21">
        <f t="shared" si="31"/>
        <v>87</v>
      </c>
      <c r="FI81" s="21">
        <f t="shared" si="31"/>
        <v>1810</v>
      </c>
      <c r="FJ81" s="21">
        <f t="shared" si="31"/>
        <v>1840</v>
      </c>
      <c r="FK81" s="21">
        <f t="shared" si="31"/>
        <v>2195.5</v>
      </c>
      <c r="FL81" s="21">
        <f t="shared" si="31"/>
        <v>4799.5</v>
      </c>
      <c r="FM81" s="21">
        <f t="shared" si="31"/>
        <v>3443</v>
      </c>
      <c r="FN81" s="21">
        <f t="shared" si="31"/>
        <v>20014.5</v>
      </c>
      <c r="FO81" s="21">
        <f t="shared" si="31"/>
        <v>1105</v>
      </c>
      <c r="FP81" s="21">
        <f t="shared" si="31"/>
        <v>2078.5</v>
      </c>
      <c r="FQ81" s="21">
        <f t="shared" si="31"/>
        <v>736.5</v>
      </c>
      <c r="FR81" s="21">
        <f t="shared" si="31"/>
        <v>160</v>
      </c>
      <c r="FS81" s="21">
        <f t="shared" si="31"/>
        <v>178</v>
      </c>
      <c r="FT81" s="17">
        <f t="shared" si="31"/>
        <v>71</v>
      </c>
      <c r="FU81" s="21">
        <f t="shared" si="31"/>
        <v>754</v>
      </c>
      <c r="FV81" s="21">
        <f t="shared" si="31"/>
        <v>618.5</v>
      </c>
      <c r="FW81" s="21">
        <f t="shared" si="31"/>
        <v>166</v>
      </c>
      <c r="FX81" s="21">
        <f t="shared" si="31"/>
        <v>67.5</v>
      </c>
      <c r="FY81" s="21"/>
      <c r="FZ81" s="21">
        <f t="shared" si="28"/>
        <v>791986.4</v>
      </c>
      <c r="GA81" s="19"/>
      <c r="GB81" s="21"/>
      <c r="GC81" s="21"/>
      <c r="GD81" s="21"/>
      <c r="GE81" s="21"/>
    </row>
    <row r="82" spans="1:187" ht="15.75" x14ac:dyDescent="0.25">
      <c r="A82" s="3" t="s">
        <v>372</v>
      </c>
      <c r="B82" s="2" t="s">
        <v>373</v>
      </c>
      <c r="C82" s="21">
        <f t="shared" si="29"/>
        <v>5613.5</v>
      </c>
      <c r="D82" s="21">
        <f t="shared" si="29"/>
        <v>34727.300000000003</v>
      </c>
      <c r="E82" s="21">
        <f t="shared" si="29"/>
        <v>6634.5</v>
      </c>
      <c r="F82" s="21">
        <f t="shared" si="29"/>
        <v>15541.5</v>
      </c>
      <c r="G82" s="21">
        <f t="shared" si="29"/>
        <v>920.5</v>
      </c>
      <c r="H82" s="21">
        <f t="shared" si="29"/>
        <v>972</v>
      </c>
      <c r="I82" s="21">
        <f t="shared" si="29"/>
        <v>8709.5</v>
      </c>
      <c r="J82" s="21">
        <f t="shared" si="29"/>
        <v>1959</v>
      </c>
      <c r="K82" s="21">
        <f t="shared" si="29"/>
        <v>301</v>
      </c>
      <c r="L82" s="21">
        <f t="shared" si="29"/>
        <v>2520</v>
      </c>
      <c r="M82" s="21">
        <f t="shared" si="29"/>
        <v>1382.5</v>
      </c>
      <c r="N82" s="21">
        <f t="shared" si="29"/>
        <v>50668</v>
      </c>
      <c r="O82" s="21">
        <f t="shared" si="29"/>
        <v>14647.5</v>
      </c>
      <c r="P82" s="21">
        <f t="shared" si="29"/>
        <v>153.5</v>
      </c>
      <c r="Q82" s="21">
        <f t="shared" si="29"/>
        <v>36889</v>
      </c>
      <c r="R82" s="21">
        <f t="shared" si="29"/>
        <v>443.5</v>
      </c>
      <c r="S82" s="21">
        <f t="shared" si="29"/>
        <v>1275.5</v>
      </c>
      <c r="T82" s="21">
        <f t="shared" si="29"/>
        <v>127.5</v>
      </c>
      <c r="U82" s="21">
        <f t="shared" si="29"/>
        <v>46</v>
      </c>
      <c r="V82" s="21">
        <f t="shared" si="29"/>
        <v>255</v>
      </c>
      <c r="W82" s="21">
        <f t="shared" si="29"/>
        <v>50</v>
      </c>
      <c r="X82" s="21">
        <f t="shared" si="29"/>
        <v>40</v>
      </c>
      <c r="Y82" s="21">
        <f t="shared" si="29"/>
        <v>432</v>
      </c>
      <c r="Z82" s="21">
        <f t="shared" si="29"/>
        <v>240.5</v>
      </c>
      <c r="AA82" s="21">
        <f t="shared" si="29"/>
        <v>27641.5</v>
      </c>
      <c r="AB82" s="21">
        <f t="shared" si="29"/>
        <v>28500.5</v>
      </c>
      <c r="AC82" s="21">
        <f t="shared" si="29"/>
        <v>876</v>
      </c>
      <c r="AD82" s="21">
        <f t="shared" si="29"/>
        <v>1067</v>
      </c>
      <c r="AE82" s="21">
        <f t="shared" si="29"/>
        <v>109</v>
      </c>
      <c r="AF82" s="21">
        <f t="shared" si="29"/>
        <v>154</v>
      </c>
      <c r="AG82" s="21">
        <f t="shared" si="29"/>
        <v>827</v>
      </c>
      <c r="AH82" s="21">
        <f t="shared" si="29"/>
        <v>972</v>
      </c>
      <c r="AI82" s="21">
        <f t="shared" si="29"/>
        <v>360.5</v>
      </c>
      <c r="AJ82" s="21">
        <f t="shared" si="29"/>
        <v>204.5</v>
      </c>
      <c r="AK82" s="21">
        <f t="shared" si="29"/>
        <v>185.5</v>
      </c>
      <c r="AL82" s="21">
        <f t="shared" si="29"/>
        <v>246</v>
      </c>
      <c r="AM82" s="21">
        <f t="shared" si="29"/>
        <v>435</v>
      </c>
      <c r="AN82" s="21">
        <f t="shared" si="29"/>
        <v>361</v>
      </c>
      <c r="AO82" s="21">
        <f t="shared" si="29"/>
        <v>4626.5</v>
      </c>
      <c r="AP82" s="21">
        <f t="shared" si="29"/>
        <v>77287.5</v>
      </c>
      <c r="AQ82" s="21">
        <f t="shared" si="29"/>
        <v>253</v>
      </c>
      <c r="AR82" s="21">
        <f t="shared" si="29"/>
        <v>58957.5</v>
      </c>
      <c r="AS82" s="21">
        <f t="shared" si="29"/>
        <v>6045</v>
      </c>
      <c r="AT82" s="21">
        <f t="shared" si="29"/>
        <v>2421.5</v>
      </c>
      <c r="AU82" s="21">
        <f t="shared" si="29"/>
        <v>303.5</v>
      </c>
      <c r="AV82" s="21">
        <f t="shared" si="29"/>
        <v>282.5</v>
      </c>
      <c r="AW82" s="21">
        <f t="shared" si="29"/>
        <v>180</v>
      </c>
      <c r="AX82" s="21">
        <f t="shared" si="29"/>
        <v>31.5</v>
      </c>
      <c r="AY82" s="21">
        <f t="shared" si="29"/>
        <v>432</v>
      </c>
      <c r="AZ82" s="21">
        <f t="shared" si="29"/>
        <v>10536</v>
      </c>
      <c r="BA82" s="21">
        <f t="shared" si="29"/>
        <v>8565</v>
      </c>
      <c r="BB82" s="21">
        <f t="shared" si="29"/>
        <v>7373</v>
      </c>
      <c r="BC82" s="21">
        <f t="shared" si="29"/>
        <v>26200.5</v>
      </c>
      <c r="BD82" s="21">
        <f t="shared" si="29"/>
        <v>4812</v>
      </c>
      <c r="BE82" s="21">
        <f t="shared" si="29"/>
        <v>1403.5</v>
      </c>
      <c r="BF82" s="21">
        <f t="shared" si="29"/>
        <v>22766</v>
      </c>
      <c r="BG82" s="21">
        <f t="shared" si="29"/>
        <v>856</v>
      </c>
      <c r="BH82" s="21">
        <f t="shared" si="29"/>
        <v>567.5</v>
      </c>
      <c r="BI82" s="21">
        <f t="shared" si="29"/>
        <v>219</v>
      </c>
      <c r="BJ82" s="21">
        <f t="shared" si="29"/>
        <v>5826.5</v>
      </c>
      <c r="BK82" s="21">
        <f t="shared" si="29"/>
        <v>14165</v>
      </c>
      <c r="BL82" s="21">
        <f t="shared" si="29"/>
        <v>164.5</v>
      </c>
      <c r="BM82" s="21">
        <f t="shared" si="29"/>
        <v>271.5</v>
      </c>
      <c r="BN82" s="21">
        <f>BN20</f>
        <v>3535</v>
      </c>
      <c r="BO82" s="21">
        <f t="shared" si="30"/>
        <v>1413.5</v>
      </c>
      <c r="BP82" s="21">
        <f t="shared" si="30"/>
        <v>194.5</v>
      </c>
      <c r="BQ82" s="21">
        <f t="shared" si="30"/>
        <v>5248</v>
      </c>
      <c r="BR82" s="21">
        <f t="shared" si="30"/>
        <v>4536.5</v>
      </c>
      <c r="BS82" s="21">
        <f t="shared" si="30"/>
        <v>930</v>
      </c>
      <c r="BT82" s="21">
        <f t="shared" si="30"/>
        <v>366.5</v>
      </c>
      <c r="BU82" s="21">
        <f t="shared" si="30"/>
        <v>429</v>
      </c>
      <c r="BV82" s="21">
        <f t="shared" si="30"/>
        <v>1128.5</v>
      </c>
      <c r="BW82" s="21">
        <f t="shared" si="30"/>
        <v>1774.5</v>
      </c>
      <c r="BX82" s="21">
        <f t="shared" si="30"/>
        <v>65</v>
      </c>
      <c r="BY82" s="21">
        <f t="shared" si="30"/>
        <v>456.5</v>
      </c>
      <c r="BZ82" s="21">
        <f t="shared" si="30"/>
        <v>178.5</v>
      </c>
      <c r="CA82" s="21">
        <f t="shared" si="30"/>
        <v>186.5</v>
      </c>
      <c r="CB82" s="21">
        <f>CB20</f>
        <v>79013.5</v>
      </c>
      <c r="CC82" s="21">
        <f t="shared" si="30"/>
        <v>153</v>
      </c>
      <c r="CD82" s="21">
        <f t="shared" si="30"/>
        <v>64.5</v>
      </c>
      <c r="CE82" s="21">
        <f t="shared" si="30"/>
        <v>159.5</v>
      </c>
      <c r="CF82" s="21">
        <f t="shared" si="30"/>
        <v>103.5</v>
      </c>
      <c r="CG82" s="21">
        <f t="shared" si="30"/>
        <v>144.5</v>
      </c>
      <c r="CH82" s="21">
        <f t="shared" si="30"/>
        <v>121.5</v>
      </c>
      <c r="CI82" s="21">
        <f t="shared" si="30"/>
        <v>708.5</v>
      </c>
      <c r="CJ82" s="21">
        <f t="shared" si="30"/>
        <v>954.5</v>
      </c>
      <c r="CK82" s="21">
        <f t="shared" si="30"/>
        <v>4197.5</v>
      </c>
      <c r="CL82" s="21">
        <f t="shared" si="30"/>
        <v>1248.5</v>
      </c>
      <c r="CM82" s="21">
        <f t="shared" si="30"/>
        <v>713</v>
      </c>
      <c r="CN82" s="21">
        <f t="shared" si="30"/>
        <v>26337.5</v>
      </c>
      <c r="CO82" s="21">
        <f t="shared" si="30"/>
        <v>14813</v>
      </c>
      <c r="CP82" s="21">
        <f t="shared" si="30"/>
        <v>1015.5</v>
      </c>
      <c r="CQ82" s="21">
        <f t="shared" si="30"/>
        <v>980</v>
      </c>
      <c r="CR82" s="21">
        <f t="shared" si="30"/>
        <v>176.5</v>
      </c>
      <c r="CS82" s="21">
        <f t="shared" si="30"/>
        <v>348.5</v>
      </c>
      <c r="CT82" s="21">
        <f t="shared" si="30"/>
        <v>89.5</v>
      </c>
      <c r="CU82" s="21">
        <f t="shared" si="30"/>
        <v>36.5</v>
      </c>
      <c r="CV82" s="21">
        <f t="shared" si="30"/>
        <v>41</v>
      </c>
      <c r="CW82" s="21">
        <f t="shared" si="30"/>
        <v>153.5</v>
      </c>
      <c r="CX82" s="21">
        <f t="shared" si="30"/>
        <v>449.5</v>
      </c>
      <c r="CY82" s="21">
        <f t="shared" si="30"/>
        <v>27</v>
      </c>
      <c r="CZ82" s="21">
        <f t="shared" si="30"/>
        <v>2082.5</v>
      </c>
      <c r="DA82" s="21">
        <f t="shared" si="30"/>
        <v>182.5</v>
      </c>
      <c r="DB82" s="21">
        <f t="shared" si="30"/>
        <v>309</v>
      </c>
      <c r="DC82" s="21">
        <f t="shared" si="30"/>
        <v>178.5</v>
      </c>
      <c r="DD82" s="21">
        <f t="shared" si="30"/>
        <v>125.5</v>
      </c>
      <c r="DE82" s="21">
        <f t="shared" si="30"/>
        <v>399.5</v>
      </c>
      <c r="DF82" s="21">
        <f t="shared" si="30"/>
        <v>20415</v>
      </c>
      <c r="DG82" s="21">
        <f t="shared" si="30"/>
        <v>79.5</v>
      </c>
      <c r="DH82" s="21">
        <f t="shared" si="30"/>
        <v>1990.5</v>
      </c>
      <c r="DI82" s="21">
        <f t="shared" si="30"/>
        <v>2613</v>
      </c>
      <c r="DJ82" s="21">
        <f t="shared" si="30"/>
        <v>680.5</v>
      </c>
      <c r="DK82" s="21">
        <f t="shared" si="30"/>
        <v>365.5</v>
      </c>
      <c r="DL82" s="21">
        <f t="shared" si="30"/>
        <v>5714.5</v>
      </c>
      <c r="DM82" s="21">
        <f t="shared" si="30"/>
        <v>218</v>
      </c>
      <c r="DN82" s="21">
        <f t="shared" si="30"/>
        <v>1441.5</v>
      </c>
      <c r="DO82" s="21">
        <f t="shared" si="30"/>
        <v>2845.5</v>
      </c>
      <c r="DP82" s="21">
        <f t="shared" si="30"/>
        <v>191</v>
      </c>
      <c r="DQ82" s="21">
        <f t="shared" si="30"/>
        <v>484.5</v>
      </c>
      <c r="DR82" s="21">
        <f t="shared" si="30"/>
        <v>1254.5</v>
      </c>
      <c r="DS82" s="21">
        <f t="shared" si="30"/>
        <v>758</v>
      </c>
      <c r="DT82" s="21">
        <f t="shared" si="30"/>
        <v>132</v>
      </c>
      <c r="DU82" s="21">
        <f t="shared" si="30"/>
        <v>398.5</v>
      </c>
      <c r="DV82" s="21">
        <f t="shared" si="30"/>
        <v>205.5</v>
      </c>
      <c r="DW82" s="21">
        <f t="shared" si="30"/>
        <v>326</v>
      </c>
      <c r="DX82" s="21">
        <f t="shared" si="30"/>
        <v>178</v>
      </c>
      <c r="DY82" s="21">
        <f t="shared" si="30"/>
        <v>318.5</v>
      </c>
      <c r="DZ82" s="21">
        <f t="shared" si="30"/>
        <v>920</v>
      </c>
      <c r="EA82" s="21">
        <f t="shared" si="31"/>
        <v>502.5</v>
      </c>
      <c r="EB82" s="21">
        <f t="shared" si="31"/>
        <v>550</v>
      </c>
      <c r="EC82" s="21">
        <f t="shared" si="31"/>
        <v>284</v>
      </c>
      <c r="ED82" s="21">
        <f t="shared" si="31"/>
        <v>1614.5</v>
      </c>
      <c r="EE82" s="21">
        <f t="shared" si="31"/>
        <v>186</v>
      </c>
      <c r="EF82" s="21">
        <f t="shared" si="31"/>
        <v>1480.5</v>
      </c>
      <c r="EG82" s="21">
        <f t="shared" si="31"/>
        <v>263.5</v>
      </c>
      <c r="EH82" s="21">
        <f t="shared" si="31"/>
        <v>199.5</v>
      </c>
      <c r="EI82" s="21">
        <f t="shared" si="31"/>
        <v>16108</v>
      </c>
      <c r="EJ82" s="21">
        <f t="shared" si="31"/>
        <v>8674.5</v>
      </c>
      <c r="EK82" s="21">
        <f t="shared" si="31"/>
        <v>630</v>
      </c>
      <c r="EL82" s="21">
        <f t="shared" si="31"/>
        <v>470.5</v>
      </c>
      <c r="EM82" s="21">
        <f t="shared" si="31"/>
        <v>431</v>
      </c>
      <c r="EN82" s="21">
        <f t="shared" si="31"/>
        <v>963</v>
      </c>
      <c r="EO82" s="21">
        <f t="shared" si="31"/>
        <v>435.5</v>
      </c>
      <c r="EP82" s="21">
        <f t="shared" si="31"/>
        <v>363.5</v>
      </c>
      <c r="EQ82" s="21">
        <f t="shared" si="31"/>
        <v>2315</v>
      </c>
      <c r="ER82" s="21">
        <f t="shared" si="31"/>
        <v>361</v>
      </c>
      <c r="ES82" s="21">
        <f t="shared" si="31"/>
        <v>118</v>
      </c>
      <c r="ET82" s="21">
        <f t="shared" si="31"/>
        <v>163.5</v>
      </c>
      <c r="EU82" s="21">
        <f t="shared" si="31"/>
        <v>595.5</v>
      </c>
      <c r="EV82" s="21">
        <f t="shared" si="31"/>
        <v>62</v>
      </c>
      <c r="EW82" s="21">
        <f t="shared" si="31"/>
        <v>788.5</v>
      </c>
      <c r="EX82" s="21">
        <f t="shared" si="31"/>
        <v>244</v>
      </c>
      <c r="EY82" s="21">
        <f t="shared" si="31"/>
        <v>231.5</v>
      </c>
      <c r="EZ82" s="21">
        <f t="shared" si="31"/>
        <v>108</v>
      </c>
      <c r="FA82" s="21">
        <f t="shared" si="31"/>
        <v>2976.5</v>
      </c>
      <c r="FB82" s="21">
        <f t="shared" si="31"/>
        <v>325</v>
      </c>
      <c r="FC82" s="21">
        <f t="shared" si="31"/>
        <v>2395</v>
      </c>
      <c r="FD82" s="21">
        <f t="shared" si="31"/>
        <v>337</v>
      </c>
      <c r="FE82" s="21">
        <f t="shared" si="31"/>
        <v>106.5</v>
      </c>
      <c r="FF82" s="21">
        <f t="shared" si="31"/>
        <v>182.5</v>
      </c>
      <c r="FG82" s="21">
        <f t="shared" si="31"/>
        <v>116</v>
      </c>
      <c r="FH82" s="21">
        <f t="shared" si="31"/>
        <v>78</v>
      </c>
      <c r="FI82" s="21">
        <f t="shared" si="31"/>
        <v>1745.5</v>
      </c>
      <c r="FJ82" s="21">
        <f t="shared" si="31"/>
        <v>1781.5</v>
      </c>
      <c r="FK82" s="21">
        <f t="shared" si="31"/>
        <v>2112.5</v>
      </c>
      <c r="FL82" s="21">
        <f t="shared" si="31"/>
        <v>4518.5</v>
      </c>
      <c r="FM82" s="21">
        <f t="shared" si="31"/>
        <v>3252.5</v>
      </c>
      <c r="FN82" s="21">
        <f t="shared" si="31"/>
        <v>19379</v>
      </c>
      <c r="FO82" s="21">
        <f t="shared" si="31"/>
        <v>1068.5</v>
      </c>
      <c r="FP82" s="21">
        <f t="shared" si="31"/>
        <v>2131</v>
      </c>
      <c r="FQ82" s="21">
        <f t="shared" si="31"/>
        <v>745.5</v>
      </c>
      <c r="FR82" s="21">
        <f t="shared" si="31"/>
        <v>148</v>
      </c>
      <c r="FS82" s="21">
        <f t="shared" si="31"/>
        <v>179</v>
      </c>
      <c r="FT82" s="17">
        <f t="shared" si="31"/>
        <v>81</v>
      </c>
      <c r="FU82" s="21">
        <f t="shared" si="31"/>
        <v>738.5</v>
      </c>
      <c r="FV82" s="21">
        <f t="shared" si="31"/>
        <v>652</v>
      </c>
      <c r="FW82" s="21">
        <f t="shared" si="31"/>
        <v>147.5</v>
      </c>
      <c r="FX82" s="21">
        <f t="shared" si="31"/>
        <v>57</v>
      </c>
      <c r="FY82" s="21"/>
      <c r="FZ82" s="21">
        <f t="shared" si="28"/>
        <v>781732.8</v>
      </c>
      <c r="GA82" s="38"/>
      <c r="GB82" s="21"/>
      <c r="GC82" s="21"/>
      <c r="GD82" s="21"/>
      <c r="GE82" s="21"/>
    </row>
    <row r="83" spans="1:187" s="27" customFormat="1" x14ac:dyDescent="0.2">
      <c r="A83" s="4" t="s">
        <v>374</v>
      </c>
      <c r="B83" s="2" t="s">
        <v>375</v>
      </c>
      <c r="C83" s="17">
        <f>MAX(C78,ROUND(AVERAGE(C78:C79),1),ROUND(AVERAGE(C78:C80),1),ROUND(AVERAGE(C78:C81),1),ROUND(AVERAGE(C78:C82),1))</f>
        <v>5935</v>
      </c>
      <c r="D83" s="17">
        <f t="shared" ref="D83:BO83" si="32">MAX(D78,ROUND(AVERAGE(D78:D79),1),ROUND(AVERAGE(D78:D80),1),ROUND(AVERAGE(D78:D81),1),ROUND(AVERAGE(D78:D82),1))</f>
        <v>36419.5</v>
      </c>
      <c r="E83" s="17">
        <f t="shared" si="32"/>
        <v>6621</v>
      </c>
      <c r="F83" s="17">
        <f t="shared" si="32"/>
        <v>16619.5</v>
      </c>
      <c r="G83" s="17">
        <f t="shared" si="32"/>
        <v>1032</v>
      </c>
      <c r="H83" s="17">
        <f t="shared" si="32"/>
        <v>937.1</v>
      </c>
      <c r="I83" s="17">
        <f t="shared" si="32"/>
        <v>8674.5</v>
      </c>
      <c r="J83" s="17">
        <f t="shared" si="32"/>
        <v>2233</v>
      </c>
      <c r="K83" s="17">
        <f t="shared" si="32"/>
        <v>290.5</v>
      </c>
      <c r="L83" s="17">
        <f t="shared" si="32"/>
        <v>2503.8000000000002</v>
      </c>
      <c r="M83" s="17">
        <f t="shared" si="32"/>
        <v>1315.8</v>
      </c>
      <c r="N83" s="17">
        <f t="shared" si="32"/>
        <v>52165.5</v>
      </c>
      <c r="O83" s="17">
        <f t="shared" si="32"/>
        <v>14519.1</v>
      </c>
      <c r="P83" s="17">
        <f t="shared" si="32"/>
        <v>176.5</v>
      </c>
      <c r="Q83" s="17">
        <f t="shared" si="32"/>
        <v>37595.300000000003</v>
      </c>
      <c r="R83" s="17">
        <f t="shared" si="32"/>
        <v>467.5</v>
      </c>
      <c r="S83" s="17">
        <f t="shared" si="32"/>
        <v>1572</v>
      </c>
      <c r="T83" s="17">
        <f t="shared" si="32"/>
        <v>135</v>
      </c>
      <c r="U83" s="17">
        <f t="shared" si="32"/>
        <v>39.799999999999997</v>
      </c>
      <c r="V83" s="17">
        <f t="shared" si="32"/>
        <v>289</v>
      </c>
      <c r="W83" s="17">
        <f t="shared" si="32"/>
        <v>43.5</v>
      </c>
      <c r="X83" s="17">
        <f t="shared" si="32"/>
        <v>34.299999999999997</v>
      </c>
      <c r="Y83" s="17">
        <f t="shared" si="32"/>
        <v>472.2</v>
      </c>
      <c r="Z83" s="17">
        <f t="shared" si="32"/>
        <v>237.9</v>
      </c>
      <c r="AA83" s="17">
        <f t="shared" si="32"/>
        <v>29639</v>
      </c>
      <c r="AB83" s="17">
        <f t="shared" si="32"/>
        <v>29352</v>
      </c>
      <c r="AC83" s="17">
        <f t="shared" si="32"/>
        <v>941</v>
      </c>
      <c r="AD83" s="17">
        <f t="shared" si="32"/>
        <v>1163</v>
      </c>
      <c r="AE83" s="17">
        <f t="shared" si="32"/>
        <v>107.5</v>
      </c>
      <c r="AF83" s="17">
        <f t="shared" si="32"/>
        <v>163.4</v>
      </c>
      <c r="AG83" s="17">
        <f t="shared" si="32"/>
        <v>774.9</v>
      </c>
      <c r="AH83" s="17">
        <f t="shared" si="32"/>
        <v>991</v>
      </c>
      <c r="AI83" s="17">
        <f t="shared" si="32"/>
        <v>349.5</v>
      </c>
      <c r="AJ83" s="17">
        <f t="shared" si="32"/>
        <v>198.1</v>
      </c>
      <c r="AK83" s="17">
        <f t="shared" si="32"/>
        <v>194.5</v>
      </c>
      <c r="AL83" s="17">
        <f t="shared" si="32"/>
        <v>263.8</v>
      </c>
      <c r="AM83" s="17">
        <f t="shared" si="32"/>
        <v>424.5</v>
      </c>
      <c r="AN83" s="17">
        <f t="shared" si="32"/>
        <v>347</v>
      </c>
      <c r="AO83" s="17">
        <f t="shared" si="32"/>
        <v>4554.6000000000004</v>
      </c>
      <c r="AP83" s="17">
        <f t="shared" si="32"/>
        <v>83125.5</v>
      </c>
      <c r="AQ83" s="17">
        <f t="shared" si="32"/>
        <v>238.8</v>
      </c>
      <c r="AR83" s="17">
        <f t="shared" si="32"/>
        <v>61318</v>
      </c>
      <c r="AS83" s="17">
        <f t="shared" si="32"/>
        <v>6440.5</v>
      </c>
      <c r="AT83" s="17">
        <f t="shared" si="32"/>
        <v>2307.1</v>
      </c>
      <c r="AU83" s="17">
        <f t="shared" si="32"/>
        <v>257.8</v>
      </c>
      <c r="AV83" s="17">
        <f t="shared" si="32"/>
        <v>290.5</v>
      </c>
      <c r="AW83" s="17">
        <f t="shared" si="32"/>
        <v>206</v>
      </c>
      <c r="AX83" s="17">
        <f t="shared" si="32"/>
        <v>33</v>
      </c>
      <c r="AY83" s="17">
        <f t="shared" si="32"/>
        <v>423.2</v>
      </c>
      <c r="AZ83" s="17">
        <f t="shared" si="32"/>
        <v>11123.8</v>
      </c>
      <c r="BA83" s="17">
        <f t="shared" si="32"/>
        <v>8898.5</v>
      </c>
      <c r="BB83" s="17">
        <f t="shared" si="32"/>
        <v>7630</v>
      </c>
      <c r="BC83" s="17">
        <f t="shared" si="32"/>
        <v>25797.200000000001</v>
      </c>
      <c r="BD83" s="17">
        <f t="shared" si="32"/>
        <v>4909.5</v>
      </c>
      <c r="BE83" s="17">
        <f t="shared" si="32"/>
        <v>1386.1</v>
      </c>
      <c r="BF83" s="17">
        <f t="shared" si="32"/>
        <v>23448</v>
      </c>
      <c r="BG83" s="17">
        <f t="shared" si="32"/>
        <v>929.1</v>
      </c>
      <c r="BH83" s="17">
        <f t="shared" si="32"/>
        <v>600</v>
      </c>
      <c r="BI83" s="17">
        <f t="shared" si="32"/>
        <v>248</v>
      </c>
      <c r="BJ83" s="17">
        <f t="shared" si="32"/>
        <v>6247</v>
      </c>
      <c r="BK83" s="17">
        <f t="shared" si="32"/>
        <v>15752</v>
      </c>
      <c r="BL83" s="17">
        <f t="shared" si="32"/>
        <v>182.5</v>
      </c>
      <c r="BM83" s="17">
        <f t="shared" si="32"/>
        <v>274</v>
      </c>
      <c r="BN83" s="17">
        <f t="shared" si="32"/>
        <v>3509.7</v>
      </c>
      <c r="BO83" s="17">
        <f t="shared" si="32"/>
        <v>1314</v>
      </c>
      <c r="BP83" s="17">
        <f t="shared" ref="BP83:EA83" si="33">MAX(BP78,ROUND(AVERAGE(BP78:BP79),1),ROUND(AVERAGE(BP78:BP80),1),ROUND(AVERAGE(BP78:BP81),1),ROUND(AVERAGE(BP78:BP82),1))</f>
        <v>192</v>
      </c>
      <c r="BQ83" s="17">
        <f t="shared" si="33"/>
        <v>5319.5</v>
      </c>
      <c r="BR83" s="17">
        <f t="shared" si="33"/>
        <v>4621.5</v>
      </c>
      <c r="BS83" s="17">
        <f t="shared" si="33"/>
        <v>1048.5</v>
      </c>
      <c r="BT83" s="17">
        <f t="shared" si="33"/>
        <v>434</v>
      </c>
      <c r="BU83" s="17">
        <f t="shared" si="33"/>
        <v>415.4</v>
      </c>
      <c r="BV83" s="17">
        <f t="shared" si="33"/>
        <v>1200</v>
      </c>
      <c r="BW83" s="17">
        <f t="shared" si="33"/>
        <v>1916.5</v>
      </c>
      <c r="BX83" s="17">
        <f t="shared" si="33"/>
        <v>87.8</v>
      </c>
      <c r="BY83" s="17">
        <f t="shared" si="33"/>
        <v>502.8</v>
      </c>
      <c r="BZ83" s="17">
        <f t="shared" si="33"/>
        <v>205.5</v>
      </c>
      <c r="CA83" s="17">
        <f t="shared" si="33"/>
        <v>169.1</v>
      </c>
      <c r="CB83" s="17">
        <f t="shared" si="33"/>
        <v>79443.5</v>
      </c>
      <c r="CC83" s="17">
        <f t="shared" si="33"/>
        <v>163.80000000000001</v>
      </c>
      <c r="CD83" s="17">
        <f t="shared" si="33"/>
        <v>56.2</v>
      </c>
      <c r="CE83" s="17">
        <f t="shared" si="33"/>
        <v>162.80000000000001</v>
      </c>
      <c r="CF83" s="17">
        <f t="shared" si="33"/>
        <v>96.8</v>
      </c>
      <c r="CG83" s="17">
        <f t="shared" si="33"/>
        <v>194.5</v>
      </c>
      <c r="CH83" s="17">
        <f t="shared" si="33"/>
        <v>106.6</v>
      </c>
      <c r="CI83" s="17">
        <f t="shared" si="33"/>
        <v>704.5</v>
      </c>
      <c r="CJ83" s="17">
        <f t="shared" si="33"/>
        <v>926</v>
      </c>
      <c r="CK83" s="17">
        <f t="shared" si="33"/>
        <v>4323.3</v>
      </c>
      <c r="CL83" s="17">
        <f t="shared" si="33"/>
        <v>1296.3</v>
      </c>
      <c r="CM83" s="17">
        <f t="shared" si="33"/>
        <v>794.3</v>
      </c>
      <c r="CN83" s="17">
        <f t="shared" si="33"/>
        <v>27751.5</v>
      </c>
      <c r="CO83" s="17">
        <f t="shared" si="33"/>
        <v>14988</v>
      </c>
      <c r="CP83" s="17">
        <f t="shared" si="33"/>
        <v>1051.5</v>
      </c>
      <c r="CQ83" s="17">
        <f t="shared" si="33"/>
        <v>986.3</v>
      </c>
      <c r="CR83" s="17">
        <f t="shared" si="33"/>
        <v>177</v>
      </c>
      <c r="CS83" s="17">
        <f t="shared" si="33"/>
        <v>346.5</v>
      </c>
      <c r="CT83" s="17">
        <f t="shared" si="33"/>
        <v>107</v>
      </c>
      <c r="CU83" s="17">
        <f t="shared" si="33"/>
        <v>75.5</v>
      </c>
      <c r="CV83" s="17">
        <f t="shared" si="33"/>
        <v>50</v>
      </c>
      <c r="CW83" s="17">
        <f t="shared" si="33"/>
        <v>162.5</v>
      </c>
      <c r="CX83" s="17">
        <f t="shared" si="33"/>
        <v>472.2</v>
      </c>
      <c r="CY83" s="17">
        <f t="shared" si="33"/>
        <v>37.200000000000003</v>
      </c>
      <c r="CZ83" s="17">
        <f t="shared" si="33"/>
        <v>2051.5</v>
      </c>
      <c r="DA83" s="17">
        <f t="shared" si="33"/>
        <v>176.9</v>
      </c>
      <c r="DB83" s="17">
        <f t="shared" si="33"/>
        <v>300.39999999999998</v>
      </c>
      <c r="DC83" s="17">
        <f t="shared" si="33"/>
        <v>157.80000000000001</v>
      </c>
      <c r="DD83" s="17">
        <f t="shared" si="33"/>
        <v>155.5</v>
      </c>
      <c r="DE83" s="17">
        <f t="shared" si="33"/>
        <v>429</v>
      </c>
      <c r="DF83" s="17">
        <f t="shared" si="33"/>
        <v>20542</v>
      </c>
      <c r="DG83" s="17">
        <f t="shared" si="33"/>
        <v>77</v>
      </c>
      <c r="DH83" s="17">
        <f t="shared" si="33"/>
        <v>1975</v>
      </c>
      <c r="DI83" s="17">
        <f t="shared" si="33"/>
        <v>2590</v>
      </c>
      <c r="DJ83" s="17">
        <f t="shared" si="33"/>
        <v>678.4</v>
      </c>
      <c r="DK83" s="17">
        <f t="shared" si="33"/>
        <v>442</v>
      </c>
      <c r="DL83" s="17">
        <f t="shared" si="33"/>
        <v>5722</v>
      </c>
      <c r="DM83" s="17">
        <f t="shared" si="33"/>
        <v>268</v>
      </c>
      <c r="DN83" s="17">
        <f t="shared" si="33"/>
        <v>1433.3</v>
      </c>
      <c r="DO83" s="17">
        <f t="shared" si="33"/>
        <v>2988.5</v>
      </c>
      <c r="DP83" s="17">
        <f t="shared" si="33"/>
        <v>205.5</v>
      </c>
      <c r="DQ83" s="17">
        <f t="shared" si="33"/>
        <v>547.5</v>
      </c>
      <c r="DR83" s="17">
        <f t="shared" si="33"/>
        <v>1374.5</v>
      </c>
      <c r="DS83" s="17">
        <f t="shared" si="33"/>
        <v>767</v>
      </c>
      <c r="DT83" s="17">
        <f t="shared" si="33"/>
        <v>132.5</v>
      </c>
      <c r="DU83" s="17">
        <f t="shared" si="33"/>
        <v>382.3</v>
      </c>
      <c r="DV83" s="17">
        <f t="shared" si="33"/>
        <v>192.3</v>
      </c>
      <c r="DW83" s="17">
        <f t="shared" si="33"/>
        <v>358.8</v>
      </c>
      <c r="DX83" s="17">
        <f t="shared" si="33"/>
        <v>166.5</v>
      </c>
      <c r="DY83" s="17">
        <f t="shared" si="33"/>
        <v>316.60000000000002</v>
      </c>
      <c r="DZ83" s="17">
        <f t="shared" si="33"/>
        <v>898.5</v>
      </c>
      <c r="EA83" s="17">
        <f t="shared" si="33"/>
        <v>629</v>
      </c>
      <c r="EB83" s="17">
        <f t="shared" ref="EB83:FX83" si="34">MAX(EB78,ROUND(AVERAGE(EB78:EB79),1),ROUND(AVERAGE(EB78:EB80),1),ROUND(AVERAGE(EB78:EB81),1),ROUND(AVERAGE(EB78:EB82),1))</f>
        <v>571.1</v>
      </c>
      <c r="EC83" s="17">
        <f t="shared" si="34"/>
        <v>301</v>
      </c>
      <c r="ED83" s="17">
        <f t="shared" si="34"/>
        <v>1626.9</v>
      </c>
      <c r="EE83" s="17">
        <f t="shared" si="34"/>
        <v>185.5</v>
      </c>
      <c r="EF83" s="17">
        <f t="shared" si="34"/>
        <v>1421.8</v>
      </c>
      <c r="EG83" s="17">
        <f t="shared" si="34"/>
        <v>277</v>
      </c>
      <c r="EH83" s="17">
        <f t="shared" si="34"/>
        <v>230.2</v>
      </c>
      <c r="EI83" s="17">
        <f t="shared" si="34"/>
        <v>15915.4</v>
      </c>
      <c r="EJ83" s="17">
        <f t="shared" si="34"/>
        <v>9275</v>
      </c>
      <c r="EK83" s="17">
        <f t="shared" si="34"/>
        <v>671.5</v>
      </c>
      <c r="EL83" s="17">
        <f t="shared" si="34"/>
        <v>474.6</v>
      </c>
      <c r="EM83" s="17">
        <f t="shared" si="34"/>
        <v>415.3</v>
      </c>
      <c r="EN83" s="17">
        <f t="shared" si="34"/>
        <v>964.8</v>
      </c>
      <c r="EO83" s="17">
        <f t="shared" si="34"/>
        <v>392.9</v>
      </c>
      <c r="EP83" s="17">
        <f t="shared" si="34"/>
        <v>391.5</v>
      </c>
      <c r="EQ83" s="17">
        <f t="shared" si="34"/>
        <v>2539.5</v>
      </c>
      <c r="ER83" s="17">
        <f t="shared" si="34"/>
        <v>331.1</v>
      </c>
      <c r="ES83" s="17">
        <f t="shared" si="34"/>
        <v>117.4</v>
      </c>
      <c r="ET83" s="17">
        <f t="shared" si="34"/>
        <v>210</v>
      </c>
      <c r="EU83" s="17">
        <f t="shared" si="34"/>
        <v>587.79999999999995</v>
      </c>
      <c r="EV83" s="17">
        <f t="shared" si="34"/>
        <v>63</v>
      </c>
      <c r="EW83" s="17">
        <f t="shared" si="34"/>
        <v>877</v>
      </c>
      <c r="EX83" s="17">
        <f t="shared" si="34"/>
        <v>233.2</v>
      </c>
      <c r="EY83" s="17">
        <f t="shared" si="34"/>
        <v>239.2</v>
      </c>
      <c r="EZ83" s="17">
        <f t="shared" si="34"/>
        <v>120.8</v>
      </c>
      <c r="FA83" s="17">
        <f t="shared" si="34"/>
        <v>3315.5</v>
      </c>
      <c r="FB83" s="17">
        <f t="shared" si="34"/>
        <v>326.5</v>
      </c>
      <c r="FC83" s="17">
        <f t="shared" si="34"/>
        <v>2303.1999999999998</v>
      </c>
      <c r="FD83" s="17">
        <f t="shared" si="34"/>
        <v>347</v>
      </c>
      <c r="FE83" s="17">
        <f t="shared" si="34"/>
        <v>96.5</v>
      </c>
      <c r="FF83" s="17">
        <f t="shared" si="34"/>
        <v>220.8</v>
      </c>
      <c r="FG83" s="17">
        <f t="shared" si="34"/>
        <v>116.5</v>
      </c>
      <c r="FH83" s="17">
        <f t="shared" si="34"/>
        <v>89.7</v>
      </c>
      <c r="FI83" s="17">
        <f t="shared" si="34"/>
        <v>1813.3</v>
      </c>
      <c r="FJ83" s="17">
        <f t="shared" si="34"/>
        <v>1857.5</v>
      </c>
      <c r="FK83" s="17">
        <f t="shared" si="34"/>
        <v>2225.5</v>
      </c>
      <c r="FL83" s="17">
        <f t="shared" si="34"/>
        <v>5903.5</v>
      </c>
      <c r="FM83" s="17">
        <f t="shared" si="34"/>
        <v>3634</v>
      </c>
      <c r="FN83" s="17">
        <f t="shared" si="34"/>
        <v>21205</v>
      </c>
      <c r="FO83" s="17">
        <f t="shared" si="34"/>
        <v>1089.8</v>
      </c>
      <c r="FP83" s="17">
        <f t="shared" si="34"/>
        <v>2158.5</v>
      </c>
      <c r="FQ83" s="17">
        <f t="shared" si="34"/>
        <v>884.5</v>
      </c>
      <c r="FR83" s="17">
        <f t="shared" si="34"/>
        <v>161.5</v>
      </c>
      <c r="FS83" s="17">
        <f t="shared" si="34"/>
        <v>191.8</v>
      </c>
      <c r="FT83" s="17">
        <f t="shared" si="34"/>
        <v>77.5</v>
      </c>
      <c r="FU83" s="17">
        <f t="shared" si="34"/>
        <v>750</v>
      </c>
      <c r="FV83" s="17">
        <f t="shared" si="34"/>
        <v>654.5</v>
      </c>
      <c r="FW83" s="17">
        <f t="shared" si="34"/>
        <v>197.3</v>
      </c>
      <c r="FX83" s="17">
        <f t="shared" si="34"/>
        <v>61.8</v>
      </c>
      <c r="FY83" s="17"/>
      <c r="FZ83" s="17">
        <f t="shared" si="28"/>
        <v>811342.80000000075</v>
      </c>
      <c r="GA83" s="84"/>
      <c r="GB83" s="17"/>
      <c r="GC83" s="17"/>
      <c r="GD83" s="17"/>
      <c r="GE83" s="17"/>
    </row>
    <row r="84" spans="1:187" s="27" customFormat="1" x14ac:dyDescent="0.2">
      <c r="A84" s="2"/>
      <c r="B84" s="2" t="s">
        <v>376</v>
      </c>
      <c r="C84" s="47" t="s">
        <v>296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17"/>
      <c r="FZ84" s="17"/>
      <c r="GA84" s="84"/>
      <c r="GB84" s="17"/>
      <c r="GC84" s="17"/>
      <c r="GD84" s="17"/>
      <c r="GE84" s="17"/>
    </row>
    <row r="85" spans="1:187" s="27" customFormat="1" ht="14.25" customHeight="1" x14ac:dyDescent="0.2">
      <c r="A85" s="2"/>
      <c r="B85" s="2" t="s">
        <v>377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17"/>
      <c r="FZ85" s="17">
        <f>SUM(C85:FY85)</f>
        <v>0</v>
      </c>
      <c r="GA85" s="84"/>
      <c r="GB85" s="17"/>
      <c r="GC85" s="17"/>
      <c r="GD85" s="17"/>
      <c r="GE85" s="17"/>
    </row>
    <row r="86" spans="1:187" s="17" customFormat="1" x14ac:dyDescent="0.2">
      <c r="A86" s="4" t="s">
        <v>378</v>
      </c>
      <c r="B86" s="17" t="s">
        <v>379</v>
      </c>
      <c r="C86" s="17">
        <f t="shared" ref="C86:BN86" si="35">ROUND(C4*2*$A$76,1)</f>
        <v>39.799999999999997</v>
      </c>
      <c r="D86" s="17">
        <f t="shared" si="35"/>
        <v>209.1</v>
      </c>
      <c r="E86" s="17">
        <f t="shared" si="35"/>
        <v>38.6</v>
      </c>
      <c r="F86" s="17">
        <f t="shared" si="35"/>
        <v>109.8</v>
      </c>
      <c r="G86" s="17">
        <f t="shared" si="35"/>
        <v>5.4</v>
      </c>
      <c r="H86" s="17">
        <f t="shared" si="35"/>
        <v>6.1</v>
      </c>
      <c r="I86" s="17">
        <f t="shared" si="35"/>
        <v>52.5</v>
      </c>
      <c r="J86" s="17">
        <f t="shared" si="35"/>
        <v>13.9</v>
      </c>
      <c r="K86" s="17">
        <f t="shared" si="35"/>
        <v>1.4</v>
      </c>
      <c r="L86" s="17">
        <f t="shared" si="35"/>
        <v>17.399999999999999</v>
      </c>
      <c r="M86" s="17">
        <f t="shared" si="35"/>
        <v>7.4</v>
      </c>
      <c r="N86" s="17">
        <f t="shared" si="35"/>
        <v>293.60000000000002</v>
      </c>
      <c r="O86" s="17">
        <f t="shared" si="35"/>
        <v>81.599999999999994</v>
      </c>
      <c r="P86" s="17">
        <f t="shared" si="35"/>
        <v>1.2</v>
      </c>
      <c r="Q86" s="17">
        <f t="shared" si="35"/>
        <v>238.7</v>
      </c>
      <c r="R86" s="17">
        <f t="shared" si="35"/>
        <v>12.6</v>
      </c>
      <c r="S86" s="17">
        <f t="shared" si="35"/>
        <v>10.1</v>
      </c>
      <c r="T86" s="17">
        <f t="shared" si="35"/>
        <v>1.8</v>
      </c>
      <c r="U86" s="17">
        <f t="shared" si="35"/>
        <v>0.2</v>
      </c>
      <c r="V86" s="17">
        <f t="shared" si="35"/>
        <v>2.6</v>
      </c>
      <c r="W86" s="17">
        <f t="shared" si="35"/>
        <v>0.2</v>
      </c>
      <c r="X86" s="17">
        <f t="shared" si="35"/>
        <v>0.3</v>
      </c>
      <c r="Y86" s="17">
        <f t="shared" si="35"/>
        <v>2.6</v>
      </c>
      <c r="Z86" s="17">
        <f t="shared" si="35"/>
        <v>1.2</v>
      </c>
      <c r="AA86" s="17">
        <f t="shared" si="35"/>
        <v>178.3</v>
      </c>
      <c r="AB86" s="17">
        <f t="shared" si="35"/>
        <v>154</v>
      </c>
      <c r="AC86" s="17">
        <f t="shared" si="35"/>
        <v>5.5</v>
      </c>
      <c r="AD86" s="17">
        <f t="shared" si="35"/>
        <v>5.9</v>
      </c>
      <c r="AE86" s="17">
        <f t="shared" si="35"/>
        <v>0.7</v>
      </c>
      <c r="AF86" s="17">
        <f t="shared" si="35"/>
        <v>1.7</v>
      </c>
      <c r="AG86" s="17">
        <f t="shared" si="35"/>
        <v>4.4000000000000004</v>
      </c>
      <c r="AH86" s="17">
        <f t="shared" si="35"/>
        <v>6.6</v>
      </c>
      <c r="AI86" s="17">
        <f t="shared" si="35"/>
        <v>2.6</v>
      </c>
      <c r="AJ86" s="17">
        <f t="shared" si="35"/>
        <v>1.2</v>
      </c>
      <c r="AK86" s="17">
        <f t="shared" si="35"/>
        <v>1.2</v>
      </c>
      <c r="AL86" s="17">
        <f t="shared" si="35"/>
        <v>1.7</v>
      </c>
      <c r="AM86" s="17">
        <f t="shared" si="35"/>
        <v>3</v>
      </c>
      <c r="AN86" s="17">
        <f t="shared" si="35"/>
        <v>2.2000000000000002</v>
      </c>
      <c r="AO86" s="17">
        <f t="shared" si="35"/>
        <v>27.1</v>
      </c>
      <c r="AP86" s="17">
        <f t="shared" si="35"/>
        <v>540.4</v>
      </c>
      <c r="AQ86" s="17">
        <f t="shared" si="35"/>
        <v>1.7</v>
      </c>
      <c r="AR86" s="17">
        <f t="shared" si="35"/>
        <v>363.8</v>
      </c>
      <c r="AS86" s="17">
        <f t="shared" si="35"/>
        <v>37.9</v>
      </c>
      <c r="AT86" s="17">
        <f t="shared" si="35"/>
        <v>12.6</v>
      </c>
      <c r="AU86" s="17">
        <f t="shared" si="35"/>
        <v>1.2</v>
      </c>
      <c r="AV86" s="17">
        <f t="shared" si="35"/>
        <v>1.6</v>
      </c>
      <c r="AW86" s="17">
        <f t="shared" si="35"/>
        <v>0.9</v>
      </c>
      <c r="AX86" s="17">
        <f t="shared" si="35"/>
        <v>0.2</v>
      </c>
      <c r="AY86" s="17">
        <f t="shared" si="35"/>
        <v>1.5</v>
      </c>
      <c r="AZ86" s="17">
        <f t="shared" si="35"/>
        <v>86.2</v>
      </c>
      <c r="BA86" s="17">
        <f t="shared" si="35"/>
        <v>61.7</v>
      </c>
      <c r="BB86" s="17">
        <f t="shared" si="35"/>
        <v>65.5</v>
      </c>
      <c r="BC86" s="17">
        <f t="shared" si="35"/>
        <v>175.5</v>
      </c>
      <c r="BD86" s="17">
        <f t="shared" si="35"/>
        <v>30.4</v>
      </c>
      <c r="BE86" s="17">
        <f t="shared" si="35"/>
        <v>5.8</v>
      </c>
      <c r="BF86" s="17">
        <f t="shared" si="35"/>
        <v>135.1</v>
      </c>
      <c r="BG86" s="17">
        <f t="shared" si="35"/>
        <v>5.9</v>
      </c>
      <c r="BH86" s="17">
        <f t="shared" si="35"/>
        <v>2.2000000000000002</v>
      </c>
      <c r="BI86" s="17">
        <f t="shared" si="35"/>
        <v>1.2</v>
      </c>
      <c r="BJ86" s="17">
        <f t="shared" si="35"/>
        <v>28.6</v>
      </c>
      <c r="BK86" s="17">
        <f t="shared" si="35"/>
        <v>112.5</v>
      </c>
      <c r="BL86" s="17">
        <f t="shared" si="35"/>
        <v>0.6</v>
      </c>
      <c r="BM86" s="17">
        <f t="shared" si="35"/>
        <v>1.4</v>
      </c>
      <c r="BN86" s="17">
        <f t="shared" si="35"/>
        <v>22</v>
      </c>
      <c r="BO86" s="17">
        <f t="shared" ref="BO86:DZ86" si="36">ROUND(BO4*2*$A$76,1)</f>
        <v>8.6</v>
      </c>
      <c r="BP86" s="17">
        <f t="shared" si="36"/>
        <v>0.9</v>
      </c>
      <c r="BQ86" s="17">
        <f t="shared" si="36"/>
        <v>29.6</v>
      </c>
      <c r="BR86" s="17">
        <f t="shared" si="36"/>
        <v>28.6</v>
      </c>
      <c r="BS86" s="17">
        <f t="shared" si="36"/>
        <v>5.4</v>
      </c>
      <c r="BT86" s="17">
        <f t="shared" si="36"/>
        <v>2.5</v>
      </c>
      <c r="BU86" s="17">
        <f t="shared" si="36"/>
        <v>2.7</v>
      </c>
      <c r="BV86" s="17">
        <f t="shared" si="36"/>
        <v>6.8</v>
      </c>
      <c r="BW86" s="17">
        <f t="shared" si="36"/>
        <v>12.2</v>
      </c>
      <c r="BX86" s="17">
        <f t="shared" si="36"/>
        <v>0.8</v>
      </c>
      <c r="BY86" s="17">
        <f t="shared" si="36"/>
        <v>3.4</v>
      </c>
      <c r="BZ86" s="17">
        <f t="shared" si="36"/>
        <v>1.2</v>
      </c>
      <c r="CA86" s="17">
        <f t="shared" si="36"/>
        <v>0.9</v>
      </c>
      <c r="CB86" s="17">
        <f t="shared" si="36"/>
        <v>482.3</v>
      </c>
      <c r="CC86" s="17">
        <f t="shared" si="36"/>
        <v>0.6</v>
      </c>
      <c r="CD86" s="17">
        <f t="shared" si="36"/>
        <v>0.3</v>
      </c>
      <c r="CE86" s="17">
        <f t="shared" si="36"/>
        <v>1.2</v>
      </c>
      <c r="CF86" s="17">
        <f t="shared" si="36"/>
        <v>0.6</v>
      </c>
      <c r="CG86" s="17">
        <f t="shared" si="36"/>
        <v>1</v>
      </c>
      <c r="CH86" s="17">
        <f t="shared" si="36"/>
        <v>0.4</v>
      </c>
      <c r="CI86" s="17">
        <f t="shared" si="36"/>
        <v>3</v>
      </c>
      <c r="CJ86" s="17">
        <f t="shared" si="36"/>
        <v>4.7</v>
      </c>
      <c r="CK86" s="17">
        <f t="shared" si="36"/>
        <v>30.3</v>
      </c>
      <c r="CL86" s="17">
        <f t="shared" si="36"/>
        <v>8.4</v>
      </c>
      <c r="CM86" s="17">
        <f t="shared" si="36"/>
        <v>4.2</v>
      </c>
      <c r="CN86" s="17">
        <f t="shared" si="36"/>
        <v>177.2</v>
      </c>
      <c r="CO86" s="17">
        <f t="shared" si="36"/>
        <v>91.7</v>
      </c>
      <c r="CP86" s="17">
        <f t="shared" si="36"/>
        <v>5.4</v>
      </c>
      <c r="CQ86" s="17">
        <f t="shared" si="36"/>
        <v>5.8</v>
      </c>
      <c r="CR86" s="17">
        <f t="shared" si="36"/>
        <v>1</v>
      </c>
      <c r="CS86" s="17">
        <f t="shared" si="36"/>
        <v>1.8</v>
      </c>
      <c r="CT86" s="17">
        <f t="shared" si="36"/>
        <v>0.7</v>
      </c>
      <c r="CU86" s="17">
        <f t="shared" si="36"/>
        <v>1.4</v>
      </c>
      <c r="CV86" s="17">
        <f t="shared" si="36"/>
        <v>0.2</v>
      </c>
      <c r="CW86" s="17">
        <f t="shared" si="36"/>
        <v>1</v>
      </c>
      <c r="CX86" s="17">
        <f t="shared" si="36"/>
        <v>2.8</v>
      </c>
      <c r="CY86" s="17">
        <f t="shared" si="36"/>
        <v>0.3</v>
      </c>
      <c r="CZ86" s="17">
        <f t="shared" si="36"/>
        <v>14.1</v>
      </c>
      <c r="DA86" s="17">
        <f t="shared" si="36"/>
        <v>1.2</v>
      </c>
      <c r="DB86" s="17">
        <f t="shared" si="36"/>
        <v>1.8</v>
      </c>
      <c r="DC86" s="17">
        <f t="shared" si="36"/>
        <v>1.1000000000000001</v>
      </c>
      <c r="DD86" s="17">
        <f t="shared" si="36"/>
        <v>1</v>
      </c>
      <c r="DE86" s="17">
        <f t="shared" si="36"/>
        <v>1.2</v>
      </c>
      <c r="DF86" s="17">
        <f t="shared" si="36"/>
        <v>119</v>
      </c>
      <c r="DG86" s="17">
        <f t="shared" si="36"/>
        <v>0.6</v>
      </c>
      <c r="DH86" s="17">
        <f t="shared" si="36"/>
        <v>11</v>
      </c>
      <c r="DI86" s="17">
        <f t="shared" si="36"/>
        <v>17</v>
      </c>
      <c r="DJ86" s="17">
        <f t="shared" si="36"/>
        <v>3.7</v>
      </c>
      <c r="DK86" s="17">
        <f t="shared" si="36"/>
        <v>2.4</v>
      </c>
      <c r="DL86" s="17">
        <f t="shared" si="36"/>
        <v>33.799999999999997</v>
      </c>
      <c r="DM86" s="17">
        <f t="shared" si="36"/>
        <v>1.6</v>
      </c>
      <c r="DN86" s="17">
        <f t="shared" si="36"/>
        <v>7.2</v>
      </c>
      <c r="DO86" s="17">
        <f t="shared" si="36"/>
        <v>20.100000000000001</v>
      </c>
      <c r="DP86" s="17">
        <f t="shared" si="36"/>
        <v>1.5</v>
      </c>
      <c r="DQ86" s="17">
        <f t="shared" si="36"/>
        <v>2.7</v>
      </c>
      <c r="DR86" s="17">
        <f t="shared" si="36"/>
        <v>9.3000000000000007</v>
      </c>
      <c r="DS86" s="17">
        <f t="shared" si="36"/>
        <v>6.1</v>
      </c>
      <c r="DT86" s="17">
        <f t="shared" si="36"/>
        <v>0.7</v>
      </c>
      <c r="DU86" s="17">
        <f t="shared" si="36"/>
        <v>2.2000000000000002</v>
      </c>
      <c r="DV86" s="17">
        <f t="shared" si="36"/>
        <v>1</v>
      </c>
      <c r="DW86" s="17">
        <f t="shared" si="36"/>
        <v>2.7</v>
      </c>
      <c r="DX86" s="17">
        <f t="shared" si="36"/>
        <v>0.5</v>
      </c>
      <c r="DY86" s="17">
        <f t="shared" si="36"/>
        <v>2.4</v>
      </c>
      <c r="DZ86" s="17">
        <f t="shared" si="36"/>
        <v>4.7</v>
      </c>
      <c r="EA86" s="17">
        <f t="shared" ref="EA86:FX86" si="37">ROUND(EA4*2*$A$76,1)</f>
        <v>5.7</v>
      </c>
      <c r="EB86" s="17">
        <f t="shared" si="37"/>
        <v>3.8</v>
      </c>
      <c r="EC86" s="17">
        <f t="shared" si="37"/>
        <v>2.5</v>
      </c>
      <c r="ED86" s="17">
        <f t="shared" si="37"/>
        <v>9</v>
      </c>
      <c r="EE86" s="17">
        <f t="shared" si="37"/>
        <v>1.4</v>
      </c>
      <c r="EF86" s="17">
        <f t="shared" si="37"/>
        <v>10.6</v>
      </c>
      <c r="EG86" s="17">
        <f t="shared" si="37"/>
        <v>1.3</v>
      </c>
      <c r="EH86" s="17">
        <f t="shared" si="37"/>
        <v>1.4</v>
      </c>
      <c r="EI86" s="17">
        <f t="shared" si="37"/>
        <v>105.1</v>
      </c>
      <c r="EJ86" s="17">
        <f t="shared" si="37"/>
        <v>47.3</v>
      </c>
      <c r="EK86" s="17">
        <f t="shared" si="37"/>
        <v>3.7</v>
      </c>
      <c r="EL86" s="17">
        <f t="shared" si="37"/>
        <v>2.8</v>
      </c>
      <c r="EM86" s="17">
        <f t="shared" si="37"/>
        <v>2.6</v>
      </c>
      <c r="EN86" s="17">
        <f t="shared" si="37"/>
        <v>4.7</v>
      </c>
      <c r="EO86" s="17">
        <f t="shared" si="37"/>
        <v>1.4</v>
      </c>
      <c r="EP86" s="17">
        <f t="shared" si="37"/>
        <v>2.8</v>
      </c>
      <c r="EQ86" s="17">
        <f t="shared" si="37"/>
        <v>12.5</v>
      </c>
      <c r="ER86" s="17">
        <f t="shared" si="37"/>
        <v>1.8</v>
      </c>
      <c r="ES86" s="17">
        <f t="shared" si="37"/>
        <v>0.5</v>
      </c>
      <c r="ET86" s="17">
        <f t="shared" si="37"/>
        <v>1.4</v>
      </c>
      <c r="EU86" s="17">
        <f t="shared" si="37"/>
        <v>4.8</v>
      </c>
      <c r="EV86" s="17">
        <f t="shared" si="37"/>
        <v>0.4</v>
      </c>
      <c r="EW86" s="17">
        <f t="shared" si="37"/>
        <v>4.7</v>
      </c>
      <c r="EX86" s="17">
        <f t="shared" si="37"/>
        <v>1.4</v>
      </c>
      <c r="EY86" s="17">
        <f t="shared" si="37"/>
        <v>1.7</v>
      </c>
      <c r="EZ86" s="17">
        <f t="shared" si="37"/>
        <v>0.9</v>
      </c>
      <c r="FA86" s="17">
        <f t="shared" si="37"/>
        <v>20.8</v>
      </c>
      <c r="FB86" s="17">
        <f t="shared" si="37"/>
        <v>1.6</v>
      </c>
      <c r="FC86" s="17">
        <f t="shared" si="37"/>
        <v>11.6</v>
      </c>
      <c r="FD86" s="17">
        <f t="shared" si="37"/>
        <v>2.9</v>
      </c>
      <c r="FE86" s="17">
        <f t="shared" si="37"/>
        <v>0.2</v>
      </c>
      <c r="FF86" s="17">
        <f t="shared" si="37"/>
        <v>1.4</v>
      </c>
      <c r="FG86" s="17">
        <f t="shared" si="37"/>
        <v>0.6</v>
      </c>
      <c r="FH86" s="17">
        <f t="shared" si="37"/>
        <v>0.6</v>
      </c>
      <c r="FI86" s="17">
        <f t="shared" si="37"/>
        <v>10.9</v>
      </c>
      <c r="FJ86" s="17">
        <f t="shared" si="37"/>
        <v>12.2</v>
      </c>
      <c r="FK86" s="17">
        <f t="shared" si="37"/>
        <v>14.2</v>
      </c>
      <c r="FL86" s="17">
        <f t="shared" si="37"/>
        <v>38.6</v>
      </c>
      <c r="FM86" s="17">
        <f t="shared" si="37"/>
        <v>22.9</v>
      </c>
      <c r="FN86" s="17">
        <f t="shared" si="37"/>
        <v>144.6</v>
      </c>
      <c r="FO86" s="17">
        <f t="shared" si="37"/>
        <v>7</v>
      </c>
      <c r="FP86" s="17">
        <f t="shared" si="37"/>
        <v>14.4</v>
      </c>
      <c r="FQ86" s="17">
        <f t="shared" si="37"/>
        <v>5.3</v>
      </c>
      <c r="FR86" s="17">
        <f t="shared" si="37"/>
        <v>1</v>
      </c>
      <c r="FS86" s="17">
        <f t="shared" si="37"/>
        <v>1.3</v>
      </c>
      <c r="FT86" s="17">
        <f t="shared" si="37"/>
        <v>0.1</v>
      </c>
      <c r="FU86" s="17">
        <f t="shared" si="37"/>
        <v>5.5</v>
      </c>
      <c r="FV86" s="17">
        <f t="shared" si="37"/>
        <v>4.2</v>
      </c>
      <c r="FW86" s="17">
        <f t="shared" si="37"/>
        <v>1</v>
      </c>
      <c r="FX86" s="17">
        <f t="shared" si="37"/>
        <v>0.4</v>
      </c>
      <c r="FZ86" s="17">
        <f>SUM(C86:FY86)</f>
        <v>5000.5999999999976</v>
      </c>
    </row>
    <row r="87" spans="1:187" s="17" customFormat="1" x14ac:dyDescent="0.2">
      <c r="A87" s="4" t="s">
        <v>380</v>
      </c>
      <c r="B87" s="17" t="s">
        <v>381</v>
      </c>
      <c r="C87" s="17">
        <f t="shared" ref="C87:BN87" si="38">C22</f>
        <v>174.5</v>
      </c>
      <c r="D87" s="17">
        <f t="shared" si="38"/>
        <v>351.5</v>
      </c>
      <c r="E87" s="17">
        <f t="shared" si="38"/>
        <v>467.5</v>
      </c>
      <c r="F87" s="17">
        <f t="shared" si="38"/>
        <v>375</v>
      </c>
      <c r="G87" s="17">
        <f t="shared" si="38"/>
        <v>10</v>
      </c>
      <c r="H87" s="17">
        <f t="shared" si="38"/>
        <v>9.5</v>
      </c>
      <c r="I87" s="17">
        <f t="shared" si="38"/>
        <v>598</v>
      </c>
      <c r="J87" s="17">
        <f t="shared" si="38"/>
        <v>97</v>
      </c>
      <c r="K87" s="17">
        <f t="shared" si="38"/>
        <v>5.5</v>
      </c>
      <c r="L87" s="17">
        <f t="shared" si="38"/>
        <v>116.5</v>
      </c>
      <c r="M87" s="17">
        <f t="shared" si="38"/>
        <v>35</v>
      </c>
      <c r="N87" s="17">
        <f t="shared" si="38"/>
        <v>248</v>
      </c>
      <c r="O87" s="17">
        <f t="shared" si="38"/>
        <v>103</v>
      </c>
      <c r="P87" s="17">
        <f t="shared" si="38"/>
        <v>3</v>
      </c>
      <c r="Q87" s="17">
        <f t="shared" si="38"/>
        <v>903</v>
      </c>
      <c r="R87" s="17">
        <f t="shared" si="38"/>
        <v>6</v>
      </c>
      <c r="S87" s="17">
        <f t="shared" si="38"/>
        <v>37.5</v>
      </c>
      <c r="T87" s="17">
        <f t="shared" si="38"/>
        <v>6</v>
      </c>
      <c r="U87" s="17">
        <f t="shared" si="38"/>
        <v>2</v>
      </c>
      <c r="V87" s="17">
        <f t="shared" si="38"/>
        <v>9</v>
      </c>
      <c r="W87" s="17">
        <f t="shared" si="38"/>
        <v>0</v>
      </c>
      <c r="X87" s="17">
        <f t="shared" si="38"/>
        <v>1</v>
      </c>
      <c r="Y87" s="17">
        <f t="shared" si="38"/>
        <v>18.5</v>
      </c>
      <c r="Z87" s="17">
        <f t="shared" si="38"/>
        <v>5.5</v>
      </c>
      <c r="AA87" s="17">
        <f t="shared" si="38"/>
        <v>215</v>
      </c>
      <c r="AB87" s="17">
        <f t="shared" si="38"/>
        <v>232.5</v>
      </c>
      <c r="AC87" s="17">
        <f t="shared" si="38"/>
        <v>18</v>
      </c>
      <c r="AD87" s="17">
        <f t="shared" si="38"/>
        <v>26.5</v>
      </c>
      <c r="AE87" s="17">
        <f t="shared" si="38"/>
        <v>3</v>
      </c>
      <c r="AF87" s="17">
        <f t="shared" si="38"/>
        <v>4</v>
      </c>
      <c r="AG87" s="17">
        <f t="shared" si="38"/>
        <v>20.5</v>
      </c>
      <c r="AH87" s="17">
        <f t="shared" si="38"/>
        <v>37</v>
      </c>
      <c r="AI87" s="17">
        <f t="shared" si="38"/>
        <v>15.5</v>
      </c>
      <c r="AJ87" s="17">
        <f t="shared" si="38"/>
        <v>4</v>
      </c>
      <c r="AK87" s="17">
        <f t="shared" si="38"/>
        <v>21.5</v>
      </c>
      <c r="AL87" s="17">
        <f t="shared" si="38"/>
        <v>14.5</v>
      </c>
      <c r="AM87" s="17">
        <f t="shared" si="38"/>
        <v>22</v>
      </c>
      <c r="AN87" s="17">
        <f t="shared" si="38"/>
        <v>12</v>
      </c>
      <c r="AO87" s="17">
        <f t="shared" si="38"/>
        <v>123.5</v>
      </c>
      <c r="AP87" s="17">
        <f t="shared" si="38"/>
        <v>3168.5</v>
      </c>
      <c r="AQ87" s="17">
        <f t="shared" si="38"/>
        <v>6</v>
      </c>
      <c r="AR87" s="17">
        <f t="shared" si="38"/>
        <v>136.5</v>
      </c>
      <c r="AS87" s="17">
        <f t="shared" si="38"/>
        <v>117</v>
      </c>
      <c r="AT87" s="17">
        <f t="shared" si="38"/>
        <v>15.5</v>
      </c>
      <c r="AU87" s="17">
        <f t="shared" si="38"/>
        <v>4.5</v>
      </c>
      <c r="AV87" s="17">
        <f t="shared" si="38"/>
        <v>10</v>
      </c>
      <c r="AW87" s="17">
        <f t="shared" si="38"/>
        <v>5</v>
      </c>
      <c r="AX87" s="17">
        <f t="shared" si="38"/>
        <v>0</v>
      </c>
      <c r="AY87" s="17">
        <f t="shared" si="38"/>
        <v>11</v>
      </c>
      <c r="AZ87" s="17">
        <f t="shared" si="38"/>
        <v>242</v>
      </c>
      <c r="BA87" s="17">
        <f t="shared" si="38"/>
        <v>88</v>
      </c>
      <c r="BB87" s="17">
        <f t="shared" si="38"/>
        <v>131</v>
      </c>
      <c r="BC87" s="17">
        <f t="shared" si="38"/>
        <v>411.5</v>
      </c>
      <c r="BD87" s="17">
        <f t="shared" si="38"/>
        <v>6</v>
      </c>
      <c r="BE87" s="17">
        <f t="shared" si="38"/>
        <v>14</v>
      </c>
      <c r="BF87" s="17">
        <f t="shared" si="38"/>
        <v>39</v>
      </c>
      <c r="BG87" s="17">
        <f t="shared" si="38"/>
        <v>41.5</v>
      </c>
      <c r="BH87" s="17">
        <f t="shared" si="38"/>
        <v>9</v>
      </c>
      <c r="BI87" s="17">
        <f t="shared" si="38"/>
        <v>6</v>
      </c>
      <c r="BJ87" s="17">
        <f t="shared" si="38"/>
        <v>25.5</v>
      </c>
      <c r="BK87" s="17">
        <f t="shared" si="38"/>
        <v>62.5</v>
      </c>
      <c r="BL87" s="17">
        <f t="shared" si="38"/>
        <v>2.5</v>
      </c>
      <c r="BM87" s="17">
        <f t="shared" si="38"/>
        <v>7</v>
      </c>
      <c r="BN87" s="17">
        <f t="shared" si="38"/>
        <v>138.5</v>
      </c>
      <c r="BO87" s="17">
        <f t="shared" ref="BO87:DZ87" si="39">BO22</f>
        <v>33</v>
      </c>
      <c r="BP87" s="17">
        <f t="shared" si="39"/>
        <v>7</v>
      </c>
      <c r="BQ87" s="17">
        <f t="shared" si="39"/>
        <v>136.5</v>
      </c>
      <c r="BR87" s="17">
        <f t="shared" si="39"/>
        <v>65</v>
      </c>
      <c r="BS87" s="17">
        <f t="shared" si="39"/>
        <v>49.5</v>
      </c>
      <c r="BT87" s="17">
        <f t="shared" si="39"/>
        <v>3.5</v>
      </c>
      <c r="BU87" s="17">
        <f t="shared" si="39"/>
        <v>10</v>
      </c>
      <c r="BV87" s="17">
        <f t="shared" si="39"/>
        <v>19</v>
      </c>
      <c r="BW87" s="17">
        <f t="shared" si="39"/>
        <v>30.5</v>
      </c>
      <c r="BX87" s="17">
        <f t="shared" si="39"/>
        <v>4</v>
      </c>
      <c r="BY87" s="17">
        <f t="shared" si="39"/>
        <v>20</v>
      </c>
      <c r="BZ87" s="17">
        <f t="shared" si="39"/>
        <v>7.5</v>
      </c>
      <c r="CA87" s="17">
        <f t="shared" si="39"/>
        <v>5</v>
      </c>
      <c r="CB87" s="17">
        <f t="shared" si="39"/>
        <v>811.5</v>
      </c>
      <c r="CC87" s="17">
        <f t="shared" si="39"/>
        <v>4.5</v>
      </c>
      <c r="CD87" s="17">
        <f t="shared" si="39"/>
        <v>3</v>
      </c>
      <c r="CE87" s="17">
        <f t="shared" si="39"/>
        <v>3</v>
      </c>
      <c r="CF87" s="17">
        <f t="shared" si="39"/>
        <v>3</v>
      </c>
      <c r="CG87" s="17">
        <f t="shared" si="39"/>
        <v>7</v>
      </c>
      <c r="CH87" s="17">
        <f t="shared" si="39"/>
        <v>4</v>
      </c>
      <c r="CI87" s="17">
        <f t="shared" si="39"/>
        <v>11.5</v>
      </c>
      <c r="CJ87" s="17">
        <f t="shared" si="39"/>
        <v>37.5</v>
      </c>
      <c r="CK87" s="17">
        <f t="shared" si="39"/>
        <v>119</v>
      </c>
      <c r="CL87" s="17">
        <f t="shared" si="39"/>
        <v>14</v>
      </c>
      <c r="CM87" s="17">
        <f t="shared" si="39"/>
        <v>21</v>
      </c>
      <c r="CN87" s="17">
        <f t="shared" si="39"/>
        <v>184.5</v>
      </c>
      <c r="CO87" s="17">
        <f t="shared" si="39"/>
        <v>134.5</v>
      </c>
      <c r="CP87" s="17">
        <f t="shared" si="39"/>
        <v>15</v>
      </c>
      <c r="CQ87" s="17">
        <f t="shared" si="39"/>
        <v>52.5</v>
      </c>
      <c r="CR87" s="17">
        <f t="shared" si="39"/>
        <v>3.5</v>
      </c>
      <c r="CS87" s="17">
        <f t="shared" si="39"/>
        <v>5</v>
      </c>
      <c r="CT87" s="17">
        <f t="shared" si="39"/>
        <v>4.5</v>
      </c>
      <c r="CU87" s="17">
        <f t="shared" si="39"/>
        <v>0</v>
      </c>
      <c r="CV87" s="17">
        <f t="shared" si="39"/>
        <v>1.5</v>
      </c>
      <c r="CW87" s="17">
        <f t="shared" si="39"/>
        <v>2.5</v>
      </c>
      <c r="CX87" s="17">
        <f t="shared" si="39"/>
        <v>10</v>
      </c>
      <c r="CY87" s="17">
        <f t="shared" si="39"/>
        <v>0.5</v>
      </c>
      <c r="CZ87" s="17">
        <f t="shared" si="39"/>
        <v>60.5</v>
      </c>
      <c r="DA87" s="17">
        <f t="shared" si="39"/>
        <v>5.5</v>
      </c>
      <c r="DB87" s="17">
        <f t="shared" si="39"/>
        <v>4</v>
      </c>
      <c r="DC87" s="17">
        <f t="shared" si="39"/>
        <v>2</v>
      </c>
      <c r="DD87" s="17">
        <f t="shared" si="39"/>
        <v>5.5</v>
      </c>
      <c r="DE87" s="17">
        <f t="shared" si="39"/>
        <v>13</v>
      </c>
      <c r="DF87" s="17">
        <f t="shared" si="39"/>
        <v>422.5</v>
      </c>
      <c r="DG87" s="17">
        <f t="shared" si="39"/>
        <v>3</v>
      </c>
      <c r="DH87" s="17">
        <f t="shared" si="39"/>
        <v>83.5</v>
      </c>
      <c r="DI87" s="17">
        <f t="shared" si="39"/>
        <v>94.5</v>
      </c>
      <c r="DJ87" s="17">
        <f t="shared" si="39"/>
        <v>10.5</v>
      </c>
      <c r="DK87" s="17">
        <f t="shared" si="39"/>
        <v>18</v>
      </c>
      <c r="DL87" s="17">
        <f t="shared" si="39"/>
        <v>114.5</v>
      </c>
      <c r="DM87" s="17">
        <f t="shared" si="39"/>
        <v>10.5</v>
      </c>
      <c r="DN87" s="17">
        <f t="shared" si="39"/>
        <v>31</v>
      </c>
      <c r="DO87" s="17">
        <f t="shared" si="39"/>
        <v>103.5</v>
      </c>
      <c r="DP87" s="17">
        <f t="shared" si="39"/>
        <v>7</v>
      </c>
      <c r="DQ87" s="17">
        <f t="shared" si="39"/>
        <v>24</v>
      </c>
      <c r="DR87" s="17">
        <f t="shared" si="39"/>
        <v>45.5</v>
      </c>
      <c r="DS87" s="17">
        <f t="shared" si="39"/>
        <v>26.5</v>
      </c>
      <c r="DT87" s="17">
        <f t="shared" si="39"/>
        <v>0</v>
      </c>
      <c r="DU87" s="17">
        <f t="shared" si="39"/>
        <v>9.5</v>
      </c>
      <c r="DV87" s="17">
        <f t="shared" si="39"/>
        <v>5.5</v>
      </c>
      <c r="DW87" s="17">
        <f t="shared" si="39"/>
        <v>0</v>
      </c>
      <c r="DX87" s="17">
        <f t="shared" si="39"/>
        <v>4</v>
      </c>
      <c r="DY87" s="17">
        <f t="shared" si="39"/>
        <v>6</v>
      </c>
      <c r="DZ87" s="17">
        <f t="shared" si="39"/>
        <v>20.5</v>
      </c>
      <c r="EA87" s="17">
        <f t="shared" ref="EA87:FX87" si="40">EA22</f>
        <v>29.5</v>
      </c>
      <c r="EB87" s="17">
        <f t="shared" si="40"/>
        <v>12.5</v>
      </c>
      <c r="EC87" s="17">
        <f t="shared" si="40"/>
        <v>7.5</v>
      </c>
      <c r="ED87" s="17">
        <f t="shared" si="40"/>
        <v>22.5</v>
      </c>
      <c r="EE87" s="17">
        <f t="shared" si="40"/>
        <v>2.5</v>
      </c>
      <c r="EF87" s="17">
        <f t="shared" si="40"/>
        <v>51</v>
      </c>
      <c r="EG87" s="17">
        <f t="shared" si="40"/>
        <v>9.5</v>
      </c>
      <c r="EH87" s="17">
        <f t="shared" si="40"/>
        <v>6</v>
      </c>
      <c r="EI87" s="17">
        <f t="shared" si="40"/>
        <v>722.5</v>
      </c>
      <c r="EJ87" s="17">
        <f t="shared" si="40"/>
        <v>91.5</v>
      </c>
      <c r="EK87" s="17">
        <f t="shared" si="40"/>
        <v>16</v>
      </c>
      <c r="EL87" s="17">
        <f t="shared" si="40"/>
        <v>10.5</v>
      </c>
      <c r="EM87" s="17">
        <f t="shared" si="40"/>
        <v>20.5</v>
      </c>
      <c r="EN87" s="17">
        <f t="shared" si="40"/>
        <v>22</v>
      </c>
      <c r="EO87" s="17">
        <f t="shared" si="40"/>
        <v>12.5</v>
      </c>
      <c r="EP87" s="17">
        <f t="shared" si="40"/>
        <v>7.5</v>
      </c>
      <c r="EQ87" s="17">
        <f t="shared" si="40"/>
        <v>24.5</v>
      </c>
      <c r="ER87" s="17">
        <f t="shared" si="40"/>
        <v>9</v>
      </c>
      <c r="ES87" s="17">
        <f t="shared" si="40"/>
        <v>5.5</v>
      </c>
      <c r="ET87" s="17">
        <f t="shared" si="40"/>
        <v>8.5</v>
      </c>
      <c r="EU87" s="17">
        <f t="shared" si="40"/>
        <v>51</v>
      </c>
      <c r="EV87" s="17">
        <f t="shared" si="40"/>
        <v>3</v>
      </c>
      <c r="EW87" s="17">
        <f t="shared" si="40"/>
        <v>18.5</v>
      </c>
      <c r="EX87" s="17">
        <f t="shared" si="40"/>
        <v>10</v>
      </c>
      <c r="EY87" s="17">
        <f t="shared" si="40"/>
        <v>7.5</v>
      </c>
      <c r="EZ87" s="17">
        <f t="shared" si="40"/>
        <v>6</v>
      </c>
      <c r="FA87" s="17">
        <f t="shared" si="40"/>
        <v>57.5</v>
      </c>
      <c r="FB87" s="17">
        <f t="shared" si="40"/>
        <v>18.5</v>
      </c>
      <c r="FC87" s="17">
        <f t="shared" si="40"/>
        <v>32</v>
      </c>
      <c r="FD87" s="17">
        <f t="shared" si="40"/>
        <v>5</v>
      </c>
      <c r="FE87" s="17">
        <f t="shared" si="40"/>
        <v>4</v>
      </c>
      <c r="FF87" s="17">
        <f t="shared" si="40"/>
        <v>9</v>
      </c>
      <c r="FG87" s="17">
        <f t="shared" si="40"/>
        <v>0</v>
      </c>
      <c r="FH87" s="17">
        <f t="shared" si="40"/>
        <v>4</v>
      </c>
      <c r="FI87" s="17">
        <f t="shared" si="40"/>
        <v>38.5</v>
      </c>
      <c r="FJ87" s="17">
        <f t="shared" si="40"/>
        <v>32.5</v>
      </c>
      <c r="FK87" s="17">
        <f t="shared" si="40"/>
        <v>43.5</v>
      </c>
      <c r="FL87" s="17">
        <f t="shared" si="40"/>
        <v>23</v>
      </c>
      <c r="FM87" s="17">
        <f t="shared" si="40"/>
        <v>46.5</v>
      </c>
      <c r="FN87" s="17">
        <f t="shared" si="40"/>
        <v>306.5</v>
      </c>
      <c r="FO87" s="17">
        <f t="shared" si="40"/>
        <v>25</v>
      </c>
      <c r="FP87" s="17">
        <f t="shared" si="40"/>
        <v>87</v>
      </c>
      <c r="FQ87" s="17">
        <f t="shared" si="40"/>
        <v>13</v>
      </c>
      <c r="FR87" s="17">
        <f t="shared" si="40"/>
        <v>3.5</v>
      </c>
      <c r="FS87" s="17">
        <f t="shared" si="40"/>
        <v>4.5</v>
      </c>
      <c r="FT87" s="17">
        <f t="shared" si="40"/>
        <v>3</v>
      </c>
      <c r="FU87" s="17">
        <f t="shared" si="40"/>
        <v>15</v>
      </c>
      <c r="FV87" s="17">
        <f t="shared" si="40"/>
        <v>11</v>
      </c>
      <c r="FW87" s="17">
        <f t="shared" si="40"/>
        <v>5.5</v>
      </c>
      <c r="FX87" s="17">
        <f t="shared" si="40"/>
        <v>2.5</v>
      </c>
      <c r="FZ87" s="17">
        <f>SUM(C87:FX87)</f>
        <v>14002</v>
      </c>
    </row>
    <row r="88" spans="1:187" s="17" customFormat="1" x14ac:dyDescent="0.2">
      <c r="A88" s="4" t="s">
        <v>382</v>
      </c>
      <c r="B88" s="17" t="s">
        <v>383</v>
      </c>
      <c r="C88" s="17">
        <f t="shared" ref="C88:BN88" si="41">C27</f>
        <v>0</v>
      </c>
      <c r="D88" s="17">
        <f t="shared" si="41"/>
        <v>8.5</v>
      </c>
      <c r="E88" s="17">
        <f t="shared" si="41"/>
        <v>54</v>
      </c>
      <c r="F88" s="17">
        <f t="shared" si="41"/>
        <v>51</v>
      </c>
      <c r="G88" s="17">
        <f t="shared" si="41"/>
        <v>0</v>
      </c>
      <c r="H88" s="17">
        <f t="shared" si="41"/>
        <v>0</v>
      </c>
      <c r="I88" s="17">
        <f t="shared" si="41"/>
        <v>8.5</v>
      </c>
      <c r="J88" s="17">
        <f t="shared" si="41"/>
        <v>0</v>
      </c>
      <c r="K88" s="17">
        <f t="shared" si="41"/>
        <v>0</v>
      </c>
      <c r="L88" s="17">
        <f t="shared" si="41"/>
        <v>0</v>
      </c>
      <c r="M88" s="17">
        <f t="shared" si="41"/>
        <v>0</v>
      </c>
      <c r="N88" s="17">
        <f t="shared" si="41"/>
        <v>0</v>
      </c>
      <c r="O88" s="17">
        <f t="shared" si="41"/>
        <v>0</v>
      </c>
      <c r="P88" s="17">
        <f t="shared" si="41"/>
        <v>0</v>
      </c>
      <c r="Q88" s="17">
        <f t="shared" si="41"/>
        <v>55</v>
      </c>
      <c r="R88" s="17">
        <f t="shared" si="41"/>
        <v>0</v>
      </c>
      <c r="S88" s="17">
        <f t="shared" si="41"/>
        <v>0</v>
      </c>
      <c r="T88" s="17">
        <f t="shared" si="41"/>
        <v>0</v>
      </c>
      <c r="U88" s="17">
        <f t="shared" si="41"/>
        <v>0</v>
      </c>
      <c r="V88" s="17">
        <f t="shared" si="41"/>
        <v>0</v>
      </c>
      <c r="W88" s="17">
        <f t="shared" si="41"/>
        <v>0</v>
      </c>
      <c r="X88" s="17">
        <f t="shared" si="41"/>
        <v>0</v>
      </c>
      <c r="Y88" s="17">
        <f t="shared" si="41"/>
        <v>0</v>
      </c>
      <c r="Z88" s="17">
        <f t="shared" si="41"/>
        <v>0</v>
      </c>
      <c r="AA88" s="17">
        <f t="shared" si="41"/>
        <v>0</v>
      </c>
      <c r="AB88" s="17">
        <f t="shared" si="41"/>
        <v>0</v>
      </c>
      <c r="AC88" s="17">
        <f t="shared" si="41"/>
        <v>0</v>
      </c>
      <c r="AD88" s="17">
        <f t="shared" si="41"/>
        <v>0</v>
      </c>
      <c r="AE88" s="17">
        <f t="shared" si="41"/>
        <v>0</v>
      </c>
      <c r="AF88" s="17">
        <f t="shared" si="41"/>
        <v>0</v>
      </c>
      <c r="AG88" s="17">
        <f t="shared" si="41"/>
        <v>0</v>
      </c>
      <c r="AH88" s="17">
        <f t="shared" si="41"/>
        <v>0</v>
      </c>
      <c r="AI88" s="17">
        <f t="shared" si="41"/>
        <v>0</v>
      </c>
      <c r="AJ88" s="17">
        <f t="shared" si="41"/>
        <v>0</v>
      </c>
      <c r="AK88" s="17">
        <f t="shared" si="41"/>
        <v>0</v>
      </c>
      <c r="AL88" s="17">
        <f t="shared" si="41"/>
        <v>0</v>
      </c>
      <c r="AM88" s="17">
        <f t="shared" si="41"/>
        <v>0</v>
      </c>
      <c r="AN88" s="17">
        <f t="shared" si="41"/>
        <v>0</v>
      </c>
      <c r="AO88" s="17">
        <f t="shared" si="41"/>
        <v>0</v>
      </c>
      <c r="AP88" s="17">
        <f t="shared" si="41"/>
        <v>0</v>
      </c>
      <c r="AQ88" s="17">
        <f t="shared" si="41"/>
        <v>0</v>
      </c>
      <c r="AR88" s="17">
        <f t="shared" si="41"/>
        <v>0</v>
      </c>
      <c r="AS88" s="17">
        <f t="shared" si="41"/>
        <v>0</v>
      </c>
      <c r="AT88" s="17">
        <f t="shared" si="41"/>
        <v>0</v>
      </c>
      <c r="AU88" s="17">
        <f t="shared" si="41"/>
        <v>0</v>
      </c>
      <c r="AV88" s="17">
        <f t="shared" si="41"/>
        <v>0</v>
      </c>
      <c r="AW88" s="17">
        <f t="shared" si="41"/>
        <v>0</v>
      </c>
      <c r="AX88" s="17">
        <f t="shared" si="41"/>
        <v>0</v>
      </c>
      <c r="AY88" s="17">
        <f t="shared" si="41"/>
        <v>0</v>
      </c>
      <c r="AZ88" s="17">
        <f t="shared" si="41"/>
        <v>0</v>
      </c>
      <c r="BA88" s="17">
        <f t="shared" si="41"/>
        <v>0</v>
      </c>
      <c r="BB88" s="17">
        <f t="shared" si="41"/>
        <v>0</v>
      </c>
      <c r="BC88" s="17">
        <f t="shared" si="41"/>
        <v>0</v>
      </c>
      <c r="BD88" s="17">
        <f t="shared" si="41"/>
        <v>0</v>
      </c>
      <c r="BE88" s="17">
        <f t="shared" si="41"/>
        <v>0</v>
      </c>
      <c r="BF88" s="17">
        <f t="shared" si="41"/>
        <v>0</v>
      </c>
      <c r="BG88" s="17">
        <f t="shared" si="41"/>
        <v>0</v>
      </c>
      <c r="BH88" s="17">
        <f t="shared" si="41"/>
        <v>0</v>
      </c>
      <c r="BI88" s="17">
        <f t="shared" si="41"/>
        <v>0</v>
      </c>
      <c r="BJ88" s="17">
        <f t="shared" si="41"/>
        <v>0</v>
      </c>
      <c r="BK88" s="17">
        <f t="shared" si="41"/>
        <v>0</v>
      </c>
      <c r="BL88" s="17">
        <f t="shared" si="41"/>
        <v>0</v>
      </c>
      <c r="BM88" s="17">
        <f t="shared" si="41"/>
        <v>0</v>
      </c>
      <c r="BN88" s="17">
        <f t="shared" si="41"/>
        <v>0</v>
      </c>
      <c r="BO88" s="17">
        <f t="shared" ref="BO88:DZ88" si="42">BO27</f>
        <v>0</v>
      </c>
      <c r="BP88" s="17">
        <f t="shared" si="42"/>
        <v>0</v>
      </c>
      <c r="BQ88" s="17">
        <f t="shared" si="42"/>
        <v>0</v>
      </c>
      <c r="BR88" s="17">
        <f t="shared" si="42"/>
        <v>0</v>
      </c>
      <c r="BS88" s="17">
        <f t="shared" si="42"/>
        <v>0</v>
      </c>
      <c r="BT88" s="17">
        <f t="shared" si="42"/>
        <v>0</v>
      </c>
      <c r="BU88" s="17">
        <f t="shared" si="42"/>
        <v>0</v>
      </c>
      <c r="BV88" s="17">
        <f t="shared" si="42"/>
        <v>0</v>
      </c>
      <c r="BW88" s="17">
        <f t="shared" si="42"/>
        <v>0</v>
      </c>
      <c r="BX88" s="17">
        <f t="shared" si="42"/>
        <v>0</v>
      </c>
      <c r="BY88" s="17">
        <f t="shared" si="42"/>
        <v>0</v>
      </c>
      <c r="BZ88" s="17">
        <f t="shared" si="42"/>
        <v>0</v>
      </c>
      <c r="CA88" s="17">
        <f t="shared" si="42"/>
        <v>0</v>
      </c>
      <c r="CB88" s="17">
        <f t="shared" si="42"/>
        <v>0</v>
      </c>
      <c r="CC88" s="17">
        <f t="shared" si="42"/>
        <v>0</v>
      </c>
      <c r="CD88" s="17">
        <f t="shared" si="42"/>
        <v>0</v>
      </c>
      <c r="CE88" s="17">
        <f t="shared" si="42"/>
        <v>0</v>
      </c>
      <c r="CF88" s="17">
        <f t="shared" si="42"/>
        <v>0</v>
      </c>
      <c r="CG88" s="17">
        <f t="shared" si="42"/>
        <v>0</v>
      </c>
      <c r="CH88" s="17">
        <f t="shared" si="42"/>
        <v>0</v>
      </c>
      <c r="CI88" s="17">
        <f t="shared" si="42"/>
        <v>0</v>
      </c>
      <c r="CJ88" s="17">
        <f t="shared" si="42"/>
        <v>0</v>
      </c>
      <c r="CK88" s="17">
        <f t="shared" si="42"/>
        <v>0</v>
      </c>
      <c r="CL88" s="17">
        <f t="shared" si="42"/>
        <v>0</v>
      </c>
      <c r="CM88" s="17">
        <f t="shared" si="42"/>
        <v>0</v>
      </c>
      <c r="CN88" s="17">
        <f t="shared" si="42"/>
        <v>0</v>
      </c>
      <c r="CO88" s="17">
        <f t="shared" si="42"/>
        <v>0</v>
      </c>
      <c r="CP88" s="17">
        <f t="shared" si="42"/>
        <v>0</v>
      </c>
      <c r="CQ88" s="17">
        <f t="shared" si="42"/>
        <v>0</v>
      </c>
      <c r="CR88" s="17">
        <f t="shared" si="42"/>
        <v>0</v>
      </c>
      <c r="CS88" s="17">
        <f t="shared" si="42"/>
        <v>0</v>
      </c>
      <c r="CT88" s="17">
        <f t="shared" si="42"/>
        <v>0</v>
      </c>
      <c r="CU88" s="17">
        <f t="shared" si="42"/>
        <v>0</v>
      </c>
      <c r="CV88" s="17">
        <f t="shared" si="42"/>
        <v>0</v>
      </c>
      <c r="CW88" s="17">
        <f t="shared" si="42"/>
        <v>0</v>
      </c>
      <c r="CX88" s="17">
        <f t="shared" si="42"/>
        <v>0</v>
      </c>
      <c r="CY88" s="17">
        <f t="shared" si="42"/>
        <v>0</v>
      </c>
      <c r="CZ88" s="17">
        <f t="shared" si="42"/>
        <v>0</v>
      </c>
      <c r="DA88" s="17">
        <f t="shared" si="42"/>
        <v>0</v>
      </c>
      <c r="DB88" s="17">
        <f t="shared" si="42"/>
        <v>0</v>
      </c>
      <c r="DC88" s="17">
        <f t="shared" si="42"/>
        <v>0</v>
      </c>
      <c r="DD88" s="17">
        <f t="shared" si="42"/>
        <v>0</v>
      </c>
      <c r="DE88" s="17">
        <f t="shared" si="42"/>
        <v>0</v>
      </c>
      <c r="DF88" s="17">
        <f t="shared" si="42"/>
        <v>0</v>
      </c>
      <c r="DG88" s="17">
        <f t="shared" si="42"/>
        <v>0</v>
      </c>
      <c r="DH88" s="17">
        <f t="shared" si="42"/>
        <v>0</v>
      </c>
      <c r="DI88" s="17">
        <f t="shared" si="42"/>
        <v>0</v>
      </c>
      <c r="DJ88" s="17">
        <f t="shared" si="42"/>
        <v>0</v>
      </c>
      <c r="DK88" s="17">
        <f t="shared" si="42"/>
        <v>0</v>
      </c>
      <c r="DL88" s="17">
        <f t="shared" si="42"/>
        <v>0</v>
      </c>
      <c r="DM88" s="17">
        <f t="shared" si="42"/>
        <v>0</v>
      </c>
      <c r="DN88" s="17">
        <f t="shared" si="42"/>
        <v>0</v>
      </c>
      <c r="DO88" s="17">
        <f t="shared" si="42"/>
        <v>0</v>
      </c>
      <c r="DP88" s="17">
        <f t="shared" si="42"/>
        <v>0</v>
      </c>
      <c r="DQ88" s="17">
        <f t="shared" si="42"/>
        <v>0</v>
      </c>
      <c r="DR88" s="17">
        <f t="shared" si="42"/>
        <v>0</v>
      </c>
      <c r="DS88" s="17">
        <f t="shared" si="42"/>
        <v>0</v>
      </c>
      <c r="DT88" s="17">
        <f t="shared" si="42"/>
        <v>0</v>
      </c>
      <c r="DU88" s="17">
        <f t="shared" si="42"/>
        <v>0</v>
      </c>
      <c r="DV88" s="17">
        <f t="shared" si="42"/>
        <v>0</v>
      </c>
      <c r="DW88" s="17">
        <f t="shared" si="42"/>
        <v>0</v>
      </c>
      <c r="DX88" s="17">
        <f t="shared" si="42"/>
        <v>0</v>
      </c>
      <c r="DY88" s="17">
        <f t="shared" si="42"/>
        <v>0</v>
      </c>
      <c r="DZ88" s="17">
        <f t="shared" si="42"/>
        <v>0</v>
      </c>
      <c r="EA88" s="17">
        <f t="shared" ref="EA88:FX88" si="43">EA27</f>
        <v>0</v>
      </c>
      <c r="EB88" s="17">
        <f t="shared" si="43"/>
        <v>0</v>
      </c>
      <c r="EC88" s="17">
        <f t="shared" si="43"/>
        <v>0</v>
      </c>
      <c r="ED88" s="17">
        <f t="shared" si="43"/>
        <v>0</v>
      </c>
      <c r="EE88" s="17">
        <f t="shared" si="43"/>
        <v>0</v>
      </c>
      <c r="EF88" s="17">
        <f t="shared" si="43"/>
        <v>0</v>
      </c>
      <c r="EG88" s="17">
        <f t="shared" si="43"/>
        <v>0</v>
      </c>
      <c r="EH88" s="17">
        <f t="shared" si="43"/>
        <v>0</v>
      </c>
      <c r="EI88" s="17">
        <f t="shared" si="43"/>
        <v>0</v>
      </c>
      <c r="EJ88" s="17">
        <f t="shared" si="43"/>
        <v>0</v>
      </c>
      <c r="EK88" s="17">
        <f t="shared" si="43"/>
        <v>0</v>
      </c>
      <c r="EL88" s="17">
        <f t="shared" si="43"/>
        <v>0</v>
      </c>
      <c r="EM88" s="17">
        <f t="shared" si="43"/>
        <v>0</v>
      </c>
      <c r="EN88" s="17">
        <f t="shared" si="43"/>
        <v>0</v>
      </c>
      <c r="EO88" s="17">
        <f t="shared" si="43"/>
        <v>0</v>
      </c>
      <c r="EP88" s="17">
        <f t="shared" si="43"/>
        <v>0</v>
      </c>
      <c r="EQ88" s="17">
        <f t="shared" si="43"/>
        <v>0</v>
      </c>
      <c r="ER88" s="17">
        <f t="shared" si="43"/>
        <v>0</v>
      </c>
      <c r="ES88" s="17">
        <f t="shared" si="43"/>
        <v>0</v>
      </c>
      <c r="ET88" s="17">
        <f t="shared" si="43"/>
        <v>0</v>
      </c>
      <c r="EU88" s="17">
        <f t="shared" si="43"/>
        <v>0</v>
      </c>
      <c r="EV88" s="17">
        <f t="shared" si="43"/>
        <v>0</v>
      </c>
      <c r="EW88" s="17">
        <f t="shared" si="43"/>
        <v>0</v>
      </c>
      <c r="EX88" s="17">
        <f t="shared" si="43"/>
        <v>0</v>
      </c>
      <c r="EY88" s="17">
        <f t="shared" si="43"/>
        <v>0</v>
      </c>
      <c r="EZ88" s="17">
        <f t="shared" si="43"/>
        <v>0</v>
      </c>
      <c r="FA88" s="17">
        <f t="shared" si="43"/>
        <v>0</v>
      </c>
      <c r="FB88" s="17">
        <f t="shared" si="43"/>
        <v>0</v>
      </c>
      <c r="FC88" s="17">
        <f t="shared" si="43"/>
        <v>0</v>
      </c>
      <c r="FD88" s="17">
        <f t="shared" si="43"/>
        <v>0</v>
      </c>
      <c r="FE88" s="17">
        <f t="shared" si="43"/>
        <v>0</v>
      </c>
      <c r="FF88" s="17">
        <f t="shared" si="43"/>
        <v>0</v>
      </c>
      <c r="FG88" s="17">
        <f t="shared" si="43"/>
        <v>0</v>
      </c>
      <c r="FH88" s="17">
        <f t="shared" si="43"/>
        <v>0</v>
      </c>
      <c r="FI88" s="17">
        <f t="shared" si="43"/>
        <v>0</v>
      </c>
      <c r="FJ88" s="17">
        <f t="shared" si="43"/>
        <v>0</v>
      </c>
      <c r="FK88" s="17">
        <f t="shared" si="43"/>
        <v>0</v>
      </c>
      <c r="FL88" s="17">
        <f t="shared" si="43"/>
        <v>0</v>
      </c>
      <c r="FM88" s="17">
        <f t="shared" si="43"/>
        <v>0</v>
      </c>
      <c r="FN88" s="17">
        <f t="shared" si="43"/>
        <v>0</v>
      </c>
      <c r="FO88" s="17">
        <f t="shared" si="43"/>
        <v>0</v>
      </c>
      <c r="FP88" s="17">
        <f t="shared" si="43"/>
        <v>0</v>
      </c>
      <c r="FQ88" s="17">
        <f t="shared" si="43"/>
        <v>0</v>
      </c>
      <c r="FR88" s="17">
        <f t="shared" si="43"/>
        <v>0</v>
      </c>
      <c r="FS88" s="17">
        <f t="shared" si="43"/>
        <v>0</v>
      </c>
      <c r="FT88" s="17">
        <f t="shared" si="43"/>
        <v>0</v>
      </c>
      <c r="FU88" s="17">
        <f t="shared" si="43"/>
        <v>0</v>
      </c>
      <c r="FV88" s="17">
        <f t="shared" si="43"/>
        <v>0</v>
      </c>
      <c r="FW88" s="17">
        <f t="shared" si="43"/>
        <v>0</v>
      </c>
      <c r="FX88" s="17">
        <f t="shared" si="43"/>
        <v>0</v>
      </c>
      <c r="FY88" s="17">
        <f>SUM(C88:FX88)</f>
        <v>177</v>
      </c>
      <c r="FZ88" s="17">
        <f>SUM(C88:FX88)</f>
        <v>177</v>
      </c>
    </row>
    <row r="89" spans="1:187" s="17" customFormat="1" x14ac:dyDescent="0.2">
      <c r="A89" s="4" t="s">
        <v>384</v>
      </c>
      <c r="B89" s="17" t="s">
        <v>385</v>
      </c>
      <c r="C89" s="17">
        <f t="shared" ref="C89:BN89" si="44">C24</f>
        <v>0</v>
      </c>
      <c r="D89" s="17">
        <f t="shared" si="44"/>
        <v>4885.5</v>
      </c>
      <c r="E89" s="17">
        <f t="shared" si="44"/>
        <v>858.5</v>
      </c>
      <c r="F89" s="17">
        <f t="shared" si="44"/>
        <v>643</v>
      </c>
      <c r="G89" s="17">
        <f t="shared" si="44"/>
        <v>0</v>
      </c>
      <c r="H89" s="17">
        <f t="shared" si="44"/>
        <v>0</v>
      </c>
      <c r="I89" s="17">
        <f t="shared" si="44"/>
        <v>1054.5</v>
      </c>
      <c r="J89" s="17">
        <f t="shared" si="44"/>
        <v>0</v>
      </c>
      <c r="K89" s="17">
        <f t="shared" si="44"/>
        <v>0</v>
      </c>
      <c r="L89" s="17">
        <f t="shared" si="44"/>
        <v>0</v>
      </c>
      <c r="M89" s="17">
        <f t="shared" si="44"/>
        <v>0</v>
      </c>
      <c r="N89" s="17">
        <f t="shared" si="44"/>
        <v>0</v>
      </c>
      <c r="O89" s="17">
        <f t="shared" si="44"/>
        <v>0</v>
      </c>
      <c r="P89" s="17">
        <f t="shared" si="44"/>
        <v>0</v>
      </c>
      <c r="Q89" s="17">
        <f t="shared" si="44"/>
        <v>987.5</v>
      </c>
      <c r="R89" s="17">
        <f t="shared" si="44"/>
        <v>0</v>
      </c>
      <c r="S89" s="17">
        <f t="shared" si="44"/>
        <v>0</v>
      </c>
      <c r="T89" s="17">
        <f t="shared" si="44"/>
        <v>0</v>
      </c>
      <c r="U89" s="17">
        <f t="shared" si="44"/>
        <v>0</v>
      </c>
      <c r="V89" s="17">
        <f t="shared" si="44"/>
        <v>0</v>
      </c>
      <c r="W89" s="17">
        <f t="shared" si="44"/>
        <v>0</v>
      </c>
      <c r="X89" s="17">
        <f t="shared" si="44"/>
        <v>0</v>
      </c>
      <c r="Y89" s="17">
        <f t="shared" si="44"/>
        <v>0</v>
      </c>
      <c r="Z89" s="17">
        <f t="shared" si="44"/>
        <v>0</v>
      </c>
      <c r="AA89" s="17">
        <f t="shared" si="44"/>
        <v>0</v>
      </c>
      <c r="AB89" s="17">
        <f t="shared" si="44"/>
        <v>0</v>
      </c>
      <c r="AC89" s="17">
        <f t="shared" si="44"/>
        <v>0</v>
      </c>
      <c r="AD89" s="17">
        <f t="shared" si="44"/>
        <v>84</v>
      </c>
      <c r="AE89" s="17">
        <f t="shared" si="44"/>
        <v>0</v>
      </c>
      <c r="AF89" s="17">
        <f t="shared" si="44"/>
        <v>0</v>
      </c>
      <c r="AG89" s="17">
        <f t="shared" si="44"/>
        <v>0</v>
      </c>
      <c r="AH89" s="17">
        <f t="shared" si="44"/>
        <v>0</v>
      </c>
      <c r="AI89" s="17">
        <f t="shared" si="44"/>
        <v>0</v>
      </c>
      <c r="AJ89" s="17">
        <f t="shared" si="44"/>
        <v>0</v>
      </c>
      <c r="AK89" s="17">
        <f t="shared" si="44"/>
        <v>0</v>
      </c>
      <c r="AL89" s="17">
        <f t="shared" si="44"/>
        <v>0</v>
      </c>
      <c r="AM89" s="17">
        <f t="shared" si="44"/>
        <v>0</v>
      </c>
      <c r="AN89" s="17">
        <f t="shared" si="44"/>
        <v>0</v>
      </c>
      <c r="AO89" s="17">
        <f t="shared" si="44"/>
        <v>0</v>
      </c>
      <c r="AP89" s="17">
        <f t="shared" si="44"/>
        <v>0</v>
      </c>
      <c r="AQ89" s="17">
        <f t="shared" si="44"/>
        <v>0</v>
      </c>
      <c r="AR89" s="17">
        <f t="shared" si="44"/>
        <v>526.5</v>
      </c>
      <c r="AS89" s="17">
        <f t="shared" si="44"/>
        <v>297</v>
      </c>
      <c r="AT89" s="17">
        <f t="shared" si="44"/>
        <v>0</v>
      </c>
      <c r="AU89" s="17">
        <f t="shared" si="44"/>
        <v>0</v>
      </c>
      <c r="AV89" s="17">
        <f t="shared" si="44"/>
        <v>0</v>
      </c>
      <c r="AW89" s="17">
        <f t="shared" si="44"/>
        <v>0</v>
      </c>
      <c r="AX89" s="17">
        <f t="shared" si="44"/>
        <v>0</v>
      </c>
      <c r="AY89" s="17">
        <f t="shared" si="44"/>
        <v>38</v>
      </c>
      <c r="AZ89" s="17">
        <f t="shared" si="44"/>
        <v>0</v>
      </c>
      <c r="BA89" s="17">
        <f t="shared" si="44"/>
        <v>0</v>
      </c>
      <c r="BB89" s="17">
        <f t="shared" si="44"/>
        <v>0</v>
      </c>
      <c r="BC89" s="17">
        <f t="shared" si="44"/>
        <v>3478</v>
      </c>
      <c r="BD89" s="17">
        <f t="shared" si="44"/>
        <v>0</v>
      </c>
      <c r="BE89" s="17">
        <f t="shared" si="44"/>
        <v>0</v>
      </c>
      <c r="BF89" s="17">
        <f t="shared" si="44"/>
        <v>0</v>
      </c>
      <c r="BG89" s="17">
        <f t="shared" si="44"/>
        <v>0</v>
      </c>
      <c r="BH89" s="17">
        <f t="shared" si="44"/>
        <v>0</v>
      </c>
      <c r="BI89" s="17">
        <f t="shared" si="44"/>
        <v>0</v>
      </c>
      <c r="BJ89" s="17">
        <f t="shared" si="44"/>
        <v>0</v>
      </c>
      <c r="BK89" s="17">
        <f t="shared" si="44"/>
        <v>0</v>
      </c>
      <c r="BL89" s="17">
        <f t="shared" si="44"/>
        <v>0</v>
      </c>
      <c r="BM89" s="17">
        <f t="shared" si="44"/>
        <v>0</v>
      </c>
      <c r="BN89" s="17">
        <f t="shared" si="44"/>
        <v>0</v>
      </c>
      <c r="BO89" s="17">
        <f t="shared" ref="BO89:DZ89" si="45">BO24</f>
        <v>0</v>
      </c>
      <c r="BP89" s="17">
        <f t="shared" si="45"/>
        <v>0</v>
      </c>
      <c r="BQ89" s="17">
        <f t="shared" si="45"/>
        <v>564.5</v>
      </c>
      <c r="BR89" s="17">
        <f t="shared" si="45"/>
        <v>0</v>
      </c>
      <c r="BS89" s="17">
        <f t="shared" si="45"/>
        <v>0</v>
      </c>
      <c r="BT89" s="17">
        <f t="shared" si="45"/>
        <v>0</v>
      </c>
      <c r="BU89" s="17">
        <f t="shared" si="45"/>
        <v>0</v>
      </c>
      <c r="BV89" s="17">
        <f t="shared" si="45"/>
        <v>31</v>
      </c>
      <c r="BW89" s="17">
        <f t="shared" si="45"/>
        <v>0</v>
      </c>
      <c r="BX89" s="17">
        <f t="shared" si="45"/>
        <v>0</v>
      </c>
      <c r="BY89" s="17">
        <f t="shared" si="45"/>
        <v>0</v>
      </c>
      <c r="BZ89" s="17">
        <f t="shared" si="45"/>
        <v>0</v>
      </c>
      <c r="CA89" s="17">
        <f t="shared" si="45"/>
        <v>0</v>
      </c>
      <c r="CB89" s="17">
        <f t="shared" si="45"/>
        <v>0</v>
      </c>
      <c r="CC89" s="17">
        <f t="shared" si="45"/>
        <v>0</v>
      </c>
      <c r="CD89" s="17">
        <f t="shared" si="45"/>
        <v>0</v>
      </c>
      <c r="CE89" s="17">
        <f t="shared" si="45"/>
        <v>0</v>
      </c>
      <c r="CF89" s="17">
        <f t="shared" si="45"/>
        <v>0</v>
      </c>
      <c r="CG89" s="17">
        <f t="shared" si="45"/>
        <v>0</v>
      </c>
      <c r="CH89" s="17">
        <f t="shared" si="45"/>
        <v>0</v>
      </c>
      <c r="CI89" s="17">
        <f t="shared" si="45"/>
        <v>0</v>
      </c>
      <c r="CJ89" s="17">
        <f t="shared" si="45"/>
        <v>0</v>
      </c>
      <c r="CK89" s="17">
        <f t="shared" si="45"/>
        <v>504</v>
      </c>
      <c r="CL89" s="17">
        <f t="shared" si="45"/>
        <v>0</v>
      </c>
      <c r="CM89" s="17">
        <f t="shared" si="45"/>
        <v>0</v>
      </c>
      <c r="CN89" s="17">
        <f t="shared" si="45"/>
        <v>1521.5</v>
      </c>
      <c r="CO89" s="17">
        <f t="shared" si="45"/>
        <v>0</v>
      </c>
      <c r="CP89" s="17">
        <f t="shared" si="45"/>
        <v>0</v>
      </c>
      <c r="CQ89" s="17">
        <f t="shared" si="45"/>
        <v>0</v>
      </c>
      <c r="CR89" s="17">
        <f t="shared" si="45"/>
        <v>0</v>
      </c>
      <c r="CS89" s="17">
        <f t="shared" si="45"/>
        <v>0</v>
      </c>
      <c r="CT89" s="17">
        <f t="shared" si="45"/>
        <v>0</v>
      </c>
      <c r="CU89" s="17">
        <f t="shared" si="45"/>
        <v>0</v>
      </c>
      <c r="CV89" s="17">
        <f t="shared" si="45"/>
        <v>0</v>
      </c>
      <c r="CW89" s="17">
        <f t="shared" si="45"/>
        <v>0</v>
      </c>
      <c r="CX89" s="17">
        <f t="shared" si="45"/>
        <v>0</v>
      </c>
      <c r="CY89" s="17">
        <f t="shared" si="45"/>
        <v>0</v>
      </c>
      <c r="CZ89" s="17">
        <f t="shared" si="45"/>
        <v>0</v>
      </c>
      <c r="DA89" s="17">
        <f t="shared" si="45"/>
        <v>0</v>
      </c>
      <c r="DB89" s="17">
        <f t="shared" si="45"/>
        <v>0</v>
      </c>
      <c r="DC89" s="17">
        <f t="shared" si="45"/>
        <v>0</v>
      </c>
      <c r="DD89" s="17">
        <f t="shared" si="45"/>
        <v>0</v>
      </c>
      <c r="DE89" s="17">
        <f t="shared" si="45"/>
        <v>0</v>
      </c>
      <c r="DF89" s="17">
        <f t="shared" si="45"/>
        <v>822</v>
      </c>
      <c r="DG89" s="17">
        <f t="shared" si="45"/>
        <v>0</v>
      </c>
      <c r="DH89" s="17">
        <f t="shared" si="45"/>
        <v>0</v>
      </c>
      <c r="DI89" s="17">
        <f t="shared" si="45"/>
        <v>0</v>
      </c>
      <c r="DJ89" s="17">
        <f t="shared" si="45"/>
        <v>0</v>
      </c>
      <c r="DK89" s="17">
        <f t="shared" si="45"/>
        <v>0</v>
      </c>
      <c r="DL89" s="17">
        <f t="shared" si="45"/>
        <v>0</v>
      </c>
      <c r="DM89" s="17">
        <f t="shared" si="45"/>
        <v>0</v>
      </c>
      <c r="DN89" s="17">
        <f t="shared" si="45"/>
        <v>0</v>
      </c>
      <c r="DO89" s="17">
        <f t="shared" si="45"/>
        <v>0</v>
      </c>
      <c r="DP89" s="17">
        <f t="shared" si="45"/>
        <v>0</v>
      </c>
      <c r="DQ89" s="17">
        <f t="shared" si="45"/>
        <v>0</v>
      </c>
      <c r="DR89" s="17">
        <f t="shared" si="45"/>
        <v>0</v>
      </c>
      <c r="DS89" s="17">
        <f t="shared" si="45"/>
        <v>0</v>
      </c>
      <c r="DT89" s="17">
        <f t="shared" si="45"/>
        <v>0</v>
      </c>
      <c r="DU89" s="17">
        <f t="shared" si="45"/>
        <v>0</v>
      </c>
      <c r="DV89" s="17">
        <f t="shared" si="45"/>
        <v>0</v>
      </c>
      <c r="DW89" s="17">
        <f t="shared" si="45"/>
        <v>0</v>
      </c>
      <c r="DX89" s="17">
        <f t="shared" si="45"/>
        <v>0</v>
      </c>
      <c r="DY89" s="17">
        <f t="shared" si="45"/>
        <v>0</v>
      </c>
      <c r="DZ89" s="17">
        <f t="shared" si="45"/>
        <v>0</v>
      </c>
      <c r="EA89" s="17">
        <f t="shared" ref="EA89:FX89" si="46">EA24</f>
        <v>0</v>
      </c>
      <c r="EB89" s="17">
        <f t="shared" si="46"/>
        <v>0</v>
      </c>
      <c r="EC89" s="17">
        <f t="shared" si="46"/>
        <v>0</v>
      </c>
      <c r="ED89" s="17">
        <f t="shared" si="46"/>
        <v>0</v>
      </c>
      <c r="EE89" s="17">
        <f t="shared" si="46"/>
        <v>0</v>
      </c>
      <c r="EF89" s="17">
        <f t="shared" si="46"/>
        <v>0</v>
      </c>
      <c r="EG89" s="17">
        <f t="shared" si="46"/>
        <v>0</v>
      </c>
      <c r="EH89" s="17">
        <f t="shared" si="46"/>
        <v>0</v>
      </c>
      <c r="EI89" s="17">
        <f t="shared" si="46"/>
        <v>0</v>
      </c>
      <c r="EJ89" s="17">
        <f t="shared" si="46"/>
        <v>0</v>
      </c>
      <c r="EK89" s="17">
        <f t="shared" si="46"/>
        <v>0</v>
      </c>
      <c r="EL89" s="17">
        <f t="shared" si="46"/>
        <v>0</v>
      </c>
      <c r="EM89" s="17">
        <f t="shared" si="46"/>
        <v>0</v>
      </c>
      <c r="EN89" s="17">
        <f t="shared" si="46"/>
        <v>0</v>
      </c>
      <c r="EO89" s="17">
        <f t="shared" si="46"/>
        <v>0</v>
      </c>
      <c r="EP89" s="17">
        <f t="shared" si="46"/>
        <v>0</v>
      </c>
      <c r="EQ89" s="17">
        <f t="shared" si="46"/>
        <v>134</v>
      </c>
      <c r="ER89" s="17">
        <f t="shared" si="46"/>
        <v>0</v>
      </c>
      <c r="ES89" s="17">
        <f t="shared" si="46"/>
        <v>0</v>
      </c>
      <c r="ET89" s="17">
        <f t="shared" si="46"/>
        <v>0</v>
      </c>
      <c r="EU89" s="17">
        <f t="shared" si="46"/>
        <v>0</v>
      </c>
      <c r="EV89" s="17">
        <f t="shared" si="46"/>
        <v>0</v>
      </c>
      <c r="EW89" s="17">
        <f t="shared" si="46"/>
        <v>0</v>
      </c>
      <c r="EX89" s="17">
        <f t="shared" si="46"/>
        <v>0</v>
      </c>
      <c r="EY89" s="17">
        <f t="shared" si="46"/>
        <v>0</v>
      </c>
      <c r="EZ89" s="17">
        <f t="shared" si="46"/>
        <v>0</v>
      </c>
      <c r="FA89" s="17">
        <f t="shared" si="46"/>
        <v>0</v>
      </c>
      <c r="FB89" s="17">
        <f t="shared" si="46"/>
        <v>0</v>
      </c>
      <c r="FC89" s="17">
        <f t="shared" si="46"/>
        <v>0</v>
      </c>
      <c r="FD89" s="17">
        <f t="shared" si="46"/>
        <v>0</v>
      </c>
      <c r="FE89" s="17">
        <f t="shared" si="46"/>
        <v>0</v>
      </c>
      <c r="FF89" s="17">
        <f t="shared" si="46"/>
        <v>0</v>
      </c>
      <c r="FG89" s="17">
        <f t="shared" si="46"/>
        <v>0</v>
      </c>
      <c r="FH89" s="17">
        <f t="shared" si="46"/>
        <v>0</v>
      </c>
      <c r="FI89" s="17">
        <f t="shared" si="46"/>
        <v>0</v>
      </c>
      <c r="FJ89" s="17">
        <f t="shared" si="46"/>
        <v>0</v>
      </c>
      <c r="FK89" s="17">
        <f t="shared" si="46"/>
        <v>0</v>
      </c>
      <c r="FL89" s="17">
        <f t="shared" si="46"/>
        <v>0</v>
      </c>
      <c r="FM89" s="17">
        <f t="shared" si="46"/>
        <v>0</v>
      </c>
      <c r="FN89" s="17">
        <f t="shared" si="46"/>
        <v>0</v>
      </c>
      <c r="FO89" s="17">
        <f t="shared" si="46"/>
        <v>0</v>
      </c>
      <c r="FP89" s="17">
        <f t="shared" si="46"/>
        <v>0</v>
      </c>
      <c r="FQ89" s="17">
        <f t="shared" si="46"/>
        <v>0</v>
      </c>
      <c r="FR89" s="17">
        <f t="shared" si="46"/>
        <v>0</v>
      </c>
      <c r="FS89" s="17">
        <f t="shared" si="46"/>
        <v>0</v>
      </c>
      <c r="FT89" s="17">
        <f t="shared" si="46"/>
        <v>0</v>
      </c>
      <c r="FU89" s="17">
        <f t="shared" si="46"/>
        <v>0</v>
      </c>
      <c r="FV89" s="17">
        <f t="shared" si="46"/>
        <v>0</v>
      </c>
      <c r="FW89" s="17">
        <f t="shared" si="46"/>
        <v>0</v>
      </c>
      <c r="FX89" s="17">
        <f t="shared" si="46"/>
        <v>0</v>
      </c>
    </row>
    <row r="90" spans="1:187" s="17" customFormat="1" x14ac:dyDescent="0.2">
      <c r="A90" s="4" t="s">
        <v>386</v>
      </c>
      <c r="B90" s="17" t="s">
        <v>387</v>
      </c>
      <c r="C90" s="17">
        <f t="shared" ref="C90:BN90" si="47">ROUND(C25*2*$A$76,1)</f>
        <v>0</v>
      </c>
      <c r="D90" s="17">
        <f t="shared" si="47"/>
        <v>33.4</v>
      </c>
      <c r="E90" s="17">
        <f t="shared" si="47"/>
        <v>6.6</v>
      </c>
      <c r="F90" s="17">
        <f t="shared" si="47"/>
        <v>5.6</v>
      </c>
      <c r="G90" s="17">
        <f t="shared" si="47"/>
        <v>0</v>
      </c>
      <c r="H90" s="17">
        <f t="shared" si="47"/>
        <v>0</v>
      </c>
      <c r="I90" s="17">
        <f t="shared" si="47"/>
        <v>6.1</v>
      </c>
      <c r="J90" s="17">
        <f t="shared" si="47"/>
        <v>0</v>
      </c>
      <c r="K90" s="17">
        <f t="shared" si="47"/>
        <v>0</v>
      </c>
      <c r="L90" s="17">
        <f t="shared" si="47"/>
        <v>0</v>
      </c>
      <c r="M90" s="17">
        <f t="shared" si="47"/>
        <v>0</v>
      </c>
      <c r="N90" s="17">
        <f t="shared" si="47"/>
        <v>0</v>
      </c>
      <c r="O90" s="17">
        <f t="shared" si="47"/>
        <v>0</v>
      </c>
      <c r="P90" s="17">
        <f t="shared" si="47"/>
        <v>0</v>
      </c>
      <c r="Q90" s="17">
        <f t="shared" si="47"/>
        <v>5</v>
      </c>
      <c r="R90" s="17">
        <f t="shared" si="47"/>
        <v>0</v>
      </c>
      <c r="S90" s="17">
        <f t="shared" si="47"/>
        <v>0</v>
      </c>
      <c r="T90" s="17">
        <f t="shared" si="47"/>
        <v>0</v>
      </c>
      <c r="U90" s="17">
        <f t="shared" si="47"/>
        <v>0</v>
      </c>
      <c r="V90" s="17">
        <f t="shared" si="47"/>
        <v>0</v>
      </c>
      <c r="W90" s="17">
        <f t="shared" si="47"/>
        <v>0</v>
      </c>
      <c r="X90" s="17">
        <f t="shared" si="47"/>
        <v>0</v>
      </c>
      <c r="Y90" s="17">
        <f t="shared" si="47"/>
        <v>0</v>
      </c>
      <c r="Z90" s="17">
        <f t="shared" si="47"/>
        <v>0</v>
      </c>
      <c r="AA90" s="17">
        <f t="shared" si="47"/>
        <v>0</v>
      </c>
      <c r="AB90" s="17">
        <f t="shared" si="47"/>
        <v>0</v>
      </c>
      <c r="AC90" s="17">
        <f t="shared" si="47"/>
        <v>0</v>
      </c>
      <c r="AD90" s="17">
        <f t="shared" si="47"/>
        <v>0.8</v>
      </c>
      <c r="AE90" s="17">
        <f t="shared" si="47"/>
        <v>0</v>
      </c>
      <c r="AF90" s="17">
        <f t="shared" si="47"/>
        <v>0</v>
      </c>
      <c r="AG90" s="17">
        <f t="shared" si="47"/>
        <v>0</v>
      </c>
      <c r="AH90" s="17">
        <f t="shared" si="47"/>
        <v>0</v>
      </c>
      <c r="AI90" s="17">
        <f t="shared" si="47"/>
        <v>0</v>
      </c>
      <c r="AJ90" s="17">
        <f t="shared" si="47"/>
        <v>0</v>
      </c>
      <c r="AK90" s="17">
        <f t="shared" si="47"/>
        <v>0</v>
      </c>
      <c r="AL90" s="17">
        <f t="shared" si="47"/>
        <v>0</v>
      </c>
      <c r="AM90" s="17">
        <f t="shared" si="47"/>
        <v>0</v>
      </c>
      <c r="AN90" s="17">
        <f t="shared" si="47"/>
        <v>0</v>
      </c>
      <c r="AO90" s="17">
        <f t="shared" si="47"/>
        <v>0</v>
      </c>
      <c r="AP90" s="17">
        <f t="shared" si="47"/>
        <v>0</v>
      </c>
      <c r="AQ90" s="17">
        <f t="shared" si="47"/>
        <v>0</v>
      </c>
      <c r="AR90" s="17">
        <f t="shared" si="47"/>
        <v>0</v>
      </c>
      <c r="AS90" s="17">
        <f t="shared" si="47"/>
        <v>2.1</v>
      </c>
      <c r="AT90" s="17">
        <f t="shared" si="47"/>
        <v>0</v>
      </c>
      <c r="AU90" s="17">
        <f t="shared" si="47"/>
        <v>0</v>
      </c>
      <c r="AV90" s="17">
        <f t="shared" si="47"/>
        <v>0</v>
      </c>
      <c r="AW90" s="17">
        <f t="shared" si="47"/>
        <v>0</v>
      </c>
      <c r="AX90" s="17">
        <f t="shared" si="47"/>
        <v>0</v>
      </c>
      <c r="AY90" s="17">
        <f t="shared" si="47"/>
        <v>0.6</v>
      </c>
      <c r="AZ90" s="17">
        <f t="shared" si="47"/>
        <v>0</v>
      </c>
      <c r="BA90" s="17">
        <f t="shared" si="47"/>
        <v>0</v>
      </c>
      <c r="BB90" s="17">
        <f t="shared" si="47"/>
        <v>0</v>
      </c>
      <c r="BC90" s="17">
        <f t="shared" si="47"/>
        <v>26.3</v>
      </c>
      <c r="BD90" s="17">
        <f t="shared" si="47"/>
        <v>0</v>
      </c>
      <c r="BE90" s="17">
        <f t="shared" si="47"/>
        <v>0</v>
      </c>
      <c r="BF90" s="17">
        <f t="shared" si="47"/>
        <v>0</v>
      </c>
      <c r="BG90" s="17">
        <f t="shared" si="47"/>
        <v>0</v>
      </c>
      <c r="BH90" s="17">
        <f t="shared" si="47"/>
        <v>0</v>
      </c>
      <c r="BI90" s="17">
        <f t="shared" si="47"/>
        <v>0</v>
      </c>
      <c r="BJ90" s="17">
        <f t="shared" si="47"/>
        <v>0</v>
      </c>
      <c r="BK90" s="17">
        <f t="shared" si="47"/>
        <v>0</v>
      </c>
      <c r="BL90" s="17">
        <f t="shared" si="47"/>
        <v>0</v>
      </c>
      <c r="BM90" s="17">
        <f t="shared" si="47"/>
        <v>0</v>
      </c>
      <c r="BN90" s="17">
        <f t="shared" si="47"/>
        <v>0</v>
      </c>
      <c r="BO90" s="17">
        <f t="shared" ref="BO90:DZ90" si="48">ROUND(BO25*2*$A$76,1)</f>
        <v>0</v>
      </c>
      <c r="BP90" s="17">
        <f t="shared" si="48"/>
        <v>0</v>
      </c>
      <c r="BQ90" s="17">
        <f t="shared" si="48"/>
        <v>6</v>
      </c>
      <c r="BR90" s="17">
        <f t="shared" si="48"/>
        <v>0</v>
      </c>
      <c r="BS90" s="17">
        <f t="shared" si="48"/>
        <v>0</v>
      </c>
      <c r="BT90" s="17">
        <f t="shared" si="48"/>
        <v>0</v>
      </c>
      <c r="BU90" s="17">
        <f t="shared" si="48"/>
        <v>0</v>
      </c>
      <c r="BV90" s="17">
        <f t="shared" si="48"/>
        <v>0.6</v>
      </c>
      <c r="BW90" s="17">
        <f t="shared" si="48"/>
        <v>0</v>
      </c>
      <c r="BX90" s="17">
        <f t="shared" si="48"/>
        <v>0</v>
      </c>
      <c r="BY90" s="17">
        <f t="shared" si="48"/>
        <v>0</v>
      </c>
      <c r="BZ90" s="17">
        <f t="shared" si="48"/>
        <v>0</v>
      </c>
      <c r="CA90" s="17">
        <f t="shared" si="48"/>
        <v>0</v>
      </c>
      <c r="CB90" s="17">
        <f t="shared" si="48"/>
        <v>0</v>
      </c>
      <c r="CC90" s="17">
        <f t="shared" si="48"/>
        <v>0</v>
      </c>
      <c r="CD90" s="17">
        <f t="shared" si="48"/>
        <v>0</v>
      </c>
      <c r="CE90" s="17">
        <f t="shared" si="48"/>
        <v>0</v>
      </c>
      <c r="CF90" s="17">
        <f t="shared" si="48"/>
        <v>0</v>
      </c>
      <c r="CG90" s="17">
        <f t="shared" si="48"/>
        <v>0</v>
      </c>
      <c r="CH90" s="17">
        <f t="shared" si="48"/>
        <v>0</v>
      </c>
      <c r="CI90" s="17">
        <f t="shared" si="48"/>
        <v>0</v>
      </c>
      <c r="CJ90" s="17">
        <f t="shared" si="48"/>
        <v>0</v>
      </c>
      <c r="CK90" s="17">
        <f t="shared" si="48"/>
        <v>0</v>
      </c>
      <c r="CL90" s="17">
        <f t="shared" si="48"/>
        <v>0</v>
      </c>
      <c r="CM90" s="17">
        <f t="shared" si="48"/>
        <v>0</v>
      </c>
      <c r="CN90" s="17">
        <f t="shared" si="48"/>
        <v>7.8</v>
      </c>
      <c r="CO90" s="17">
        <f t="shared" si="48"/>
        <v>0</v>
      </c>
      <c r="CP90" s="17">
        <f t="shared" si="48"/>
        <v>0</v>
      </c>
      <c r="CQ90" s="17">
        <f t="shared" si="48"/>
        <v>0</v>
      </c>
      <c r="CR90" s="17">
        <f t="shared" si="48"/>
        <v>0</v>
      </c>
      <c r="CS90" s="17">
        <f t="shared" si="48"/>
        <v>0</v>
      </c>
      <c r="CT90" s="17">
        <f t="shared" si="48"/>
        <v>0</v>
      </c>
      <c r="CU90" s="17">
        <f t="shared" si="48"/>
        <v>0</v>
      </c>
      <c r="CV90" s="17">
        <f t="shared" si="48"/>
        <v>0</v>
      </c>
      <c r="CW90" s="17">
        <f t="shared" si="48"/>
        <v>0</v>
      </c>
      <c r="CX90" s="17">
        <f t="shared" si="48"/>
        <v>0</v>
      </c>
      <c r="CY90" s="17">
        <f t="shared" si="48"/>
        <v>0</v>
      </c>
      <c r="CZ90" s="17">
        <f t="shared" si="48"/>
        <v>0</v>
      </c>
      <c r="DA90" s="17">
        <f t="shared" si="48"/>
        <v>0</v>
      </c>
      <c r="DB90" s="17">
        <f t="shared" si="48"/>
        <v>0</v>
      </c>
      <c r="DC90" s="17">
        <f t="shared" si="48"/>
        <v>0</v>
      </c>
      <c r="DD90" s="17">
        <f t="shared" si="48"/>
        <v>0</v>
      </c>
      <c r="DE90" s="17">
        <f t="shared" si="48"/>
        <v>0</v>
      </c>
      <c r="DF90" s="17">
        <f t="shared" si="48"/>
        <v>6.9</v>
      </c>
      <c r="DG90" s="17">
        <f t="shared" si="48"/>
        <v>0</v>
      </c>
      <c r="DH90" s="17">
        <f t="shared" si="48"/>
        <v>0</v>
      </c>
      <c r="DI90" s="17">
        <f t="shared" si="48"/>
        <v>0</v>
      </c>
      <c r="DJ90" s="17">
        <f t="shared" si="48"/>
        <v>0</v>
      </c>
      <c r="DK90" s="17">
        <f t="shared" si="48"/>
        <v>0</v>
      </c>
      <c r="DL90" s="17">
        <f t="shared" si="48"/>
        <v>0</v>
      </c>
      <c r="DM90" s="17">
        <f t="shared" si="48"/>
        <v>0</v>
      </c>
      <c r="DN90" s="17">
        <f t="shared" si="48"/>
        <v>0</v>
      </c>
      <c r="DO90" s="17">
        <f t="shared" si="48"/>
        <v>0</v>
      </c>
      <c r="DP90" s="17">
        <f t="shared" si="48"/>
        <v>0</v>
      </c>
      <c r="DQ90" s="17">
        <f t="shared" si="48"/>
        <v>0</v>
      </c>
      <c r="DR90" s="17">
        <f t="shared" si="48"/>
        <v>0</v>
      </c>
      <c r="DS90" s="17">
        <f t="shared" si="48"/>
        <v>0</v>
      </c>
      <c r="DT90" s="17">
        <f t="shared" si="48"/>
        <v>0</v>
      </c>
      <c r="DU90" s="17">
        <f t="shared" si="48"/>
        <v>0</v>
      </c>
      <c r="DV90" s="17">
        <f t="shared" si="48"/>
        <v>0</v>
      </c>
      <c r="DW90" s="17">
        <f t="shared" si="48"/>
        <v>0</v>
      </c>
      <c r="DX90" s="17">
        <f t="shared" si="48"/>
        <v>0</v>
      </c>
      <c r="DY90" s="17">
        <f t="shared" si="48"/>
        <v>0</v>
      </c>
      <c r="DZ90" s="17">
        <f t="shared" si="48"/>
        <v>0</v>
      </c>
      <c r="EA90" s="17">
        <f t="shared" ref="EA90:FX90" si="49">ROUND(EA25*2*$A$76,1)</f>
        <v>0</v>
      </c>
      <c r="EB90" s="17">
        <f t="shared" si="49"/>
        <v>0</v>
      </c>
      <c r="EC90" s="17">
        <f t="shared" si="49"/>
        <v>0</v>
      </c>
      <c r="ED90" s="17">
        <f t="shared" si="49"/>
        <v>0</v>
      </c>
      <c r="EE90" s="17">
        <f t="shared" si="49"/>
        <v>0</v>
      </c>
      <c r="EF90" s="17">
        <f t="shared" si="49"/>
        <v>0</v>
      </c>
      <c r="EG90" s="17">
        <f t="shared" si="49"/>
        <v>0</v>
      </c>
      <c r="EH90" s="17">
        <f t="shared" si="49"/>
        <v>0</v>
      </c>
      <c r="EI90" s="17">
        <f t="shared" si="49"/>
        <v>0</v>
      </c>
      <c r="EJ90" s="17">
        <f t="shared" si="49"/>
        <v>0</v>
      </c>
      <c r="EK90" s="17">
        <f t="shared" si="49"/>
        <v>0</v>
      </c>
      <c r="EL90" s="17">
        <f t="shared" si="49"/>
        <v>0</v>
      </c>
      <c r="EM90" s="17">
        <f t="shared" si="49"/>
        <v>0</v>
      </c>
      <c r="EN90" s="17">
        <f t="shared" si="49"/>
        <v>0</v>
      </c>
      <c r="EO90" s="17">
        <f t="shared" si="49"/>
        <v>0</v>
      </c>
      <c r="EP90" s="17">
        <f t="shared" si="49"/>
        <v>0</v>
      </c>
      <c r="EQ90" s="17">
        <f t="shared" si="49"/>
        <v>2.2000000000000002</v>
      </c>
      <c r="ER90" s="17">
        <f t="shared" si="49"/>
        <v>0</v>
      </c>
      <c r="ES90" s="17">
        <f t="shared" si="49"/>
        <v>0</v>
      </c>
      <c r="ET90" s="17">
        <f t="shared" si="49"/>
        <v>0</v>
      </c>
      <c r="EU90" s="17">
        <f t="shared" si="49"/>
        <v>0</v>
      </c>
      <c r="EV90" s="17">
        <f t="shared" si="49"/>
        <v>0</v>
      </c>
      <c r="EW90" s="17">
        <f t="shared" si="49"/>
        <v>0</v>
      </c>
      <c r="EX90" s="17">
        <f t="shared" si="49"/>
        <v>0</v>
      </c>
      <c r="EY90" s="17">
        <f t="shared" si="49"/>
        <v>0</v>
      </c>
      <c r="EZ90" s="17">
        <f t="shared" si="49"/>
        <v>0</v>
      </c>
      <c r="FA90" s="17">
        <f t="shared" si="49"/>
        <v>0</v>
      </c>
      <c r="FB90" s="17">
        <f t="shared" si="49"/>
        <v>0</v>
      </c>
      <c r="FC90" s="17">
        <f t="shared" si="49"/>
        <v>0</v>
      </c>
      <c r="FD90" s="17">
        <f t="shared" si="49"/>
        <v>0</v>
      </c>
      <c r="FE90" s="17">
        <f t="shared" si="49"/>
        <v>0</v>
      </c>
      <c r="FF90" s="17">
        <f t="shared" si="49"/>
        <v>0</v>
      </c>
      <c r="FG90" s="17">
        <f t="shared" si="49"/>
        <v>0</v>
      </c>
      <c r="FH90" s="17">
        <f t="shared" si="49"/>
        <v>0</v>
      </c>
      <c r="FI90" s="17">
        <f t="shared" si="49"/>
        <v>0</v>
      </c>
      <c r="FJ90" s="17">
        <f t="shared" si="49"/>
        <v>0</v>
      </c>
      <c r="FK90" s="17">
        <f t="shared" si="49"/>
        <v>0</v>
      </c>
      <c r="FL90" s="17">
        <f t="shared" si="49"/>
        <v>0</v>
      </c>
      <c r="FM90" s="17">
        <f t="shared" si="49"/>
        <v>0</v>
      </c>
      <c r="FN90" s="17">
        <f t="shared" si="49"/>
        <v>0</v>
      </c>
      <c r="FO90" s="17">
        <f t="shared" si="49"/>
        <v>0</v>
      </c>
      <c r="FP90" s="17">
        <f t="shared" si="49"/>
        <v>0</v>
      </c>
      <c r="FQ90" s="17">
        <f t="shared" si="49"/>
        <v>0</v>
      </c>
      <c r="FR90" s="17">
        <f t="shared" si="49"/>
        <v>0</v>
      </c>
      <c r="FS90" s="17">
        <f t="shared" si="49"/>
        <v>0</v>
      </c>
      <c r="FT90" s="17">
        <f t="shared" si="49"/>
        <v>0</v>
      </c>
      <c r="FU90" s="17">
        <f t="shared" si="49"/>
        <v>0</v>
      </c>
      <c r="FV90" s="17">
        <f t="shared" si="49"/>
        <v>0</v>
      </c>
      <c r="FW90" s="17">
        <f t="shared" si="49"/>
        <v>0</v>
      </c>
      <c r="FX90" s="17">
        <f t="shared" si="49"/>
        <v>0</v>
      </c>
      <c r="FY90" s="17">
        <f>SUM(C90:FX90)</f>
        <v>110</v>
      </c>
    </row>
    <row r="91" spans="1:187" s="17" customFormat="1" x14ac:dyDescent="0.2">
      <c r="A91" s="4" t="s">
        <v>388</v>
      </c>
      <c r="B91" s="17" t="s">
        <v>389</v>
      </c>
      <c r="C91" s="17">
        <f t="shared" ref="C91:W91" si="50">IF(AND((C83+C86+C87+C88+C89+C90)&lt;50,(C7=0)),50,(C83+C86+C87+C88+C89+C90))</f>
        <v>6149.3</v>
      </c>
      <c r="D91" s="17">
        <f t="shared" si="50"/>
        <v>41907.5</v>
      </c>
      <c r="E91" s="17">
        <f t="shared" si="50"/>
        <v>8046.2000000000007</v>
      </c>
      <c r="F91" s="17">
        <f t="shared" si="50"/>
        <v>17803.899999999998</v>
      </c>
      <c r="G91" s="17">
        <f t="shared" si="50"/>
        <v>1047.4000000000001</v>
      </c>
      <c r="H91" s="17">
        <f t="shared" si="50"/>
        <v>952.7</v>
      </c>
      <c r="I91" s="17">
        <f t="shared" si="50"/>
        <v>10394.1</v>
      </c>
      <c r="J91" s="17">
        <f t="shared" si="50"/>
        <v>2343.9</v>
      </c>
      <c r="K91" s="17">
        <f t="shared" si="50"/>
        <v>297.39999999999998</v>
      </c>
      <c r="L91" s="17">
        <f t="shared" si="50"/>
        <v>2637.7000000000003</v>
      </c>
      <c r="M91" s="17">
        <f t="shared" si="50"/>
        <v>1358.2</v>
      </c>
      <c r="N91" s="17">
        <f t="shared" si="50"/>
        <v>52707.1</v>
      </c>
      <c r="O91" s="17">
        <f t="shared" si="50"/>
        <v>14703.7</v>
      </c>
      <c r="P91" s="17">
        <f t="shared" si="50"/>
        <v>180.7</v>
      </c>
      <c r="Q91" s="17">
        <f t="shared" si="50"/>
        <v>39784.5</v>
      </c>
      <c r="R91" s="17">
        <f t="shared" si="50"/>
        <v>486.1</v>
      </c>
      <c r="S91" s="17">
        <f t="shared" si="50"/>
        <v>1619.6</v>
      </c>
      <c r="T91" s="17">
        <f t="shared" si="50"/>
        <v>142.80000000000001</v>
      </c>
      <c r="U91" s="17">
        <f t="shared" si="50"/>
        <v>50</v>
      </c>
      <c r="V91" s="17">
        <f t="shared" si="50"/>
        <v>300.60000000000002</v>
      </c>
      <c r="W91" s="17">
        <f t="shared" si="50"/>
        <v>50</v>
      </c>
      <c r="X91" s="17">
        <v>50</v>
      </c>
      <c r="Y91" s="17">
        <f t="shared" ref="Y91:CJ91" si="51">IF(AND((Y83+Y86+Y87+Y88+Y89+Y90)&lt;50,(Y7=0)),50,(Y83+Y86+Y87+Y88+Y89+Y90))</f>
        <v>493.3</v>
      </c>
      <c r="Z91" s="17">
        <f t="shared" si="51"/>
        <v>244.6</v>
      </c>
      <c r="AA91" s="17">
        <f t="shared" si="51"/>
        <v>30032.3</v>
      </c>
      <c r="AB91" s="17">
        <f t="shared" si="51"/>
        <v>29738.5</v>
      </c>
      <c r="AC91" s="17">
        <f t="shared" si="51"/>
        <v>964.5</v>
      </c>
      <c r="AD91" s="17">
        <f t="shared" si="51"/>
        <v>1280.2</v>
      </c>
      <c r="AE91" s="17">
        <f t="shared" si="51"/>
        <v>111.2</v>
      </c>
      <c r="AF91" s="17">
        <f t="shared" si="51"/>
        <v>169.1</v>
      </c>
      <c r="AG91" s="17">
        <f t="shared" si="51"/>
        <v>799.8</v>
      </c>
      <c r="AH91" s="17">
        <f t="shared" si="51"/>
        <v>1034.5999999999999</v>
      </c>
      <c r="AI91" s="17">
        <f t="shared" si="51"/>
        <v>367.6</v>
      </c>
      <c r="AJ91" s="17">
        <f t="shared" si="51"/>
        <v>203.29999999999998</v>
      </c>
      <c r="AK91" s="17">
        <f t="shared" si="51"/>
        <v>217.2</v>
      </c>
      <c r="AL91" s="17">
        <f t="shared" si="51"/>
        <v>280</v>
      </c>
      <c r="AM91" s="17">
        <f t="shared" si="51"/>
        <v>449.5</v>
      </c>
      <c r="AN91" s="17">
        <f t="shared" si="51"/>
        <v>361.2</v>
      </c>
      <c r="AO91" s="17">
        <f t="shared" si="51"/>
        <v>4705.2000000000007</v>
      </c>
      <c r="AP91" s="17">
        <f t="shared" si="51"/>
        <v>86834.4</v>
      </c>
      <c r="AQ91" s="17">
        <f t="shared" si="51"/>
        <v>246.5</v>
      </c>
      <c r="AR91" s="17">
        <f t="shared" si="51"/>
        <v>62344.800000000003</v>
      </c>
      <c r="AS91" s="17">
        <f t="shared" si="51"/>
        <v>6894.5</v>
      </c>
      <c r="AT91" s="17">
        <f t="shared" si="51"/>
        <v>2335.1999999999998</v>
      </c>
      <c r="AU91" s="17">
        <f t="shared" si="51"/>
        <v>263.5</v>
      </c>
      <c r="AV91" s="17">
        <f t="shared" si="51"/>
        <v>302.10000000000002</v>
      </c>
      <c r="AW91" s="17">
        <f t="shared" si="51"/>
        <v>211.9</v>
      </c>
      <c r="AX91" s="17">
        <f t="shared" si="51"/>
        <v>50</v>
      </c>
      <c r="AY91" s="17">
        <f t="shared" si="51"/>
        <v>474.3</v>
      </c>
      <c r="AZ91" s="17">
        <f t="shared" si="51"/>
        <v>11452</v>
      </c>
      <c r="BA91" s="17">
        <f t="shared" si="51"/>
        <v>9048.2000000000007</v>
      </c>
      <c r="BB91" s="17">
        <f t="shared" si="51"/>
        <v>7826.5</v>
      </c>
      <c r="BC91" s="17">
        <f t="shared" si="51"/>
        <v>29888.5</v>
      </c>
      <c r="BD91" s="17">
        <f t="shared" si="51"/>
        <v>4945.8999999999996</v>
      </c>
      <c r="BE91" s="17">
        <f t="shared" si="51"/>
        <v>1405.8999999999999</v>
      </c>
      <c r="BF91" s="17">
        <f t="shared" si="51"/>
        <v>23622.1</v>
      </c>
      <c r="BG91" s="17">
        <f t="shared" si="51"/>
        <v>976.5</v>
      </c>
      <c r="BH91" s="17">
        <f t="shared" si="51"/>
        <v>611.20000000000005</v>
      </c>
      <c r="BI91" s="17">
        <f t="shared" si="51"/>
        <v>255.2</v>
      </c>
      <c r="BJ91" s="17">
        <f t="shared" si="51"/>
        <v>6301.1</v>
      </c>
      <c r="BK91" s="17">
        <f t="shared" si="51"/>
        <v>15927</v>
      </c>
      <c r="BL91" s="17">
        <f t="shared" si="51"/>
        <v>185.6</v>
      </c>
      <c r="BM91" s="17">
        <f t="shared" si="51"/>
        <v>282.39999999999998</v>
      </c>
      <c r="BN91" s="17">
        <f t="shared" si="51"/>
        <v>3670.2</v>
      </c>
      <c r="BO91" s="17">
        <f t="shared" si="51"/>
        <v>1355.6</v>
      </c>
      <c r="BP91" s="17">
        <f t="shared" si="51"/>
        <v>199.9</v>
      </c>
      <c r="BQ91" s="17">
        <f t="shared" si="51"/>
        <v>6056.1</v>
      </c>
      <c r="BR91" s="17">
        <f t="shared" si="51"/>
        <v>4715.1000000000004</v>
      </c>
      <c r="BS91" s="17">
        <f t="shared" si="51"/>
        <v>1103.4000000000001</v>
      </c>
      <c r="BT91" s="17">
        <f t="shared" si="51"/>
        <v>440</v>
      </c>
      <c r="BU91" s="17">
        <f t="shared" si="51"/>
        <v>428.09999999999997</v>
      </c>
      <c r="BV91" s="17">
        <f t="shared" si="51"/>
        <v>1257.3999999999999</v>
      </c>
      <c r="BW91" s="17">
        <f t="shared" si="51"/>
        <v>1959.2</v>
      </c>
      <c r="BX91" s="17">
        <f t="shared" si="51"/>
        <v>92.6</v>
      </c>
      <c r="BY91" s="17">
        <f t="shared" si="51"/>
        <v>526.20000000000005</v>
      </c>
      <c r="BZ91" s="17">
        <f t="shared" si="51"/>
        <v>214.2</v>
      </c>
      <c r="CA91" s="17">
        <f t="shared" si="51"/>
        <v>175</v>
      </c>
      <c r="CB91" s="17">
        <f t="shared" si="51"/>
        <v>80737.3</v>
      </c>
      <c r="CC91" s="17">
        <f t="shared" si="51"/>
        <v>168.9</v>
      </c>
      <c r="CD91" s="17">
        <f t="shared" si="51"/>
        <v>59.5</v>
      </c>
      <c r="CE91" s="17">
        <f t="shared" si="51"/>
        <v>167</v>
      </c>
      <c r="CF91" s="17">
        <f t="shared" si="51"/>
        <v>100.39999999999999</v>
      </c>
      <c r="CG91" s="17">
        <f t="shared" si="51"/>
        <v>202.5</v>
      </c>
      <c r="CH91" s="17">
        <f t="shared" si="51"/>
        <v>111</v>
      </c>
      <c r="CI91" s="17">
        <f t="shared" si="51"/>
        <v>719</v>
      </c>
      <c r="CJ91" s="17">
        <f t="shared" si="51"/>
        <v>968.2</v>
      </c>
      <c r="CK91" s="17">
        <f t="shared" ref="CK91:EV91" si="52">IF(AND((CK83+CK86+CK87+CK88+CK89+CK90)&lt;50,(CK7=0)),50,(CK83+CK86+CK87+CK88+CK89+CK90))</f>
        <v>4976.6000000000004</v>
      </c>
      <c r="CL91" s="17">
        <f t="shared" si="52"/>
        <v>1318.7</v>
      </c>
      <c r="CM91" s="17">
        <f t="shared" si="52"/>
        <v>819.5</v>
      </c>
      <c r="CN91" s="17">
        <f t="shared" si="52"/>
        <v>29642.5</v>
      </c>
      <c r="CO91" s="17">
        <f t="shared" si="52"/>
        <v>15214.2</v>
      </c>
      <c r="CP91" s="17">
        <f t="shared" si="52"/>
        <v>1071.9000000000001</v>
      </c>
      <c r="CQ91" s="17">
        <f t="shared" si="52"/>
        <v>1044.5999999999999</v>
      </c>
      <c r="CR91" s="17">
        <f t="shared" si="52"/>
        <v>181.5</v>
      </c>
      <c r="CS91" s="17">
        <f t="shared" si="52"/>
        <v>353.3</v>
      </c>
      <c r="CT91" s="17">
        <f t="shared" si="52"/>
        <v>112.2</v>
      </c>
      <c r="CU91" s="17">
        <f t="shared" si="52"/>
        <v>76.900000000000006</v>
      </c>
      <c r="CV91" s="17">
        <f t="shared" si="52"/>
        <v>51.7</v>
      </c>
      <c r="CW91" s="17">
        <f t="shared" si="52"/>
        <v>166</v>
      </c>
      <c r="CX91" s="17">
        <f t="shared" si="52"/>
        <v>485</v>
      </c>
      <c r="CY91" s="17">
        <f t="shared" si="52"/>
        <v>50</v>
      </c>
      <c r="CZ91" s="17">
        <f t="shared" si="52"/>
        <v>2126.1</v>
      </c>
      <c r="DA91" s="17">
        <f t="shared" si="52"/>
        <v>183.6</v>
      </c>
      <c r="DB91" s="17">
        <f t="shared" si="52"/>
        <v>306.2</v>
      </c>
      <c r="DC91" s="17">
        <f t="shared" si="52"/>
        <v>160.9</v>
      </c>
      <c r="DD91" s="17">
        <f t="shared" si="52"/>
        <v>162</v>
      </c>
      <c r="DE91" s="17">
        <f t="shared" si="52"/>
        <v>443.2</v>
      </c>
      <c r="DF91" s="17">
        <f t="shared" si="52"/>
        <v>21912.400000000001</v>
      </c>
      <c r="DG91" s="17">
        <f t="shared" si="52"/>
        <v>80.599999999999994</v>
      </c>
      <c r="DH91" s="17">
        <f t="shared" si="52"/>
        <v>2069.5</v>
      </c>
      <c r="DI91" s="17">
        <f t="shared" si="52"/>
        <v>2701.5</v>
      </c>
      <c r="DJ91" s="17">
        <f t="shared" si="52"/>
        <v>692.6</v>
      </c>
      <c r="DK91" s="17">
        <f t="shared" si="52"/>
        <v>462.4</v>
      </c>
      <c r="DL91" s="17">
        <f t="shared" si="52"/>
        <v>5870.3</v>
      </c>
      <c r="DM91" s="17">
        <f t="shared" si="52"/>
        <v>280.10000000000002</v>
      </c>
      <c r="DN91" s="17">
        <f t="shared" si="52"/>
        <v>1471.5</v>
      </c>
      <c r="DO91" s="17">
        <f t="shared" si="52"/>
        <v>3112.1</v>
      </c>
      <c r="DP91" s="17">
        <f t="shared" si="52"/>
        <v>214</v>
      </c>
      <c r="DQ91" s="17">
        <f t="shared" si="52"/>
        <v>574.20000000000005</v>
      </c>
      <c r="DR91" s="17">
        <f t="shared" si="52"/>
        <v>1429.3</v>
      </c>
      <c r="DS91" s="17">
        <f t="shared" si="52"/>
        <v>799.6</v>
      </c>
      <c r="DT91" s="17">
        <f t="shared" si="52"/>
        <v>133.19999999999999</v>
      </c>
      <c r="DU91" s="17">
        <f t="shared" si="52"/>
        <v>394</v>
      </c>
      <c r="DV91" s="17">
        <f t="shared" si="52"/>
        <v>198.8</v>
      </c>
      <c r="DW91" s="17">
        <f t="shared" si="52"/>
        <v>361.5</v>
      </c>
      <c r="DX91" s="17">
        <f t="shared" si="52"/>
        <v>171</v>
      </c>
      <c r="DY91" s="17">
        <f t="shared" si="52"/>
        <v>325</v>
      </c>
      <c r="DZ91" s="17">
        <f t="shared" si="52"/>
        <v>923.7</v>
      </c>
      <c r="EA91" s="17">
        <f t="shared" si="52"/>
        <v>664.2</v>
      </c>
      <c r="EB91" s="17">
        <f t="shared" si="52"/>
        <v>587.4</v>
      </c>
      <c r="EC91" s="17">
        <f t="shared" si="52"/>
        <v>311</v>
      </c>
      <c r="ED91" s="17">
        <f t="shared" si="52"/>
        <v>1658.4</v>
      </c>
      <c r="EE91" s="17">
        <f t="shared" si="52"/>
        <v>189.4</v>
      </c>
      <c r="EF91" s="17">
        <f t="shared" si="52"/>
        <v>1483.3999999999999</v>
      </c>
      <c r="EG91" s="17">
        <f t="shared" si="52"/>
        <v>287.8</v>
      </c>
      <c r="EH91" s="17">
        <f t="shared" si="52"/>
        <v>237.6</v>
      </c>
      <c r="EI91" s="17">
        <f t="shared" si="52"/>
        <v>16743</v>
      </c>
      <c r="EJ91" s="17">
        <f t="shared" si="52"/>
        <v>9413.7999999999993</v>
      </c>
      <c r="EK91" s="17">
        <f t="shared" si="52"/>
        <v>691.2</v>
      </c>
      <c r="EL91" s="17">
        <f t="shared" si="52"/>
        <v>487.90000000000003</v>
      </c>
      <c r="EM91" s="17">
        <f t="shared" si="52"/>
        <v>438.40000000000003</v>
      </c>
      <c r="EN91" s="17">
        <f t="shared" si="52"/>
        <v>991.5</v>
      </c>
      <c r="EO91" s="17">
        <f t="shared" si="52"/>
        <v>406.79999999999995</v>
      </c>
      <c r="EP91" s="17">
        <f t="shared" si="52"/>
        <v>401.8</v>
      </c>
      <c r="EQ91" s="17">
        <f t="shared" si="52"/>
        <v>2712.7</v>
      </c>
      <c r="ER91" s="17">
        <f t="shared" si="52"/>
        <v>341.90000000000003</v>
      </c>
      <c r="ES91" s="17">
        <f t="shared" si="52"/>
        <v>123.4</v>
      </c>
      <c r="ET91" s="17">
        <f t="shared" si="52"/>
        <v>219.9</v>
      </c>
      <c r="EU91" s="17">
        <f t="shared" si="52"/>
        <v>643.59999999999991</v>
      </c>
      <c r="EV91" s="17">
        <f t="shared" si="52"/>
        <v>66.400000000000006</v>
      </c>
      <c r="EW91" s="17">
        <f t="shared" ref="EW91:FX91" si="53">IF(AND((EW83+EW86+EW87+EW88+EW89+EW90)&lt;50,(EW7=0)),50,(EW83+EW86+EW87+EW88+EW89+EW90))</f>
        <v>900.2</v>
      </c>
      <c r="EX91" s="17">
        <f t="shared" si="53"/>
        <v>244.6</v>
      </c>
      <c r="EY91" s="17">
        <f t="shared" si="53"/>
        <v>248.39999999999998</v>
      </c>
      <c r="EZ91" s="17">
        <f t="shared" si="53"/>
        <v>127.7</v>
      </c>
      <c r="FA91" s="17">
        <f t="shared" si="53"/>
        <v>3393.8</v>
      </c>
      <c r="FB91" s="17">
        <f t="shared" si="53"/>
        <v>346.6</v>
      </c>
      <c r="FC91" s="17">
        <f t="shared" si="53"/>
        <v>2346.7999999999997</v>
      </c>
      <c r="FD91" s="17">
        <f t="shared" si="53"/>
        <v>354.9</v>
      </c>
      <c r="FE91" s="17">
        <f t="shared" si="53"/>
        <v>100.7</v>
      </c>
      <c r="FF91" s="17">
        <f t="shared" si="53"/>
        <v>231.20000000000002</v>
      </c>
      <c r="FG91" s="17">
        <f t="shared" si="53"/>
        <v>117.1</v>
      </c>
      <c r="FH91" s="17">
        <f t="shared" si="53"/>
        <v>94.3</v>
      </c>
      <c r="FI91" s="17">
        <f t="shared" si="53"/>
        <v>1862.7</v>
      </c>
      <c r="FJ91" s="17">
        <f t="shared" si="53"/>
        <v>1902.2</v>
      </c>
      <c r="FK91" s="17">
        <f t="shared" si="53"/>
        <v>2283.1999999999998</v>
      </c>
      <c r="FL91" s="17">
        <f t="shared" si="53"/>
        <v>5965.1</v>
      </c>
      <c r="FM91" s="17">
        <f t="shared" si="53"/>
        <v>3703.4</v>
      </c>
      <c r="FN91" s="17">
        <f t="shared" si="53"/>
        <v>21656.1</v>
      </c>
      <c r="FO91" s="17">
        <f t="shared" si="53"/>
        <v>1121.8</v>
      </c>
      <c r="FP91" s="17">
        <f t="shared" si="53"/>
        <v>2259.9</v>
      </c>
      <c r="FQ91" s="17">
        <f t="shared" si="53"/>
        <v>902.8</v>
      </c>
      <c r="FR91" s="17">
        <f t="shared" si="53"/>
        <v>166</v>
      </c>
      <c r="FS91" s="17">
        <f t="shared" si="53"/>
        <v>197.60000000000002</v>
      </c>
      <c r="FT91" s="17">
        <f t="shared" si="53"/>
        <v>80.599999999999994</v>
      </c>
      <c r="FU91" s="17">
        <f t="shared" si="53"/>
        <v>770.5</v>
      </c>
      <c r="FV91" s="17">
        <f t="shared" si="53"/>
        <v>669.7</v>
      </c>
      <c r="FW91" s="17">
        <f t="shared" si="53"/>
        <v>203.8</v>
      </c>
      <c r="FX91" s="17">
        <f t="shared" si="53"/>
        <v>64.699999999999989</v>
      </c>
      <c r="FY91" s="17">
        <f>SUM(C89:FX89)</f>
        <v>16429.5</v>
      </c>
      <c r="FZ91" s="17">
        <f t="shared" ref="FZ91:FZ98" si="54">SUM(C91:FX91)</f>
        <v>847119.39999999944</v>
      </c>
    </row>
    <row r="92" spans="1:187" s="17" customFormat="1" x14ac:dyDescent="0.2">
      <c r="A92" s="4" t="s">
        <v>390</v>
      </c>
      <c r="B92" s="17" t="s">
        <v>391</v>
      </c>
      <c r="C92" s="17">
        <f t="shared" ref="C92:BN92" si="55">C8</f>
        <v>1</v>
      </c>
      <c r="D92" s="17">
        <f t="shared" si="55"/>
        <v>2.5</v>
      </c>
      <c r="E92" s="17">
        <f t="shared" si="55"/>
        <v>0</v>
      </c>
      <c r="F92" s="17">
        <f t="shared" si="55"/>
        <v>2</v>
      </c>
      <c r="G92" s="17">
        <f t="shared" si="55"/>
        <v>0</v>
      </c>
      <c r="H92" s="17">
        <f t="shared" si="55"/>
        <v>4</v>
      </c>
      <c r="I92" s="17">
        <f t="shared" si="55"/>
        <v>2</v>
      </c>
      <c r="J92" s="17">
        <f t="shared" si="55"/>
        <v>0</v>
      </c>
      <c r="K92" s="17">
        <f t="shared" si="55"/>
        <v>0</v>
      </c>
      <c r="L92" s="17">
        <f t="shared" si="55"/>
        <v>2</v>
      </c>
      <c r="M92" s="17">
        <f t="shared" si="55"/>
        <v>0</v>
      </c>
      <c r="N92" s="17">
        <f t="shared" si="55"/>
        <v>17</v>
      </c>
      <c r="O92" s="17">
        <f t="shared" si="55"/>
        <v>0</v>
      </c>
      <c r="P92" s="17">
        <f t="shared" si="55"/>
        <v>0</v>
      </c>
      <c r="Q92" s="17">
        <f t="shared" si="55"/>
        <v>132</v>
      </c>
      <c r="R92" s="17">
        <f t="shared" si="55"/>
        <v>0</v>
      </c>
      <c r="S92" s="17">
        <f t="shared" si="55"/>
        <v>0</v>
      </c>
      <c r="T92" s="17">
        <f t="shared" si="55"/>
        <v>0</v>
      </c>
      <c r="U92" s="17">
        <f t="shared" si="55"/>
        <v>0</v>
      </c>
      <c r="V92" s="17">
        <f t="shared" si="55"/>
        <v>0</v>
      </c>
      <c r="W92" s="17">
        <f t="shared" si="55"/>
        <v>0</v>
      </c>
      <c r="X92" s="17">
        <f t="shared" si="55"/>
        <v>0</v>
      </c>
      <c r="Y92" s="17">
        <f t="shared" si="55"/>
        <v>0</v>
      </c>
      <c r="Z92" s="17">
        <f t="shared" si="55"/>
        <v>0</v>
      </c>
      <c r="AA92" s="17">
        <f t="shared" si="55"/>
        <v>0</v>
      </c>
      <c r="AB92" s="17">
        <f t="shared" si="55"/>
        <v>0</v>
      </c>
      <c r="AC92" s="17">
        <f t="shared" si="55"/>
        <v>0</v>
      </c>
      <c r="AD92" s="17">
        <f t="shared" si="55"/>
        <v>0</v>
      </c>
      <c r="AE92" s="17">
        <f t="shared" si="55"/>
        <v>0</v>
      </c>
      <c r="AF92" s="17">
        <f t="shared" si="55"/>
        <v>0</v>
      </c>
      <c r="AG92" s="17">
        <f t="shared" si="55"/>
        <v>0</v>
      </c>
      <c r="AH92" s="17">
        <f t="shared" si="55"/>
        <v>0</v>
      </c>
      <c r="AI92" s="17">
        <f t="shared" si="55"/>
        <v>0</v>
      </c>
      <c r="AJ92" s="17">
        <f t="shared" si="55"/>
        <v>0</v>
      </c>
      <c r="AK92" s="17">
        <f t="shared" si="55"/>
        <v>0</v>
      </c>
      <c r="AL92" s="17">
        <f t="shared" si="55"/>
        <v>0</v>
      </c>
      <c r="AM92" s="17">
        <f t="shared" si="55"/>
        <v>0</v>
      </c>
      <c r="AN92" s="17">
        <f t="shared" si="55"/>
        <v>0</v>
      </c>
      <c r="AO92" s="17">
        <f t="shared" si="55"/>
        <v>0</v>
      </c>
      <c r="AP92" s="17">
        <f t="shared" si="55"/>
        <v>51.5</v>
      </c>
      <c r="AQ92" s="17">
        <f t="shared" si="55"/>
        <v>0</v>
      </c>
      <c r="AR92" s="17">
        <f t="shared" si="55"/>
        <v>2</v>
      </c>
      <c r="AS92" s="17">
        <f t="shared" si="55"/>
        <v>0</v>
      </c>
      <c r="AT92" s="17">
        <f t="shared" si="55"/>
        <v>2</v>
      </c>
      <c r="AU92" s="17">
        <f t="shared" si="55"/>
        <v>0</v>
      </c>
      <c r="AV92" s="17">
        <f t="shared" si="55"/>
        <v>0</v>
      </c>
      <c r="AW92" s="17">
        <f t="shared" si="55"/>
        <v>0</v>
      </c>
      <c r="AX92" s="17">
        <f t="shared" si="55"/>
        <v>0</v>
      </c>
      <c r="AY92" s="17">
        <f t="shared" si="55"/>
        <v>0</v>
      </c>
      <c r="AZ92" s="17">
        <f t="shared" si="55"/>
        <v>0</v>
      </c>
      <c r="BA92" s="17">
        <f t="shared" si="55"/>
        <v>0</v>
      </c>
      <c r="BB92" s="17">
        <f t="shared" si="55"/>
        <v>0</v>
      </c>
      <c r="BC92" s="17">
        <f t="shared" si="55"/>
        <v>3.5</v>
      </c>
      <c r="BD92" s="17">
        <f t="shared" si="55"/>
        <v>0</v>
      </c>
      <c r="BE92" s="17">
        <f t="shared" si="55"/>
        <v>0</v>
      </c>
      <c r="BF92" s="17">
        <f t="shared" si="55"/>
        <v>20.5</v>
      </c>
      <c r="BG92" s="17">
        <f t="shared" si="55"/>
        <v>0</v>
      </c>
      <c r="BH92" s="17">
        <f t="shared" si="55"/>
        <v>0</v>
      </c>
      <c r="BI92" s="17">
        <f t="shared" si="55"/>
        <v>0</v>
      </c>
      <c r="BJ92" s="17">
        <f t="shared" si="55"/>
        <v>0</v>
      </c>
      <c r="BK92" s="17">
        <f t="shared" si="55"/>
        <v>16</v>
      </c>
      <c r="BL92" s="17">
        <f t="shared" si="55"/>
        <v>9</v>
      </c>
      <c r="BM92" s="17">
        <f t="shared" si="55"/>
        <v>0</v>
      </c>
      <c r="BN92" s="17">
        <f t="shared" si="55"/>
        <v>0</v>
      </c>
      <c r="BO92" s="17">
        <f t="shared" ref="BO92:DZ92" si="56">BO8</f>
        <v>0</v>
      </c>
      <c r="BP92" s="17">
        <f t="shared" si="56"/>
        <v>0</v>
      </c>
      <c r="BQ92" s="17">
        <f t="shared" si="56"/>
        <v>0</v>
      </c>
      <c r="BR92" s="17">
        <f t="shared" si="56"/>
        <v>0</v>
      </c>
      <c r="BS92" s="17">
        <f t="shared" si="56"/>
        <v>0</v>
      </c>
      <c r="BT92" s="17">
        <f t="shared" si="56"/>
        <v>0</v>
      </c>
      <c r="BU92" s="17">
        <f t="shared" si="56"/>
        <v>0</v>
      </c>
      <c r="BV92" s="17">
        <f t="shared" si="56"/>
        <v>0</v>
      </c>
      <c r="BW92" s="17">
        <f t="shared" si="56"/>
        <v>0</v>
      </c>
      <c r="BX92" s="17">
        <f t="shared" si="56"/>
        <v>0</v>
      </c>
      <c r="BY92" s="17">
        <f t="shared" si="56"/>
        <v>0</v>
      </c>
      <c r="BZ92" s="17">
        <f t="shared" si="56"/>
        <v>0</v>
      </c>
      <c r="CA92" s="17">
        <f t="shared" si="56"/>
        <v>0</v>
      </c>
      <c r="CB92" s="17">
        <f t="shared" si="56"/>
        <v>22.5</v>
      </c>
      <c r="CC92" s="17">
        <f t="shared" si="56"/>
        <v>0</v>
      </c>
      <c r="CD92" s="17">
        <f t="shared" si="56"/>
        <v>0</v>
      </c>
      <c r="CE92" s="17">
        <f t="shared" si="56"/>
        <v>0</v>
      </c>
      <c r="CF92" s="17">
        <f t="shared" si="56"/>
        <v>0</v>
      </c>
      <c r="CG92" s="17">
        <f t="shared" si="56"/>
        <v>0</v>
      </c>
      <c r="CH92" s="17">
        <f t="shared" si="56"/>
        <v>0</v>
      </c>
      <c r="CI92" s="17">
        <f t="shared" si="56"/>
        <v>0</v>
      </c>
      <c r="CJ92" s="17">
        <f t="shared" si="56"/>
        <v>5</v>
      </c>
      <c r="CK92" s="17">
        <f t="shared" si="56"/>
        <v>0</v>
      </c>
      <c r="CL92" s="17">
        <f t="shared" si="56"/>
        <v>0</v>
      </c>
      <c r="CM92" s="17">
        <f t="shared" si="56"/>
        <v>0</v>
      </c>
      <c r="CN92" s="17">
        <f t="shared" si="56"/>
        <v>36.5</v>
      </c>
      <c r="CO92" s="17">
        <f t="shared" si="56"/>
        <v>15.5</v>
      </c>
      <c r="CP92" s="17">
        <f t="shared" si="56"/>
        <v>0</v>
      </c>
      <c r="CQ92" s="17">
        <f t="shared" si="56"/>
        <v>0</v>
      </c>
      <c r="CR92" s="17">
        <f t="shared" si="56"/>
        <v>0</v>
      </c>
      <c r="CS92" s="17">
        <f t="shared" si="56"/>
        <v>0</v>
      </c>
      <c r="CT92" s="17">
        <f t="shared" si="56"/>
        <v>0</v>
      </c>
      <c r="CU92" s="17">
        <f t="shared" si="56"/>
        <v>6</v>
      </c>
      <c r="CV92" s="17">
        <f t="shared" si="56"/>
        <v>0</v>
      </c>
      <c r="CW92" s="17">
        <f t="shared" si="56"/>
        <v>0</v>
      </c>
      <c r="CX92" s="17">
        <f t="shared" si="56"/>
        <v>0</v>
      </c>
      <c r="CY92" s="17">
        <f t="shared" si="56"/>
        <v>0</v>
      </c>
      <c r="CZ92" s="17">
        <f t="shared" si="56"/>
        <v>0</v>
      </c>
      <c r="DA92" s="17">
        <f t="shared" si="56"/>
        <v>0</v>
      </c>
      <c r="DB92" s="17">
        <f t="shared" si="56"/>
        <v>0</v>
      </c>
      <c r="DC92" s="17">
        <f t="shared" si="56"/>
        <v>0</v>
      </c>
      <c r="DD92" s="17">
        <f t="shared" si="56"/>
        <v>0</v>
      </c>
      <c r="DE92" s="17">
        <f t="shared" si="56"/>
        <v>0</v>
      </c>
      <c r="DF92" s="17">
        <f t="shared" si="56"/>
        <v>15.5</v>
      </c>
      <c r="DG92" s="17">
        <f t="shared" si="56"/>
        <v>0</v>
      </c>
      <c r="DH92" s="17">
        <f t="shared" si="56"/>
        <v>0</v>
      </c>
      <c r="DI92" s="17">
        <f t="shared" si="56"/>
        <v>2</v>
      </c>
      <c r="DJ92" s="17">
        <f t="shared" si="56"/>
        <v>0</v>
      </c>
      <c r="DK92" s="17">
        <f t="shared" si="56"/>
        <v>0</v>
      </c>
      <c r="DL92" s="17">
        <f t="shared" si="56"/>
        <v>0</v>
      </c>
      <c r="DM92" s="17">
        <f t="shared" si="56"/>
        <v>0</v>
      </c>
      <c r="DN92" s="17">
        <f t="shared" si="56"/>
        <v>0</v>
      </c>
      <c r="DO92" s="17">
        <f t="shared" si="56"/>
        <v>0</v>
      </c>
      <c r="DP92" s="17">
        <f t="shared" si="56"/>
        <v>0</v>
      </c>
      <c r="DQ92" s="17">
        <f t="shared" si="56"/>
        <v>0</v>
      </c>
      <c r="DR92" s="17">
        <f t="shared" si="56"/>
        <v>0</v>
      </c>
      <c r="DS92" s="17">
        <f t="shared" si="56"/>
        <v>0</v>
      </c>
      <c r="DT92" s="17">
        <f t="shared" si="56"/>
        <v>0</v>
      </c>
      <c r="DU92" s="17">
        <f t="shared" si="56"/>
        <v>0</v>
      </c>
      <c r="DV92" s="17">
        <f t="shared" si="56"/>
        <v>0</v>
      </c>
      <c r="DW92" s="17">
        <f t="shared" si="56"/>
        <v>0</v>
      </c>
      <c r="DX92" s="17">
        <f t="shared" si="56"/>
        <v>0</v>
      </c>
      <c r="DY92" s="17">
        <f t="shared" si="56"/>
        <v>0</v>
      </c>
      <c r="DZ92" s="17">
        <f t="shared" si="56"/>
        <v>0</v>
      </c>
      <c r="EA92" s="17">
        <f t="shared" ref="EA92:FX92" si="57">EA8</f>
        <v>0</v>
      </c>
      <c r="EB92" s="17">
        <f t="shared" si="57"/>
        <v>0</v>
      </c>
      <c r="EC92" s="17">
        <f t="shared" si="57"/>
        <v>0</v>
      </c>
      <c r="ED92" s="17">
        <f t="shared" si="57"/>
        <v>0</v>
      </c>
      <c r="EE92" s="17">
        <f t="shared" si="57"/>
        <v>4</v>
      </c>
      <c r="EF92" s="17">
        <f t="shared" si="57"/>
        <v>0</v>
      </c>
      <c r="EG92" s="17">
        <f t="shared" si="57"/>
        <v>0</v>
      </c>
      <c r="EH92" s="17">
        <f t="shared" si="57"/>
        <v>0</v>
      </c>
      <c r="EI92" s="17">
        <f t="shared" si="57"/>
        <v>3</v>
      </c>
      <c r="EJ92" s="17">
        <f t="shared" si="57"/>
        <v>17</v>
      </c>
      <c r="EK92" s="17">
        <f t="shared" si="57"/>
        <v>0</v>
      </c>
      <c r="EL92" s="17">
        <f t="shared" si="57"/>
        <v>0</v>
      </c>
      <c r="EM92" s="17">
        <f t="shared" si="57"/>
        <v>0.5</v>
      </c>
      <c r="EN92" s="17">
        <f t="shared" si="57"/>
        <v>1</v>
      </c>
      <c r="EO92" s="17">
        <f t="shared" si="57"/>
        <v>0</v>
      </c>
      <c r="EP92" s="17">
        <f t="shared" si="57"/>
        <v>0</v>
      </c>
      <c r="EQ92" s="17">
        <f t="shared" si="57"/>
        <v>0</v>
      </c>
      <c r="ER92" s="17">
        <f t="shared" si="57"/>
        <v>0</v>
      </c>
      <c r="ES92" s="17">
        <f t="shared" si="57"/>
        <v>0</v>
      </c>
      <c r="ET92" s="17">
        <f t="shared" si="57"/>
        <v>0</v>
      </c>
      <c r="EU92" s="17">
        <f t="shared" si="57"/>
        <v>1</v>
      </c>
      <c r="EV92" s="17">
        <f t="shared" si="57"/>
        <v>1</v>
      </c>
      <c r="EW92" s="17">
        <f t="shared" si="57"/>
        <v>0</v>
      </c>
      <c r="EX92" s="17">
        <f t="shared" si="57"/>
        <v>0</v>
      </c>
      <c r="EY92" s="17">
        <f t="shared" si="57"/>
        <v>0</v>
      </c>
      <c r="EZ92" s="17">
        <f t="shared" si="57"/>
        <v>0</v>
      </c>
      <c r="FA92" s="17">
        <f t="shared" si="57"/>
        <v>1</v>
      </c>
      <c r="FB92" s="17">
        <f t="shared" si="57"/>
        <v>0</v>
      </c>
      <c r="FC92" s="17">
        <f t="shared" si="57"/>
        <v>1</v>
      </c>
      <c r="FD92" s="17">
        <f t="shared" si="57"/>
        <v>0</v>
      </c>
      <c r="FE92" s="17">
        <f t="shared" si="57"/>
        <v>0</v>
      </c>
      <c r="FF92" s="17">
        <f t="shared" si="57"/>
        <v>0</v>
      </c>
      <c r="FG92" s="17">
        <f t="shared" si="57"/>
        <v>0</v>
      </c>
      <c r="FH92" s="17">
        <f t="shared" si="57"/>
        <v>0</v>
      </c>
      <c r="FI92" s="17">
        <f t="shared" si="57"/>
        <v>1</v>
      </c>
      <c r="FJ92" s="17">
        <f t="shared" si="57"/>
        <v>0</v>
      </c>
      <c r="FK92" s="17">
        <f t="shared" si="57"/>
        <v>0</v>
      </c>
      <c r="FL92" s="17">
        <f t="shared" si="57"/>
        <v>0</v>
      </c>
      <c r="FM92" s="17">
        <f t="shared" si="57"/>
        <v>0</v>
      </c>
      <c r="FN92" s="17">
        <f t="shared" si="57"/>
        <v>5</v>
      </c>
      <c r="FO92" s="17">
        <f t="shared" si="57"/>
        <v>0</v>
      </c>
      <c r="FP92" s="17">
        <f t="shared" si="57"/>
        <v>0</v>
      </c>
      <c r="FQ92" s="17">
        <f t="shared" si="57"/>
        <v>0</v>
      </c>
      <c r="FR92" s="17">
        <f t="shared" si="57"/>
        <v>0</v>
      </c>
      <c r="FS92" s="17">
        <f t="shared" si="57"/>
        <v>0</v>
      </c>
      <c r="FT92" s="17">
        <f t="shared" si="57"/>
        <v>0</v>
      </c>
      <c r="FU92" s="17">
        <f t="shared" si="57"/>
        <v>0</v>
      </c>
      <c r="FV92" s="17">
        <f t="shared" si="57"/>
        <v>0</v>
      </c>
      <c r="FW92" s="17">
        <f t="shared" si="57"/>
        <v>0</v>
      </c>
      <c r="FX92" s="17">
        <f t="shared" si="57"/>
        <v>0</v>
      </c>
      <c r="FZ92" s="17">
        <f t="shared" si="54"/>
        <v>405.5</v>
      </c>
    </row>
    <row r="93" spans="1:187" s="17" customFormat="1" x14ac:dyDescent="0.2">
      <c r="A93" s="4" t="s">
        <v>392</v>
      </c>
      <c r="B93" s="17" t="s">
        <v>393</v>
      </c>
      <c r="C93" s="17">
        <f t="shared" ref="C93:BN93" si="58">C28</f>
        <v>0</v>
      </c>
      <c r="D93" s="17">
        <f t="shared" si="58"/>
        <v>6</v>
      </c>
      <c r="E93" s="17">
        <f t="shared" si="58"/>
        <v>0</v>
      </c>
      <c r="F93" s="17">
        <f t="shared" si="58"/>
        <v>0</v>
      </c>
      <c r="G93" s="17">
        <f t="shared" si="58"/>
        <v>0</v>
      </c>
      <c r="H93" s="17">
        <f t="shared" si="58"/>
        <v>0</v>
      </c>
      <c r="I93" s="17">
        <f t="shared" si="58"/>
        <v>0</v>
      </c>
      <c r="J93" s="17">
        <f t="shared" si="58"/>
        <v>0</v>
      </c>
      <c r="K93" s="17">
        <f t="shared" si="58"/>
        <v>0</v>
      </c>
      <c r="L93" s="17">
        <f t="shared" si="58"/>
        <v>0</v>
      </c>
      <c r="M93" s="17">
        <f t="shared" si="58"/>
        <v>0</v>
      </c>
      <c r="N93" s="17">
        <f t="shared" si="58"/>
        <v>0</v>
      </c>
      <c r="O93" s="17">
        <f t="shared" si="58"/>
        <v>0</v>
      </c>
      <c r="P93" s="17">
        <f t="shared" si="58"/>
        <v>0</v>
      </c>
      <c r="Q93" s="17">
        <f t="shared" si="58"/>
        <v>0</v>
      </c>
      <c r="R93" s="17">
        <f t="shared" si="58"/>
        <v>0</v>
      </c>
      <c r="S93" s="17">
        <f t="shared" si="58"/>
        <v>0</v>
      </c>
      <c r="T93" s="17">
        <f t="shared" si="58"/>
        <v>0</v>
      </c>
      <c r="U93" s="17">
        <f t="shared" si="58"/>
        <v>0</v>
      </c>
      <c r="V93" s="17">
        <f t="shared" si="58"/>
        <v>0</v>
      </c>
      <c r="W93" s="17">
        <f t="shared" si="58"/>
        <v>0</v>
      </c>
      <c r="X93" s="17">
        <f t="shared" si="58"/>
        <v>0</v>
      </c>
      <c r="Y93" s="17">
        <f t="shared" si="58"/>
        <v>0</v>
      </c>
      <c r="Z93" s="17">
        <f t="shared" si="58"/>
        <v>0</v>
      </c>
      <c r="AA93" s="17">
        <f t="shared" si="58"/>
        <v>0</v>
      </c>
      <c r="AB93" s="17">
        <f t="shared" si="58"/>
        <v>0</v>
      </c>
      <c r="AC93" s="17">
        <f t="shared" si="58"/>
        <v>0</v>
      </c>
      <c r="AD93" s="17">
        <f t="shared" si="58"/>
        <v>0</v>
      </c>
      <c r="AE93" s="17">
        <f t="shared" si="58"/>
        <v>0</v>
      </c>
      <c r="AF93" s="17">
        <f t="shared" si="58"/>
        <v>0</v>
      </c>
      <c r="AG93" s="17">
        <f t="shared" si="58"/>
        <v>0</v>
      </c>
      <c r="AH93" s="17">
        <f t="shared" si="58"/>
        <v>0</v>
      </c>
      <c r="AI93" s="17">
        <f t="shared" si="58"/>
        <v>0</v>
      </c>
      <c r="AJ93" s="17">
        <f t="shared" si="58"/>
        <v>0</v>
      </c>
      <c r="AK93" s="17">
        <f t="shared" si="58"/>
        <v>0</v>
      </c>
      <c r="AL93" s="17">
        <f t="shared" si="58"/>
        <v>0</v>
      </c>
      <c r="AM93" s="17">
        <f t="shared" si="58"/>
        <v>0</v>
      </c>
      <c r="AN93" s="17">
        <f t="shared" si="58"/>
        <v>0</v>
      </c>
      <c r="AO93" s="17">
        <f t="shared" si="58"/>
        <v>0</v>
      </c>
      <c r="AP93" s="17">
        <f t="shared" si="58"/>
        <v>0</v>
      </c>
      <c r="AQ93" s="17">
        <f t="shared" si="58"/>
        <v>0</v>
      </c>
      <c r="AR93" s="17">
        <f t="shared" si="58"/>
        <v>0</v>
      </c>
      <c r="AS93" s="17">
        <f t="shared" si="58"/>
        <v>0</v>
      </c>
      <c r="AT93" s="17">
        <f t="shared" si="58"/>
        <v>0</v>
      </c>
      <c r="AU93" s="17">
        <f t="shared" si="58"/>
        <v>0</v>
      </c>
      <c r="AV93" s="17">
        <f t="shared" si="58"/>
        <v>0</v>
      </c>
      <c r="AW93" s="17">
        <f t="shared" si="58"/>
        <v>0</v>
      </c>
      <c r="AX93" s="17">
        <f t="shared" si="58"/>
        <v>0</v>
      </c>
      <c r="AY93" s="17">
        <f t="shared" si="58"/>
        <v>0</v>
      </c>
      <c r="AZ93" s="17">
        <f t="shared" si="58"/>
        <v>0</v>
      </c>
      <c r="BA93" s="17">
        <f t="shared" si="58"/>
        <v>0</v>
      </c>
      <c r="BB93" s="17">
        <f t="shared" si="58"/>
        <v>0</v>
      </c>
      <c r="BC93" s="17">
        <f t="shared" si="58"/>
        <v>0</v>
      </c>
      <c r="BD93" s="17">
        <f t="shared" si="58"/>
        <v>0</v>
      </c>
      <c r="BE93" s="17">
        <f t="shared" si="58"/>
        <v>0</v>
      </c>
      <c r="BF93" s="17">
        <f t="shared" si="58"/>
        <v>0</v>
      </c>
      <c r="BG93" s="17">
        <f t="shared" si="58"/>
        <v>0</v>
      </c>
      <c r="BH93" s="17">
        <f t="shared" si="58"/>
        <v>0</v>
      </c>
      <c r="BI93" s="17">
        <f t="shared" si="58"/>
        <v>0</v>
      </c>
      <c r="BJ93" s="17">
        <f t="shared" si="58"/>
        <v>0</v>
      </c>
      <c r="BK93" s="17">
        <f t="shared" si="58"/>
        <v>0</v>
      </c>
      <c r="BL93" s="17">
        <f t="shared" si="58"/>
        <v>0</v>
      </c>
      <c r="BM93" s="17">
        <f t="shared" si="58"/>
        <v>0</v>
      </c>
      <c r="BN93" s="17">
        <f t="shared" si="58"/>
        <v>0</v>
      </c>
      <c r="BO93" s="17">
        <f t="shared" ref="BO93:DZ93" si="59">BO28</f>
        <v>0</v>
      </c>
      <c r="BP93" s="17">
        <f t="shared" si="59"/>
        <v>0</v>
      </c>
      <c r="BQ93" s="17">
        <f t="shared" si="59"/>
        <v>0</v>
      </c>
      <c r="BR93" s="17">
        <f t="shared" si="59"/>
        <v>0</v>
      </c>
      <c r="BS93" s="17">
        <f t="shared" si="59"/>
        <v>0</v>
      </c>
      <c r="BT93" s="17">
        <f t="shared" si="59"/>
        <v>0</v>
      </c>
      <c r="BU93" s="17">
        <f t="shared" si="59"/>
        <v>0</v>
      </c>
      <c r="BV93" s="17">
        <f t="shared" si="59"/>
        <v>0</v>
      </c>
      <c r="BW93" s="17">
        <f t="shared" si="59"/>
        <v>0</v>
      </c>
      <c r="BX93" s="17">
        <f t="shared" si="59"/>
        <v>0</v>
      </c>
      <c r="BY93" s="17">
        <f t="shared" si="59"/>
        <v>0</v>
      </c>
      <c r="BZ93" s="17">
        <f t="shared" si="59"/>
        <v>0</v>
      </c>
      <c r="CA93" s="17">
        <f t="shared" si="59"/>
        <v>0</v>
      </c>
      <c r="CB93" s="17">
        <f t="shared" si="59"/>
        <v>0</v>
      </c>
      <c r="CC93" s="17">
        <f t="shared" si="59"/>
        <v>0</v>
      </c>
      <c r="CD93" s="17">
        <f t="shared" si="59"/>
        <v>0</v>
      </c>
      <c r="CE93" s="17">
        <f t="shared" si="59"/>
        <v>0</v>
      </c>
      <c r="CF93" s="17">
        <f t="shared" si="59"/>
        <v>0</v>
      </c>
      <c r="CG93" s="17">
        <f t="shared" si="59"/>
        <v>0</v>
      </c>
      <c r="CH93" s="17">
        <f t="shared" si="59"/>
        <v>0</v>
      </c>
      <c r="CI93" s="17">
        <f t="shared" si="59"/>
        <v>0</v>
      </c>
      <c r="CJ93" s="17">
        <f t="shared" si="59"/>
        <v>0</v>
      </c>
      <c r="CK93" s="17">
        <f t="shared" si="59"/>
        <v>0</v>
      </c>
      <c r="CL93" s="17">
        <f t="shared" si="59"/>
        <v>0</v>
      </c>
      <c r="CM93" s="17">
        <f t="shared" si="59"/>
        <v>0</v>
      </c>
      <c r="CN93" s="17">
        <f t="shared" si="59"/>
        <v>0</v>
      </c>
      <c r="CO93" s="17">
        <f t="shared" si="59"/>
        <v>0</v>
      </c>
      <c r="CP93" s="17">
        <f t="shared" si="59"/>
        <v>0</v>
      </c>
      <c r="CQ93" s="17">
        <f t="shared" si="59"/>
        <v>0</v>
      </c>
      <c r="CR93" s="17">
        <f t="shared" si="59"/>
        <v>0</v>
      </c>
      <c r="CS93" s="17">
        <f t="shared" si="59"/>
        <v>0</v>
      </c>
      <c r="CT93" s="17">
        <f t="shared" si="59"/>
        <v>0</v>
      </c>
      <c r="CU93" s="17">
        <f t="shared" si="59"/>
        <v>0</v>
      </c>
      <c r="CV93" s="17">
        <f t="shared" si="59"/>
        <v>0</v>
      </c>
      <c r="CW93" s="17">
        <f t="shared" si="59"/>
        <v>0</v>
      </c>
      <c r="CX93" s="17">
        <f t="shared" si="59"/>
        <v>0</v>
      </c>
      <c r="CY93" s="17">
        <f t="shared" si="59"/>
        <v>0</v>
      </c>
      <c r="CZ93" s="17">
        <f t="shared" si="59"/>
        <v>0</v>
      </c>
      <c r="DA93" s="17">
        <f t="shared" si="59"/>
        <v>0</v>
      </c>
      <c r="DB93" s="17">
        <f t="shared" si="59"/>
        <v>0</v>
      </c>
      <c r="DC93" s="17">
        <f t="shared" si="59"/>
        <v>0</v>
      </c>
      <c r="DD93" s="17">
        <f t="shared" si="59"/>
        <v>0</v>
      </c>
      <c r="DE93" s="17">
        <f t="shared" si="59"/>
        <v>0</v>
      </c>
      <c r="DF93" s="17">
        <f t="shared" si="59"/>
        <v>0</v>
      </c>
      <c r="DG93" s="17">
        <f t="shared" si="59"/>
        <v>0</v>
      </c>
      <c r="DH93" s="17">
        <f t="shared" si="59"/>
        <v>0</v>
      </c>
      <c r="DI93" s="17">
        <f t="shared" si="59"/>
        <v>0</v>
      </c>
      <c r="DJ93" s="17">
        <f t="shared" si="59"/>
        <v>0</v>
      </c>
      <c r="DK93" s="17">
        <f t="shared" si="59"/>
        <v>0</v>
      </c>
      <c r="DL93" s="17">
        <f t="shared" si="59"/>
        <v>0</v>
      </c>
      <c r="DM93" s="17">
        <f t="shared" si="59"/>
        <v>0</v>
      </c>
      <c r="DN93" s="17">
        <f t="shared" si="59"/>
        <v>0</v>
      </c>
      <c r="DO93" s="17">
        <f t="shared" si="59"/>
        <v>0</v>
      </c>
      <c r="DP93" s="17">
        <f t="shared" si="59"/>
        <v>0</v>
      </c>
      <c r="DQ93" s="17">
        <f t="shared" si="59"/>
        <v>0</v>
      </c>
      <c r="DR93" s="17">
        <f t="shared" si="59"/>
        <v>0</v>
      </c>
      <c r="DS93" s="17">
        <f t="shared" si="59"/>
        <v>0</v>
      </c>
      <c r="DT93" s="17">
        <f t="shared" si="59"/>
        <v>0</v>
      </c>
      <c r="DU93" s="17">
        <f t="shared" si="59"/>
        <v>0</v>
      </c>
      <c r="DV93" s="17">
        <f t="shared" si="59"/>
        <v>0</v>
      </c>
      <c r="DW93" s="17">
        <f t="shared" si="59"/>
        <v>0</v>
      </c>
      <c r="DX93" s="17">
        <f t="shared" si="59"/>
        <v>0</v>
      </c>
      <c r="DY93" s="17">
        <f t="shared" si="59"/>
        <v>0</v>
      </c>
      <c r="DZ93" s="17">
        <f t="shared" si="59"/>
        <v>0</v>
      </c>
      <c r="EA93" s="17">
        <f t="shared" ref="EA93:FX93" si="60">EA28</f>
        <v>0</v>
      </c>
      <c r="EB93" s="17">
        <f t="shared" si="60"/>
        <v>0</v>
      </c>
      <c r="EC93" s="17">
        <f t="shared" si="60"/>
        <v>0</v>
      </c>
      <c r="ED93" s="17">
        <f t="shared" si="60"/>
        <v>0</v>
      </c>
      <c r="EE93" s="17">
        <f t="shared" si="60"/>
        <v>0</v>
      </c>
      <c r="EF93" s="17">
        <f t="shared" si="60"/>
        <v>0</v>
      </c>
      <c r="EG93" s="17">
        <f t="shared" si="60"/>
        <v>0</v>
      </c>
      <c r="EH93" s="17">
        <f t="shared" si="60"/>
        <v>0</v>
      </c>
      <c r="EI93" s="17">
        <f t="shared" si="60"/>
        <v>0</v>
      </c>
      <c r="EJ93" s="17">
        <f t="shared" si="60"/>
        <v>0</v>
      </c>
      <c r="EK93" s="17">
        <f t="shared" si="60"/>
        <v>0</v>
      </c>
      <c r="EL93" s="17">
        <f t="shared" si="60"/>
        <v>0</v>
      </c>
      <c r="EM93" s="17">
        <f t="shared" si="60"/>
        <v>0</v>
      </c>
      <c r="EN93" s="17">
        <f t="shared" si="60"/>
        <v>0</v>
      </c>
      <c r="EO93" s="17">
        <f t="shared" si="60"/>
        <v>0</v>
      </c>
      <c r="EP93" s="17">
        <f t="shared" si="60"/>
        <v>0</v>
      </c>
      <c r="EQ93" s="17">
        <f t="shared" si="60"/>
        <v>0</v>
      </c>
      <c r="ER93" s="17">
        <f t="shared" si="60"/>
        <v>0</v>
      </c>
      <c r="ES93" s="17">
        <f t="shared" si="60"/>
        <v>0</v>
      </c>
      <c r="ET93" s="17">
        <f t="shared" si="60"/>
        <v>0</v>
      </c>
      <c r="EU93" s="17">
        <f t="shared" si="60"/>
        <v>0</v>
      </c>
      <c r="EV93" s="17">
        <f t="shared" si="60"/>
        <v>0</v>
      </c>
      <c r="EW93" s="17">
        <f t="shared" si="60"/>
        <v>0</v>
      </c>
      <c r="EX93" s="17">
        <f t="shared" si="60"/>
        <v>0</v>
      </c>
      <c r="EY93" s="17">
        <f t="shared" si="60"/>
        <v>0</v>
      </c>
      <c r="EZ93" s="17">
        <f t="shared" si="60"/>
        <v>0</v>
      </c>
      <c r="FA93" s="17">
        <f t="shared" si="60"/>
        <v>0</v>
      </c>
      <c r="FB93" s="17">
        <f t="shared" si="60"/>
        <v>0</v>
      </c>
      <c r="FC93" s="17">
        <f t="shared" si="60"/>
        <v>0</v>
      </c>
      <c r="FD93" s="17">
        <f t="shared" si="60"/>
        <v>0</v>
      </c>
      <c r="FE93" s="17">
        <f t="shared" si="60"/>
        <v>0</v>
      </c>
      <c r="FF93" s="17">
        <f t="shared" si="60"/>
        <v>0</v>
      </c>
      <c r="FG93" s="17">
        <f t="shared" si="60"/>
        <v>0</v>
      </c>
      <c r="FH93" s="17">
        <f t="shared" si="60"/>
        <v>0</v>
      </c>
      <c r="FI93" s="17">
        <f t="shared" si="60"/>
        <v>0</v>
      </c>
      <c r="FJ93" s="17">
        <f t="shared" si="60"/>
        <v>0</v>
      </c>
      <c r="FK93" s="17">
        <f t="shared" si="60"/>
        <v>0</v>
      </c>
      <c r="FL93" s="17">
        <f t="shared" si="60"/>
        <v>0</v>
      </c>
      <c r="FM93" s="17">
        <f t="shared" si="60"/>
        <v>0</v>
      </c>
      <c r="FN93" s="17">
        <f t="shared" si="60"/>
        <v>0</v>
      </c>
      <c r="FO93" s="17">
        <f t="shared" si="60"/>
        <v>0</v>
      </c>
      <c r="FP93" s="17">
        <f t="shared" si="60"/>
        <v>0</v>
      </c>
      <c r="FQ93" s="17">
        <f t="shared" si="60"/>
        <v>0</v>
      </c>
      <c r="FR93" s="17">
        <f t="shared" si="60"/>
        <v>0</v>
      </c>
      <c r="FS93" s="17">
        <f t="shared" si="60"/>
        <v>0</v>
      </c>
      <c r="FT93" s="17">
        <f t="shared" si="60"/>
        <v>0</v>
      </c>
      <c r="FU93" s="17">
        <f t="shared" si="60"/>
        <v>0</v>
      </c>
      <c r="FV93" s="17">
        <f t="shared" si="60"/>
        <v>0</v>
      </c>
      <c r="FW93" s="17">
        <f t="shared" si="60"/>
        <v>0</v>
      </c>
      <c r="FX93" s="17">
        <f t="shared" si="60"/>
        <v>0</v>
      </c>
      <c r="FY93" s="17">
        <f>SUM(C93:FX93)</f>
        <v>6</v>
      </c>
      <c r="FZ93" s="17">
        <f t="shared" si="54"/>
        <v>6</v>
      </c>
    </row>
    <row r="94" spans="1:187" s="17" customFormat="1" x14ac:dyDescent="0.2">
      <c r="A94" s="4" t="s">
        <v>394</v>
      </c>
      <c r="B94" s="17" t="s">
        <v>395</v>
      </c>
      <c r="C94" s="17">
        <f t="shared" ref="C94:BN94" si="61">C7</f>
        <v>2313</v>
      </c>
      <c r="D94" s="17">
        <f t="shared" si="61"/>
        <v>0</v>
      </c>
      <c r="E94" s="17">
        <f t="shared" si="61"/>
        <v>1</v>
      </c>
      <c r="F94" s="17">
        <f t="shared" si="61"/>
        <v>0</v>
      </c>
      <c r="G94" s="17">
        <f t="shared" si="61"/>
        <v>0</v>
      </c>
      <c r="H94" s="17">
        <f t="shared" si="61"/>
        <v>0</v>
      </c>
      <c r="I94" s="17">
        <f t="shared" si="61"/>
        <v>0</v>
      </c>
      <c r="J94" s="17">
        <f t="shared" si="61"/>
        <v>0</v>
      </c>
      <c r="K94" s="17">
        <f t="shared" si="61"/>
        <v>0</v>
      </c>
      <c r="L94" s="17">
        <f t="shared" si="61"/>
        <v>0</v>
      </c>
      <c r="M94" s="17">
        <f t="shared" si="61"/>
        <v>0</v>
      </c>
      <c r="N94" s="17">
        <f t="shared" si="61"/>
        <v>0</v>
      </c>
      <c r="O94" s="17">
        <f t="shared" si="61"/>
        <v>0</v>
      </c>
      <c r="P94" s="17">
        <f t="shared" si="61"/>
        <v>0</v>
      </c>
      <c r="Q94" s="17">
        <f t="shared" si="61"/>
        <v>0</v>
      </c>
      <c r="R94" s="17">
        <f t="shared" si="61"/>
        <v>2231.5</v>
      </c>
      <c r="S94" s="17">
        <f t="shared" si="61"/>
        <v>0</v>
      </c>
      <c r="T94" s="17">
        <f t="shared" si="61"/>
        <v>0</v>
      </c>
      <c r="U94" s="17">
        <f t="shared" si="61"/>
        <v>0</v>
      </c>
      <c r="V94" s="17">
        <f t="shared" si="61"/>
        <v>0</v>
      </c>
      <c r="W94" s="17">
        <f t="shared" si="61"/>
        <v>0</v>
      </c>
      <c r="X94" s="17">
        <f t="shared" si="61"/>
        <v>0</v>
      </c>
      <c r="Y94" s="17">
        <f t="shared" si="61"/>
        <v>1193</v>
      </c>
      <c r="Z94" s="17">
        <f t="shared" si="61"/>
        <v>0</v>
      </c>
      <c r="AA94" s="17">
        <f t="shared" si="61"/>
        <v>0</v>
      </c>
      <c r="AB94" s="17">
        <f t="shared" si="61"/>
        <v>83.5</v>
      </c>
      <c r="AC94" s="17">
        <f t="shared" si="61"/>
        <v>0</v>
      </c>
      <c r="AD94" s="17">
        <f t="shared" si="61"/>
        <v>0</v>
      </c>
      <c r="AE94" s="17">
        <f t="shared" si="61"/>
        <v>0</v>
      </c>
      <c r="AF94" s="17">
        <f t="shared" si="61"/>
        <v>0</v>
      </c>
      <c r="AG94" s="17">
        <f t="shared" si="61"/>
        <v>0</v>
      </c>
      <c r="AH94" s="17">
        <f t="shared" si="61"/>
        <v>0</v>
      </c>
      <c r="AI94" s="17">
        <f t="shared" si="61"/>
        <v>0</v>
      </c>
      <c r="AJ94" s="17">
        <f t="shared" si="61"/>
        <v>0</v>
      </c>
      <c r="AK94" s="17">
        <f t="shared" si="61"/>
        <v>0</v>
      </c>
      <c r="AL94" s="17">
        <f t="shared" si="61"/>
        <v>0</v>
      </c>
      <c r="AM94" s="17">
        <f t="shared" si="61"/>
        <v>0</v>
      </c>
      <c r="AN94" s="17">
        <f t="shared" si="61"/>
        <v>0</v>
      </c>
      <c r="AO94" s="17">
        <f t="shared" si="61"/>
        <v>0</v>
      </c>
      <c r="AP94" s="17">
        <f t="shared" si="61"/>
        <v>232</v>
      </c>
      <c r="AQ94" s="17">
        <f t="shared" si="61"/>
        <v>37.5</v>
      </c>
      <c r="AR94" s="17">
        <f t="shared" si="61"/>
        <v>2157.5</v>
      </c>
      <c r="AS94" s="17">
        <f t="shared" si="61"/>
        <v>0</v>
      </c>
      <c r="AT94" s="17">
        <f t="shared" si="61"/>
        <v>0</v>
      </c>
      <c r="AU94" s="17">
        <f t="shared" si="61"/>
        <v>0</v>
      </c>
      <c r="AV94" s="17">
        <f t="shared" si="61"/>
        <v>0</v>
      </c>
      <c r="AW94" s="17">
        <f t="shared" si="61"/>
        <v>0</v>
      </c>
      <c r="AX94" s="17">
        <f t="shared" si="61"/>
        <v>0</v>
      </c>
      <c r="AY94" s="17">
        <f t="shared" si="61"/>
        <v>0</v>
      </c>
      <c r="AZ94" s="17">
        <f t="shared" si="61"/>
        <v>0</v>
      </c>
      <c r="BA94" s="17">
        <f t="shared" si="61"/>
        <v>0</v>
      </c>
      <c r="BB94" s="17">
        <f t="shared" si="61"/>
        <v>0</v>
      </c>
      <c r="BC94" s="17">
        <f t="shared" si="61"/>
        <v>240</v>
      </c>
      <c r="BD94" s="17">
        <f t="shared" si="61"/>
        <v>0</v>
      </c>
      <c r="BE94" s="17">
        <f t="shared" si="61"/>
        <v>0</v>
      </c>
      <c r="BF94" s="17">
        <f t="shared" si="61"/>
        <v>688</v>
      </c>
      <c r="BG94" s="17">
        <f t="shared" si="61"/>
        <v>0</v>
      </c>
      <c r="BH94" s="17">
        <f t="shared" si="61"/>
        <v>25.5</v>
      </c>
      <c r="BI94" s="17">
        <f t="shared" si="61"/>
        <v>2</v>
      </c>
      <c r="BJ94" s="17">
        <f t="shared" si="61"/>
        <v>0</v>
      </c>
      <c r="BK94" s="17">
        <f t="shared" si="61"/>
        <v>6558.5</v>
      </c>
      <c r="BL94" s="17">
        <f t="shared" si="61"/>
        <v>0</v>
      </c>
      <c r="BM94" s="17">
        <f t="shared" si="61"/>
        <v>0</v>
      </c>
      <c r="BN94" s="17">
        <f t="shared" si="61"/>
        <v>0</v>
      </c>
      <c r="BO94" s="17">
        <f t="shared" ref="BO94:DZ94" si="62">BO7</f>
        <v>0</v>
      </c>
      <c r="BP94" s="17">
        <f t="shared" si="62"/>
        <v>0</v>
      </c>
      <c r="BQ94" s="17">
        <f t="shared" si="62"/>
        <v>0</v>
      </c>
      <c r="BR94" s="17">
        <f t="shared" si="62"/>
        <v>0</v>
      </c>
      <c r="BS94" s="17">
        <f t="shared" si="62"/>
        <v>0</v>
      </c>
      <c r="BT94" s="17">
        <f t="shared" si="62"/>
        <v>0</v>
      </c>
      <c r="BU94" s="17">
        <f t="shared" si="62"/>
        <v>0</v>
      </c>
      <c r="BV94" s="17">
        <f t="shared" si="62"/>
        <v>0</v>
      </c>
      <c r="BW94" s="17">
        <f t="shared" si="62"/>
        <v>0</v>
      </c>
      <c r="BX94" s="17">
        <f t="shared" si="62"/>
        <v>0</v>
      </c>
      <c r="BY94" s="17">
        <f t="shared" si="62"/>
        <v>0</v>
      </c>
      <c r="BZ94" s="17">
        <f t="shared" si="62"/>
        <v>0</v>
      </c>
      <c r="CA94" s="17">
        <f t="shared" si="62"/>
        <v>0</v>
      </c>
      <c r="CB94" s="17">
        <f t="shared" si="62"/>
        <v>236.5</v>
      </c>
      <c r="CC94" s="17">
        <f t="shared" si="62"/>
        <v>0</v>
      </c>
      <c r="CD94" s="17">
        <f t="shared" si="62"/>
        <v>0</v>
      </c>
      <c r="CE94" s="17">
        <f t="shared" si="62"/>
        <v>0</v>
      </c>
      <c r="CF94" s="17">
        <f t="shared" si="62"/>
        <v>0</v>
      </c>
      <c r="CG94" s="17">
        <f t="shared" si="62"/>
        <v>0</v>
      </c>
      <c r="CH94" s="17">
        <f t="shared" si="62"/>
        <v>0</v>
      </c>
      <c r="CI94" s="17">
        <f t="shared" si="62"/>
        <v>0</v>
      </c>
      <c r="CJ94" s="17">
        <f t="shared" si="62"/>
        <v>0</v>
      </c>
      <c r="CK94" s="17">
        <f t="shared" si="62"/>
        <v>526</v>
      </c>
      <c r="CL94" s="17">
        <f t="shared" si="62"/>
        <v>5</v>
      </c>
      <c r="CM94" s="17">
        <f t="shared" si="62"/>
        <v>4</v>
      </c>
      <c r="CN94" s="17">
        <f t="shared" si="62"/>
        <v>205</v>
      </c>
      <c r="CO94" s="17">
        <f t="shared" si="62"/>
        <v>0</v>
      </c>
      <c r="CP94" s="17">
        <f t="shared" si="62"/>
        <v>0</v>
      </c>
      <c r="CQ94" s="17">
        <f t="shared" si="62"/>
        <v>0</v>
      </c>
      <c r="CR94" s="17">
        <f t="shared" si="62"/>
        <v>0</v>
      </c>
      <c r="CS94" s="17">
        <f t="shared" si="62"/>
        <v>0</v>
      </c>
      <c r="CT94" s="17">
        <f t="shared" si="62"/>
        <v>0</v>
      </c>
      <c r="CU94" s="17">
        <f t="shared" si="62"/>
        <v>365.5</v>
      </c>
      <c r="CV94" s="17">
        <f t="shared" si="62"/>
        <v>0</v>
      </c>
      <c r="CW94" s="17">
        <f t="shared" si="62"/>
        <v>0</v>
      </c>
      <c r="CX94" s="17">
        <f t="shared" si="62"/>
        <v>0</v>
      </c>
      <c r="CY94" s="17">
        <f t="shared" si="62"/>
        <v>0</v>
      </c>
      <c r="CZ94" s="17">
        <f t="shared" si="62"/>
        <v>0</v>
      </c>
      <c r="DA94" s="17">
        <f t="shared" si="62"/>
        <v>0</v>
      </c>
      <c r="DB94" s="17">
        <f t="shared" si="62"/>
        <v>0</v>
      </c>
      <c r="DC94" s="17">
        <f t="shared" si="62"/>
        <v>0</v>
      </c>
      <c r="DD94" s="17">
        <f t="shared" si="62"/>
        <v>0</v>
      </c>
      <c r="DE94" s="17">
        <f t="shared" si="62"/>
        <v>0</v>
      </c>
      <c r="DF94" s="17">
        <f t="shared" si="62"/>
        <v>0</v>
      </c>
      <c r="DG94" s="17">
        <f t="shared" si="62"/>
        <v>0</v>
      </c>
      <c r="DH94" s="17">
        <f t="shared" si="62"/>
        <v>0</v>
      </c>
      <c r="DI94" s="17">
        <f t="shared" si="62"/>
        <v>2</v>
      </c>
      <c r="DJ94" s="17">
        <f t="shared" si="62"/>
        <v>3.5</v>
      </c>
      <c r="DK94" s="17">
        <f t="shared" si="62"/>
        <v>0</v>
      </c>
      <c r="DL94" s="17">
        <f t="shared" si="62"/>
        <v>0</v>
      </c>
      <c r="DM94" s="17">
        <f t="shared" si="62"/>
        <v>0</v>
      </c>
      <c r="DN94" s="17">
        <f t="shared" si="62"/>
        <v>0</v>
      </c>
      <c r="DO94" s="17">
        <f t="shared" si="62"/>
        <v>0</v>
      </c>
      <c r="DP94" s="17">
        <f t="shared" si="62"/>
        <v>0</v>
      </c>
      <c r="DQ94" s="17">
        <f t="shared" si="62"/>
        <v>0</v>
      </c>
      <c r="DR94" s="17">
        <f t="shared" si="62"/>
        <v>0</v>
      </c>
      <c r="DS94" s="17">
        <f t="shared" si="62"/>
        <v>0</v>
      </c>
      <c r="DT94" s="17">
        <f t="shared" si="62"/>
        <v>0</v>
      </c>
      <c r="DU94" s="17">
        <f t="shared" si="62"/>
        <v>0</v>
      </c>
      <c r="DV94" s="17">
        <f t="shared" si="62"/>
        <v>0</v>
      </c>
      <c r="DW94" s="17">
        <f t="shared" si="62"/>
        <v>0</v>
      </c>
      <c r="DX94" s="17">
        <f t="shared" si="62"/>
        <v>0</v>
      </c>
      <c r="DY94" s="17">
        <f t="shared" si="62"/>
        <v>0</v>
      </c>
      <c r="DZ94" s="17">
        <f t="shared" si="62"/>
        <v>0</v>
      </c>
      <c r="EA94" s="17">
        <f t="shared" ref="EA94:FX94" si="63">EA7</f>
        <v>0</v>
      </c>
      <c r="EB94" s="17">
        <f t="shared" si="63"/>
        <v>0</v>
      </c>
      <c r="EC94" s="17">
        <f t="shared" si="63"/>
        <v>0</v>
      </c>
      <c r="ED94" s="17">
        <f t="shared" si="63"/>
        <v>0</v>
      </c>
      <c r="EE94" s="17">
        <f t="shared" si="63"/>
        <v>0</v>
      </c>
      <c r="EF94" s="17">
        <f t="shared" si="63"/>
        <v>0</v>
      </c>
      <c r="EG94" s="17">
        <f t="shared" si="63"/>
        <v>0</v>
      </c>
      <c r="EH94" s="17">
        <f t="shared" si="63"/>
        <v>0</v>
      </c>
      <c r="EI94" s="17">
        <f t="shared" si="63"/>
        <v>0</v>
      </c>
      <c r="EJ94" s="17">
        <f t="shared" si="63"/>
        <v>0</v>
      </c>
      <c r="EK94" s="17">
        <f t="shared" si="63"/>
        <v>0</v>
      </c>
      <c r="EL94" s="17">
        <f t="shared" si="63"/>
        <v>0</v>
      </c>
      <c r="EM94" s="17">
        <f t="shared" si="63"/>
        <v>0</v>
      </c>
      <c r="EN94" s="17">
        <f t="shared" si="63"/>
        <v>121.5</v>
      </c>
      <c r="EO94" s="17">
        <f t="shared" si="63"/>
        <v>0</v>
      </c>
      <c r="EP94" s="17">
        <f t="shared" si="63"/>
        <v>0</v>
      </c>
      <c r="EQ94" s="17">
        <f t="shared" si="63"/>
        <v>0</v>
      </c>
      <c r="ER94" s="17">
        <f t="shared" si="63"/>
        <v>0</v>
      </c>
      <c r="ES94" s="17">
        <f t="shared" si="63"/>
        <v>0</v>
      </c>
      <c r="ET94" s="17">
        <f t="shared" si="63"/>
        <v>0</v>
      </c>
      <c r="EU94" s="17">
        <f t="shared" si="63"/>
        <v>4</v>
      </c>
      <c r="EV94" s="17">
        <f t="shared" si="63"/>
        <v>0</v>
      </c>
      <c r="EW94" s="17">
        <f t="shared" si="63"/>
        <v>0</v>
      </c>
      <c r="EX94" s="17">
        <f t="shared" si="63"/>
        <v>0</v>
      </c>
      <c r="EY94" s="17">
        <f t="shared" si="63"/>
        <v>250</v>
      </c>
      <c r="EZ94" s="17">
        <f t="shared" si="63"/>
        <v>0</v>
      </c>
      <c r="FA94" s="17">
        <f t="shared" si="63"/>
        <v>0</v>
      </c>
      <c r="FB94" s="17">
        <f t="shared" si="63"/>
        <v>0</v>
      </c>
      <c r="FC94" s="17">
        <f t="shared" si="63"/>
        <v>0</v>
      </c>
      <c r="FD94" s="17">
        <f t="shared" si="63"/>
        <v>0</v>
      </c>
      <c r="FE94" s="17">
        <f t="shared" si="63"/>
        <v>0</v>
      </c>
      <c r="FF94" s="17">
        <f t="shared" si="63"/>
        <v>0</v>
      </c>
      <c r="FG94" s="17">
        <f t="shared" si="63"/>
        <v>0</v>
      </c>
      <c r="FH94" s="17">
        <f t="shared" si="63"/>
        <v>0</v>
      </c>
      <c r="FI94" s="17">
        <f t="shared" si="63"/>
        <v>0</v>
      </c>
      <c r="FJ94" s="17">
        <f t="shared" si="63"/>
        <v>0</v>
      </c>
      <c r="FK94" s="17">
        <f t="shared" si="63"/>
        <v>0</v>
      </c>
      <c r="FL94" s="17">
        <f t="shared" si="63"/>
        <v>0</v>
      </c>
      <c r="FM94" s="17">
        <f t="shared" si="63"/>
        <v>0</v>
      </c>
      <c r="FN94" s="17">
        <f t="shared" si="63"/>
        <v>0</v>
      </c>
      <c r="FO94" s="17">
        <f t="shared" si="63"/>
        <v>0</v>
      </c>
      <c r="FP94" s="17">
        <f t="shared" si="63"/>
        <v>0</v>
      </c>
      <c r="FQ94" s="17">
        <f t="shared" si="63"/>
        <v>0</v>
      </c>
      <c r="FR94" s="17">
        <f t="shared" si="63"/>
        <v>0</v>
      </c>
      <c r="FS94" s="17">
        <f t="shared" si="63"/>
        <v>0</v>
      </c>
      <c r="FT94" s="17">
        <f t="shared" si="63"/>
        <v>0</v>
      </c>
      <c r="FU94" s="17">
        <f t="shared" si="63"/>
        <v>0</v>
      </c>
      <c r="FV94" s="17">
        <f t="shared" si="63"/>
        <v>0</v>
      </c>
      <c r="FW94" s="17">
        <f t="shared" si="63"/>
        <v>0</v>
      </c>
      <c r="FX94" s="17">
        <f t="shared" si="63"/>
        <v>0</v>
      </c>
      <c r="FZ94" s="17">
        <f t="shared" si="54"/>
        <v>17486</v>
      </c>
    </row>
    <row r="95" spans="1:187" s="17" customFormat="1" x14ac:dyDescent="0.2">
      <c r="A95" s="4" t="s">
        <v>396</v>
      </c>
      <c r="B95" s="17" t="s">
        <v>397</v>
      </c>
      <c r="C95" s="17">
        <f t="shared" ref="C95:BN95" si="64">C26</f>
        <v>0</v>
      </c>
      <c r="D95" s="17">
        <f t="shared" si="64"/>
        <v>0</v>
      </c>
      <c r="E95" s="17">
        <f t="shared" si="64"/>
        <v>0</v>
      </c>
      <c r="F95" s="17">
        <f t="shared" si="64"/>
        <v>0</v>
      </c>
      <c r="G95" s="17">
        <f t="shared" si="64"/>
        <v>0</v>
      </c>
      <c r="H95" s="17">
        <f t="shared" si="64"/>
        <v>0</v>
      </c>
      <c r="I95" s="17">
        <f t="shared" si="64"/>
        <v>0</v>
      </c>
      <c r="J95" s="17">
        <f t="shared" si="64"/>
        <v>0</v>
      </c>
      <c r="K95" s="17">
        <f t="shared" si="64"/>
        <v>0</v>
      </c>
      <c r="L95" s="17">
        <f t="shared" si="64"/>
        <v>0</v>
      </c>
      <c r="M95" s="17">
        <f t="shared" si="64"/>
        <v>0</v>
      </c>
      <c r="N95" s="17">
        <f t="shared" si="64"/>
        <v>0</v>
      </c>
      <c r="O95" s="17">
        <f t="shared" si="64"/>
        <v>0</v>
      </c>
      <c r="P95" s="17">
        <f t="shared" si="64"/>
        <v>0</v>
      </c>
      <c r="Q95" s="17">
        <f t="shared" si="64"/>
        <v>0</v>
      </c>
      <c r="R95" s="17">
        <f t="shared" si="64"/>
        <v>0</v>
      </c>
      <c r="S95" s="17">
        <f t="shared" si="64"/>
        <v>0</v>
      </c>
      <c r="T95" s="17">
        <f t="shared" si="64"/>
        <v>0</v>
      </c>
      <c r="U95" s="17">
        <f t="shared" si="64"/>
        <v>0</v>
      </c>
      <c r="V95" s="17">
        <f t="shared" si="64"/>
        <v>0</v>
      </c>
      <c r="W95" s="17">
        <f t="shared" si="64"/>
        <v>0</v>
      </c>
      <c r="X95" s="17">
        <f t="shared" si="64"/>
        <v>0</v>
      </c>
      <c r="Y95" s="17">
        <f t="shared" si="64"/>
        <v>0</v>
      </c>
      <c r="Z95" s="17">
        <f t="shared" si="64"/>
        <v>0</v>
      </c>
      <c r="AA95" s="17">
        <f t="shared" si="64"/>
        <v>0</v>
      </c>
      <c r="AB95" s="17">
        <f t="shared" si="64"/>
        <v>0</v>
      </c>
      <c r="AC95" s="17">
        <f t="shared" si="64"/>
        <v>0</v>
      </c>
      <c r="AD95" s="17">
        <f t="shared" si="64"/>
        <v>0</v>
      </c>
      <c r="AE95" s="17">
        <f t="shared" si="64"/>
        <v>0</v>
      </c>
      <c r="AF95" s="17">
        <f t="shared" si="64"/>
        <v>0</v>
      </c>
      <c r="AG95" s="17">
        <f t="shared" si="64"/>
        <v>0</v>
      </c>
      <c r="AH95" s="17">
        <f t="shared" si="64"/>
        <v>0</v>
      </c>
      <c r="AI95" s="17">
        <f t="shared" si="64"/>
        <v>0</v>
      </c>
      <c r="AJ95" s="17">
        <f t="shared" si="64"/>
        <v>0</v>
      </c>
      <c r="AK95" s="17">
        <f t="shared" si="64"/>
        <v>0</v>
      </c>
      <c r="AL95" s="17">
        <f t="shared" si="64"/>
        <v>0</v>
      </c>
      <c r="AM95" s="17">
        <f t="shared" si="64"/>
        <v>0</v>
      </c>
      <c r="AN95" s="17">
        <f t="shared" si="64"/>
        <v>0</v>
      </c>
      <c r="AO95" s="17">
        <f t="shared" si="64"/>
        <v>0</v>
      </c>
      <c r="AP95" s="17">
        <f t="shared" si="64"/>
        <v>0</v>
      </c>
      <c r="AQ95" s="17">
        <f t="shared" si="64"/>
        <v>0</v>
      </c>
      <c r="AR95" s="17">
        <f t="shared" si="64"/>
        <v>0</v>
      </c>
      <c r="AS95" s="17">
        <f t="shared" si="64"/>
        <v>0</v>
      </c>
      <c r="AT95" s="17">
        <f t="shared" si="64"/>
        <v>0</v>
      </c>
      <c r="AU95" s="17">
        <f t="shared" si="64"/>
        <v>0</v>
      </c>
      <c r="AV95" s="17">
        <f t="shared" si="64"/>
        <v>0</v>
      </c>
      <c r="AW95" s="17">
        <f t="shared" si="64"/>
        <v>0</v>
      </c>
      <c r="AX95" s="17">
        <f t="shared" si="64"/>
        <v>0</v>
      </c>
      <c r="AY95" s="17">
        <f t="shared" si="64"/>
        <v>0</v>
      </c>
      <c r="AZ95" s="17">
        <f t="shared" si="64"/>
        <v>0</v>
      </c>
      <c r="BA95" s="17">
        <f t="shared" si="64"/>
        <v>0</v>
      </c>
      <c r="BB95" s="17">
        <f t="shared" si="64"/>
        <v>0</v>
      </c>
      <c r="BC95" s="17">
        <f t="shared" si="64"/>
        <v>0</v>
      </c>
      <c r="BD95" s="17">
        <f t="shared" si="64"/>
        <v>0</v>
      </c>
      <c r="BE95" s="17">
        <f t="shared" si="64"/>
        <v>0</v>
      </c>
      <c r="BF95" s="17">
        <f t="shared" si="64"/>
        <v>0</v>
      </c>
      <c r="BG95" s="17">
        <f t="shared" si="64"/>
        <v>0</v>
      </c>
      <c r="BH95" s="17">
        <f t="shared" si="64"/>
        <v>0</v>
      </c>
      <c r="BI95" s="17">
        <f t="shared" si="64"/>
        <v>0</v>
      </c>
      <c r="BJ95" s="17">
        <f t="shared" si="64"/>
        <v>0</v>
      </c>
      <c r="BK95" s="17">
        <f t="shared" si="64"/>
        <v>0</v>
      </c>
      <c r="BL95" s="17">
        <f t="shared" si="64"/>
        <v>0</v>
      </c>
      <c r="BM95" s="17">
        <f t="shared" si="64"/>
        <v>0</v>
      </c>
      <c r="BN95" s="17">
        <f t="shared" si="64"/>
        <v>0</v>
      </c>
      <c r="BO95" s="17">
        <f t="shared" ref="BO95:CM95" si="65">BO26</f>
        <v>0</v>
      </c>
      <c r="BP95" s="17">
        <f t="shared" si="65"/>
        <v>0</v>
      </c>
      <c r="BQ95" s="17">
        <f t="shared" si="65"/>
        <v>0</v>
      </c>
      <c r="BR95" s="17">
        <f t="shared" si="65"/>
        <v>0</v>
      </c>
      <c r="BS95" s="17">
        <f t="shared" si="65"/>
        <v>0</v>
      </c>
      <c r="BT95" s="17">
        <f t="shared" si="65"/>
        <v>0</v>
      </c>
      <c r="BU95" s="17">
        <f t="shared" si="65"/>
        <v>0</v>
      </c>
      <c r="BV95" s="17">
        <f t="shared" si="65"/>
        <v>0</v>
      </c>
      <c r="BW95" s="17">
        <f t="shared" si="65"/>
        <v>0</v>
      </c>
      <c r="BX95" s="17">
        <f t="shared" si="65"/>
        <v>0</v>
      </c>
      <c r="BY95" s="17">
        <f t="shared" si="65"/>
        <v>0</v>
      </c>
      <c r="BZ95" s="17">
        <f t="shared" si="65"/>
        <v>0</v>
      </c>
      <c r="CA95" s="17">
        <f t="shared" si="65"/>
        <v>0</v>
      </c>
      <c r="CB95" s="17">
        <f t="shared" si="65"/>
        <v>0</v>
      </c>
      <c r="CC95" s="17">
        <f t="shared" si="65"/>
        <v>0</v>
      </c>
      <c r="CD95" s="17">
        <f t="shared" si="65"/>
        <v>0</v>
      </c>
      <c r="CE95" s="17">
        <f t="shared" si="65"/>
        <v>0</v>
      </c>
      <c r="CF95" s="17">
        <f t="shared" si="65"/>
        <v>0</v>
      </c>
      <c r="CG95" s="17">
        <f t="shared" si="65"/>
        <v>0</v>
      </c>
      <c r="CH95" s="17">
        <f t="shared" si="65"/>
        <v>0</v>
      </c>
      <c r="CI95" s="17">
        <f t="shared" si="65"/>
        <v>0</v>
      </c>
      <c r="CJ95" s="17">
        <f t="shared" si="65"/>
        <v>0</v>
      </c>
      <c r="CK95" s="17">
        <f t="shared" si="65"/>
        <v>0</v>
      </c>
      <c r="CL95" s="17">
        <f t="shared" si="65"/>
        <v>0</v>
      </c>
      <c r="CM95" s="17">
        <f t="shared" si="65"/>
        <v>0</v>
      </c>
      <c r="CN95" s="17">
        <v>0</v>
      </c>
      <c r="CO95" s="17">
        <f t="shared" ref="CO95:EZ95" si="66">CO26</f>
        <v>0</v>
      </c>
      <c r="CP95" s="17">
        <f t="shared" si="66"/>
        <v>0</v>
      </c>
      <c r="CQ95" s="17">
        <f t="shared" si="66"/>
        <v>0</v>
      </c>
      <c r="CR95" s="17">
        <f t="shared" si="66"/>
        <v>0</v>
      </c>
      <c r="CS95" s="17">
        <f t="shared" si="66"/>
        <v>0</v>
      </c>
      <c r="CT95" s="17">
        <f t="shared" si="66"/>
        <v>0</v>
      </c>
      <c r="CU95" s="17">
        <f t="shared" si="66"/>
        <v>0</v>
      </c>
      <c r="CV95" s="17">
        <f t="shared" si="66"/>
        <v>0</v>
      </c>
      <c r="CW95" s="17">
        <f t="shared" si="66"/>
        <v>0</v>
      </c>
      <c r="CX95" s="17">
        <f t="shared" si="66"/>
        <v>0</v>
      </c>
      <c r="CY95" s="17">
        <f t="shared" si="66"/>
        <v>0</v>
      </c>
      <c r="CZ95" s="17">
        <f t="shared" si="66"/>
        <v>0</v>
      </c>
      <c r="DA95" s="17">
        <f t="shared" si="66"/>
        <v>0</v>
      </c>
      <c r="DB95" s="17">
        <f t="shared" si="66"/>
        <v>0</v>
      </c>
      <c r="DC95" s="17">
        <f t="shared" si="66"/>
        <v>0</v>
      </c>
      <c r="DD95" s="17">
        <f t="shared" si="66"/>
        <v>0</v>
      </c>
      <c r="DE95" s="17">
        <f t="shared" si="66"/>
        <v>0</v>
      </c>
      <c r="DF95" s="17">
        <f t="shared" si="66"/>
        <v>0</v>
      </c>
      <c r="DG95" s="17">
        <f t="shared" si="66"/>
        <v>0</v>
      </c>
      <c r="DH95" s="17">
        <f t="shared" si="66"/>
        <v>0</v>
      </c>
      <c r="DI95" s="17">
        <f t="shared" si="66"/>
        <v>0</v>
      </c>
      <c r="DJ95" s="17">
        <f t="shared" si="66"/>
        <v>0</v>
      </c>
      <c r="DK95" s="17">
        <f t="shared" si="66"/>
        <v>0</v>
      </c>
      <c r="DL95" s="17">
        <f t="shared" si="66"/>
        <v>0</v>
      </c>
      <c r="DM95" s="17">
        <f t="shared" si="66"/>
        <v>0</v>
      </c>
      <c r="DN95" s="17">
        <f t="shared" si="66"/>
        <v>0</v>
      </c>
      <c r="DO95" s="17">
        <f t="shared" si="66"/>
        <v>0</v>
      </c>
      <c r="DP95" s="17">
        <f t="shared" si="66"/>
        <v>0</v>
      </c>
      <c r="DQ95" s="17">
        <f t="shared" si="66"/>
        <v>0</v>
      </c>
      <c r="DR95" s="17">
        <f t="shared" si="66"/>
        <v>0</v>
      </c>
      <c r="DS95" s="17">
        <f t="shared" si="66"/>
        <v>0</v>
      </c>
      <c r="DT95" s="17">
        <f t="shared" si="66"/>
        <v>0</v>
      </c>
      <c r="DU95" s="17">
        <f t="shared" si="66"/>
        <v>0</v>
      </c>
      <c r="DV95" s="17">
        <f t="shared" si="66"/>
        <v>0</v>
      </c>
      <c r="DW95" s="17">
        <f t="shared" si="66"/>
        <v>0</v>
      </c>
      <c r="DX95" s="17">
        <f t="shared" si="66"/>
        <v>0</v>
      </c>
      <c r="DY95" s="17">
        <f t="shared" si="66"/>
        <v>0</v>
      </c>
      <c r="DZ95" s="17">
        <f t="shared" si="66"/>
        <v>0</v>
      </c>
      <c r="EA95" s="17">
        <f t="shared" si="66"/>
        <v>0</v>
      </c>
      <c r="EB95" s="17">
        <f t="shared" si="66"/>
        <v>0</v>
      </c>
      <c r="EC95" s="17">
        <f t="shared" si="66"/>
        <v>0</v>
      </c>
      <c r="ED95" s="17">
        <f t="shared" si="66"/>
        <v>0</v>
      </c>
      <c r="EE95" s="17">
        <f t="shared" si="66"/>
        <v>0</v>
      </c>
      <c r="EF95" s="17">
        <f t="shared" si="66"/>
        <v>0</v>
      </c>
      <c r="EG95" s="17">
        <f t="shared" si="66"/>
        <v>0</v>
      </c>
      <c r="EH95" s="17">
        <f t="shared" si="66"/>
        <v>0</v>
      </c>
      <c r="EI95" s="17">
        <f t="shared" si="66"/>
        <v>0</v>
      </c>
      <c r="EJ95" s="17">
        <f t="shared" si="66"/>
        <v>0</v>
      </c>
      <c r="EK95" s="17">
        <f t="shared" si="66"/>
        <v>0</v>
      </c>
      <c r="EL95" s="17">
        <f t="shared" si="66"/>
        <v>0</v>
      </c>
      <c r="EM95" s="17">
        <f t="shared" si="66"/>
        <v>0</v>
      </c>
      <c r="EN95" s="17">
        <f t="shared" si="66"/>
        <v>0</v>
      </c>
      <c r="EO95" s="17">
        <f t="shared" si="66"/>
        <v>0</v>
      </c>
      <c r="EP95" s="17">
        <f t="shared" si="66"/>
        <v>0</v>
      </c>
      <c r="EQ95" s="17">
        <f t="shared" si="66"/>
        <v>0</v>
      </c>
      <c r="ER95" s="17">
        <f t="shared" si="66"/>
        <v>0</v>
      </c>
      <c r="ES95" s="17">
        <f t="shared" si="66"/>
        <v>0</v>
      </c>
      <c r="ET95" s="17">
        <f t="shared" si="66"/>
        <v>0</v>
      </c>
      <c r="EU95" s="17">
        <f t="shared" si="66"/>
        <v>0</v>
      </c>
      <c r="EV95" s="17">
        <f t="shared" si="66"/>
        <v>0</v>
      </c>
      <c r="EW95" s="17">
        <f t="shared" si="66"/>
        <v>0</v>
      </c>
      <c r="EX95" s="17">
        <f t="shared" si="66"/>
        <v>0</v>
      </c>
      <c r="EY95" s="17">
        <f t="shared" si="66"/>
        <v>0</v>
      </c>
      <c r="EZ95" s="17">
        <f t="shared" si="66"/>
        <v>0</v>
      </c>
      <c r="FA95" s="17">
        <f t="shared" ref="FA95:FX95" si="67">FA26</f>
        <v>0</v>
      </c>
      <c r="FB95" s="17">
        <f t="shared" si="67"/>
        <v>0</v>
      </c>
      <c r="FC95" s="17">
        <f t="shared" si="67"/>
        <v>0</v>
      </c>
      <c r="FD95" s="17">
        <f t="shared" si="67"/>
        <v>0</v>
      </c>
      <c r="FE95" s="17">
        <f t="shared" si="67"/>
        <v>0</v>
      </c>
      <c r="FF95" s="17">
        <f t="shared" si="67"/>
        <v>0</v>
      </c>
      <c r="FG95" s="17">
        <f t="shared" si="67"/>
        <v>0</v>
      </c>
      <c r="FH95" s="17">
        <f t="shared" si="67"/>
        <v>0</v>
      </c>
      <c r="FI95" s="17">
        <f t="shared" si="67"/>
        <v>0</v>
      </c>
      <c r="FJ95" s="17">
        <f t="shared" si="67"/>
        <v>0</v>
      </c>
      <c r="FK95" s="17">
        <f t="shared" si="67"/>
        <v>0</v>
      </c>
      <c r="FL95" s="17">
        <f t="shared" si="67"/>
        <v>0</v>
      </c>
      <c r="FM95" s="17">
        <f t="shared" si="67"/>
        <v>0</v>
      </c>
      <c r="FN95" s="17">
        <f t="shared" si="67"/>
        <v>0</v>
      </c>
      <c r="FO95" s="17">
        <f t="shared" si="67"/>
        <v>0</v>
      </c>
      <c r="FP95" s="17">
        <f t="shared" si="67"/>
        <v>0</v>
      </c>
      <c r="FQ95" s="17">
        <f t="shared" si="67"/>
        <v>0</v>
      </c>
      <c r="FR95" s="17">
        <f t="shared" si="67"/>
        <v>0</v>
      </c>
      <c r="FS95" s="17">
        <f t="shared" si="67"/>
        <v>0</v>
      </c>
      <c r="FT95" s="17">
        <f t="shared" si="67"/>
        <v>0</v>
      </c>
      <c r="FU95" s="17">
        <f t="shared" si="67"/>
        <v>0</v>
      </c>
      <c r="FV95" s="17">
        <f t="shared" si="67"/>
        <v>0</v>
      </c>
      <c r="FW95" s="17">
        <f t="shared" si="67"/>
        <v>0</v>
      </c>
      <c r="FX95" s="17">
        <f t="shared" si="67"/>
        <v>0</v>
      </c>
      <c r="FY95" s="17">
        <f>SUM(C95:FX95)</f>
        <v>0</v>
      </c>
      <c r="FZ95" s="17">
        <f t="shared" si="54"/>
        <v>0</v>
      </c>
    </row>
    <row r="96" spans="1:187" s="17" customFormat="1" x14ac:dyDescent="0.2">
      <c r="A96" s="4" t="s">
        <v>398</v>
      </c>
      <c r="B96" s="17" t="s">
        <v>399</v>
      </c>
      <c r="C96" s="17">
        <f>SUM(C91:C95)</f>
        <v>8463.2999999999993</v>
      </c>
      <c r="D96" s="17">
        <f t="shared" ref="D96:BO96" si="68">SUM(D91:D95)</f>
        <v>41916</v>
      </c>
      <c r="E96" s="17">
        <f t="shared" si="68"/>
        <v>8047.2000000000007</v>
      </c>
      <c r="F96" s="17">
        <f t="shared" si="68"/>
        <v>17805.899999999998</v>
      </c>
      <c r="G96" s="17">
        <f t="shared" si="68"/>
        <v>1047.4000000000001</v>
      </c>
      <c r="H96" s="17">
        <f t="shared" si="68"/>
        <v>956.7</v>
      </c>
      <c r="I96" s="17">
        <f t="shared" si="68"/>
        <v>10396.1</v>
      </c>
      <c r="J96" s="17">
        <f t="shared" si="68"/>
        <v>2343.9</v>
      </c>
      <c r="K96" s="17">
        <f t="shared" si="68"/>
        <v>297.39999999999998</v>
      </c>
      <c r="L96" s="17">
        <f t="shared" si="68"/>
        <v>2639.7000000000003</v>
      </c>
      <c r="M96" s="17">
        <f t="shared" si="68"/>
        <v>1358.2</v>
      </c>
      <c r="N96" s="17">
        <f t="shared" si="68"/>
        <v>52724.1</v>
      </c>
      <c r="O96" s="17">
        <f t="shared" si="68"/>
        <v>14703.7</v>
      </c>
      <c r="P96" s="17">
        <f t="shared" si="68"/>
        <v>180.7</v>
      </c>
      <c r="Q96" s="17">
        <f t="shared" si="68"/>
        <v>39916.5</v>
      </c>
      <c r="R96" s="17">
        <f t="shared" si="68"/>
        <v>2717.6</v>
      </c>
      <c r="S96" s="17">
        <f t="shared" si="68"/>
        <v>1619.6</v>
      </c>
      <c r="T96" s="17">
        <f t="shared" si="68"/>
        <v>142.80000000000001</v>
      </c>
      <c r="U96" s="17">
        <f t="shared" si="68"/>
        <v>50</v>
      </c>
      <c r="V96" s="17">
        <f t="shared" si="68"/>
        <v>300.60000000000002</v>
      </c>
      <c r="W96" s="17">
        <f t="shared" si="68"/>
        <v>50</v>
      </c>
      <c r="X96" s="17">
        <f t="shared" si="68"/>
        <v>50</v>
      </c>
      <c r="Y96" s="17">
        <f t="shared" si="68"/>
        <v>1686.3</v>
      </c>
      <c r="Z96" s="17">
        <f t="shared" si="68"/>
        <v>244.6</v>
      </c>
      <c r="AA96" s="17">
        <f t="shared" si="68"/>
        <v>30032.3</v>
      </c>
      <c r="AB96" s="17">
        <f t="shared" si="68"/>
        <v>29822</v>
      </c>
      <c r="AC96" s="17">
        <f t="shared" si="68"/>
        <v>964.5</v>
      </c>
      <c r="AD96" s="17">
        <f t="shared" si="68"/>
        <v>1280.2</v>
      </c>
      <c r="AE96" s="17">
        <f t="shared" si="68"/>
        <v>111.2</v>
      </c>
      <c r="AF96" s="17">
        <f t="shared" si="68"/>
        <v>169.1</v>
      </c>
      <c r="AG96" s="17">
        <f t="shared" si="68"/>
        <v>799.8</v>
      </c>
      <c r="AH96" s="17">
        <f t="shared" si="68"/>
        <v>1034.5999999999999</v>
      </c>
      <c r="AI96" s="17">
        <f t="shared" si="68"/>
        <v>367.6</v>
      </c>
      <c r="AJ96" s="17">
        <f t="shared" si="68"/>
        <v>203.29999999999998</v>
      </c>
      <c r="AK96" s="17">
        <f t="shared" si="68"/>
        <v>217.2</v>
      </c>
      <c r="AL96" s="17">
        <f t="shared" si="68"/>
        <v>280</v>
      </c>
      <c r="AM96" s="17">
        <f t="shared" si="68"/>
        <v>449.5</v>
      </c>
      <c r="AN96" s="17">
        <f t="shared" si="68"/>
        <v>361.2</v>
      </c>
      <c r="AO96" s="17">
        <f t="shared" si="68"/>
        <v>4705.2000000000007</v>
      </c>
      <c r="AP96" s="17">
        <f t="shared" si="68"/>
        <v>87117.9</v>
      </c>
      <c r="AQ96" s="17">
        <f t="shared" si="68"/>
        <v>284</v>
      </c>
      <c r="AR96" s="17">
        <f t="shared" si="68"/>
        <v>64504.3</v>
      </c>
      <c r="AS96" s="17">
        <f t="shared" si="68"/>
        <v>6894.5</v>
      </c>
      <c r="AT96" s="17">
        <f t="shared" si="68"/>
        <v>2337.1999999999998</v>
      </c>
      <c r="AU96" s="17">
        <f t="shared" si="68"/>
        <v>263.5</v>
      </c>
      <c r="AV96" s="17">
        <f t="shared" si="68"/>
        <v>302.10000000000002</v>
      </c>
      <c r="AW96" s="17">
        <f t="shared" si="68"/>
        <v>211.9</v>
      </c>
      <c r="AX96" s="17">
        <f t="shared" si="68"/>
        <v>50</v>
      </c>
      <c r="AY96" s="17">
        <f t="shared" si="68"/>
        <v>474.3</v>
      </c>
      <c r="AZ96" s="17">
        <f t="shared" si="68"/>
        <v>11452</v>
      </c>
      <c r="BA96" s="17">
        <f t="shared" si="68"/>
        <v>9048.2000000000007</v>
      </c>
      <c r="BB96" s="17">
        <f t="shared" si="68"/>
        <v>7826.5</v>
      </c>
      <c r="BC96" s="17">
        <f t="shared" si="68"/>
        <v>30132</v>
      </c>
      <c r="BD96" s="17">
        <f t="shared" si="68"/>
        <v>4945.8999999999996</v>
      </c>
      <c r="BE96" s="17">
        <f t="shared" si="68"/>
        <v>1405.8999999999999</v>
      </c>
      <c r="BF96" s="17">
        <f t="shared" si="68"/>
        <v>24330.6</v>
      </c>
      <c r="BG96" s="17">
        <f t="shared" si="68"/>
        <v>976.5</v>
      </c>
      <c r="BH96" s="17">
        <f t="shared" si="68"/>
        <v>636.70000000000005</v>
      </c>
      <c r="BI96" s="17">
        <f t="shared" si="68"/>
        <v>257.2</v>
      </c>
      <c r="BJ96" s="17">
        <f t="shared" si="68"/>
        <v>6301.1</v>
      </c>
      <c r="BK96" s="17">
        <f t="shared" si="68"/>
        <v>22501.5</v>
      </c>
      <c r="BL96" s="17">
        <f t="shared" si="68"/>
        <v>194.6</v>
      </c>
      <c r="BM96" s="17">
        <f t="shared" si="68"/>
        <v>282.39999999999998</v>
      </c>
      <c r="BN96" s="17">
        <f t="shared" si="68"/>
        <v>3670.2</v>
      </c>
      <c r="BO96" s="17">
        <f t="shared" si="68"/>
        <v>1355.6</v>
      </c>
      <c r="BP96" s="17">
        <f t="shared" ref="BP96:EA96" si="69">SUM(BP91:BP95)</f>
        <v>199.9</v>
      </c>
      <c r="BQ96" s="17">
        <f t="shared" si="69"/>
        <v>6056.1</v>
      </c>
      <c r="BR96" s="17">
        <f t="shared" si="69"/>
        <v>4715.1000000000004</v>
      </c>
      <c r="BS96" s="17">
        <f t="shared" si="69"/>
        <v>1103.4000000000001</v>
      </c>
      <c r="BT96" s="17">
        <f t="shared" si="69"/>
        <v>440</v>
      </c>
      <c r="BU96" s="17">
        <f t="shared" si="69"/>
        <v>428.09999999999997</v>
      </c>
      <c r="BV96" s="17">
        <f t="shared" si="69"/>
        <v>1257.3999999999999</v>
      </c>
      <c r="BW96" s="17">
        <f t="shared" si="69"/>
        <v>1959.2</v>
      </c>
      <c r="BX96" s="17">
        <f t="shared" si="69"/>
        <v>92.6</v>
      </c>
      <c r="BY96" s="17">
        <f t="shared" si="69"/>
        <v>526.20000000000005</v>
      </c>
      <c r="BZ96" s="17">
        <f t="shared" si="69"/>
        <v>214.2</v>
      </c>
      <c r="CA96" s="17">
        <f t="shared" si="69"/>
        <v>175</v>
      </c>
      <c r="CB96" s="17">
        <f t="shared" si="69"/>
        <v>80996.3</v>
      </c>
      <c r="CC96" s="17">
        <f t="shared" si="69"/>
        <v>168.9</v>
      </c>
      <c r="CD96" s="17">
        <f t="shared" si="69"/>
        <v>59.5</v>
      </c>
      <c r="CE96" s="17">
        <f t="shared" si="69"/>
        <v>167</v>
      </c>
      <c r="CF96" s="17">
        <f t="shared" si="69"/>
        <v>100.39999999999999</v>
      </c>
      <c r="CG96" s="17">
        <f t="shared" si="69"/>
        <v>202.5</v>
      </c>
      <c r="CH96" s="17">
        <f t="shared" si="69"/>
        <v>111</v>
      </c>
      <c r="CI96" s="17">
        <f t="shared" si="69"/>
        <v>719</v>
      </c>
      <c r="CJ96" s="17">
        <f t="shared" si="69"/>
        <v>973.2</v>
      </c>
      <c r="CK96" s="17">
        <f t="shared" si="69"/>
        <v>5502.6</v>
      </c>
      <c r="CL96" s="17">
        <f t="shared" si="69"/>
        <v>1323.7</v>
      </c>
      <c r="CM96" s="17">
        <f t="shared" si="69"/>
        <v>823.5</v>
      </c>
      <c r="CN96" s="17">
        <f t="shared" si="69"/>
        <v>29884</v>
      </c>
      <c r="CO96" s="17">
        <f t="shared" si="69"/>
        <v>15229.7</v>
      </c>
      <c r="CP96" s="17">
        <f t="shared" si="69"/>
        <v>1071.9000000000001</v>
      </c>
      <c r="CQ96" s="17">
        <f t="shared" si="69"/>
        <v>1044.5999999999999</v>
      </c>
      <c r="CR96" s="17">
        <f t="shared" si="69"/>
        <v>181.5</v>
      </c>
      <c r="CS96" s="17">
        <f t="shared" si="69"/>
        <v>353.3</v>
      </c>
      <c r="CT96" s="17">
        <f t="shared" si="69"/>
        <v>112.2</v>
      </c>
      <c r="CU96" s="17">
        <f t="shared" si="69"/>
        <v>448.4</v>
      </c>
      <c r="CV96" s="17">
        <f t="shared" si="69"/>
        <v>51.7</v>
      </c>
      <c r="CW96" s="17">
        <f t="shared" si="69"/>
        <v>166</v>
      </c>
      <c r="CX96" s="17">
        <f t="shared" si="69"/>
        <v>485</v>
      </c>
      <c r="CY96" s="17">
        <f t="shared" si="69"/>
        <v>50</v>
      </c>
      <c r="CZ96" s="17">
        <f t="shared" si="69"/>
        <v>2126.1</v>
      </c>
      <c r="DA96" s="17">
        <f t="shared" si="69"/>
        <v>183.6</v>
      </c>
      <c r="DB96" s="17">
        <f t="shared" si="69"/>
        <v>306.2</v>
      </c>
      <c r="DC96" s="17">
        <f t="shared" si="69"/>
        <v>160.9</v>
      </c>
      <c r="DD96" s="17">
        <f t="shared" si="69"/>
        <v>162</v>
      </c>
      <c r="DE96" s="17">
        <f t="shared" si="69"/>
        <v>443.2</v>
      </c>
      <c r="DF96" s="17">
        <f t="shared" si="69"/>
        <v>21927.9</v>
      </c>
      <c r="DG96" s="17">
        <f t="shared" si="69"/>
        <v>80.599999999999994</v>
      </c>
      <c r="DH96" s="17">
        <f t="shared" si="69"/>
        <v>2069.5</v>
      </c>
      <c r="DI96" s="17">
        <f t="shared" si="69"/>
        <v>2705.5</v>
      </c>
      <c r="DJ96" s="17">
        <f t="shared" si="69"/>
        <v>696.1</v>
      </c>
      <c r="DK96" s="17">
        <f t="shared" si="69"/>
        <v>462.4</v>
      </c>
      <c r="DL96" s="17">
        <f t="shared" si="69"/>
        <v>5870.3</v>
      </c>
      <c r="DM96" s="17">
        <f t="shared" si="69"/>
        <v>280.10000000000002</v>
      </c>
      <c r="DN96" s="17">
        <f t="shared" si="69"/>
        <v>1471.5</v>
      </c>
      <c r="DO96" s="17">
        <f t="shared" si="69"/>
        <v>3112.1</v>
      </c>
      <c r="DP96" s="17">
        <f t="shared" si="69"/>
        <v>214</v>
      </c>
      <c r="DQ96" s="17">
        <f t="shared" si="69"/>
        <v>574.20000000000005</v>
      </c>
      <c r="DR96" s="17">
        <f t="shared" si="69"/>
        <v>1429.3</v>
      </c>
      <c r="DS96" s="17">
        <f t="shared" si="69"/>
        <v>799.6</v>
      </c>
      <c r="DT96" s="17">
        <f t="shared" si="69"/>
        <v>133.19999999999999</v>
      </c>
      <c r="DU96" s="17">
        <f t="shared" si="69"/>
        <v>394</v>
      </c>
      <c r="DV96" s="17">
        <f t="shared" si="69"/>
        <v>198.8</v>
      </c>
      <c r="DW96" s="17">
        <f t="shared" si="69"/>
        <v>361.5</v>
      </c>
      <c r="DX96" s="17">
        <f t="shared" si="69"/>
        <v>171</v>
      </c>
      <c r="DY96" s="17">
        <f t="shared" si="69"/>
        <v>325</v>
      </c>
      <c r="DZ96" s="17">
        <f t="shared" si="69"/>
        <v>923.7</v>
      </c>
      <c r="EA96" s="17">
        <f t="shared" si="69"/>
        <v>664.2</v>
      </c>
      <c r="EB96" s="17">
        <f t="shared" ref="EB96:FX96" si="70">SUM(EB91:EB95)</f>
        <v>587.4</v>
      </c>
      <c r="EC96" s="17">
        <f t="shared" si="70"/>
        <v>311</v>
      </c>
      <c r="ED96" s="17">
        <f t="shared" si="70"/>
        <v>1658.4</v>
      </c>
      <c r="EE96" s="17">
        <f t="shared" si="70"/>
        <v>193.4</v>
      </c>
      <c r="EF96" s="17">
        <f t="shared" si="70"/>
        <v>1483.3999999999999</v>
      </c>
      <c r="EG96" s="17">
        <f t="shared" si="70"/>
        <v>287.8</v>
      </c>
      <c r="EH96" s="17">
        <f t="shared" si="70"/>
        <v>237.6</v>
      </c>
      <c r="EI96" s="17">
        <f t="shared" si="70"/>
        <v>16746</v>
      </c>
      <c r="EJ96" s="17">
        <f t="shared" si="70"/>
        <v>9430.7999999999993</v>
      </c>
      <c r="EK96" s="17">
        <f t="shared" si="70"/>
        <v>691.2</v>
      </c>
      <c r="EL96" s="17">
        <f t="shared" si="70"/>
        <v>487.90000000000003</v>
      </c>
      <c r="EM96" s="17">
        <f t="shared" si="70"/>
        <v>438.90000000000003</v>
      </c>
      <c r="EN96" s="17">
        <f t="shared" si="70"/>
        <v>1114</v>
      </c>
      <c r="EO96" s="17">
        <f t="shared" si="70"/>
        <v>406.79999999999995</v>
      </c>
      <c r="EP96" s="17">
        <f t="shared" si="70"/>
        <v>401.8</v>
      </c>
      <c r="EQ96" s="17">
        <f t="shared" si="70"/>
        <v>2712.7</v>
      </c>
      <c r="ER96" s="17">
        <f t="shared" si="70"/>
        <v>341.90000000000003</v>
      </c>
      <c r="ES96" s="17">
        <f t="shared" si="70"/>
        <v>123.4</v>
      </c>
      <c r="ET96" s="17">
        <f t="shared" si="70"/>
        <v>219.9</v>
      </c>
      <c r="EU96" s="17">
        <f t="shared" si="70"/>
        <v>648.59999999999991</v>
      </c>
      <c r="EV96" s="17">
        <f t="shared" si="70"/>
        <v>67.400000000000006</v>
      </c>
      <c r="EW96" s="17">
        <f t="shared" si="70"/>
        <v>900.2</v>
      </c>
      <c r="EX96" s="17">
        <f t="shared" si="70"/>
        <v>244.6</v>
      </c>
      <c r="EY96" s="17">
        <f t="shared" si="70"/>
        <v>498.4</v>
      </c>
      <c r="EZ96" s="17">
        <f t="shared" si="70"/>
        <v>127.7</v>
      </c>
      <c r="FA96" s="17">
        <f t="shared" si="70"/>
        <v>3394.8</v>
      </c>
      <c r="FB96" s="17">
        <f t="shared" si="70"/>
        <v>346.6</v>
      </c>
      <c r="FC96" s="17">
        <f t="shared" si="70"/>
        <v>2347.7999999999997</v>
      </c>
      <c r="FD96" s="17">
        <f t="shared" si="70"/>
        <v>354.9</v>
      </c>
      <c r="FE96" s="17">
        <f t="shared" si="70"/>
        <v>100.7</v>
      </c>
      <c r="FF96" s="17">
        <f t="shared" si="70"/>
        <v>231.20000000000002</v>
      </c>
      <c r="FG96" s="17">
        <f t="shared" si="70"/>
        <v>117.1</v>
      </c>
      <c r="FH96" s="17">
        <f t="shared" si="70"/>
        <v>94.3</v>
      </c>
      <c r="FI96" s="17">
        <f t="shared" si="70"/>
        <v>1863.7</v>
      </c>
      <c r="FJ96" s="17">
        <f t="shared" si="70"/>
        <v>1902.2</v>
      </c>
      <c r="FK96" s="17">
        <f t="shared" si="70"/>
        <v>2283.1999999999998</v>
      </c>
      <c r="FL96" s="17">
        <f t="shared" si="70"/>
        <v>5965.1</v>
      </c>
      <c r="FM96" s="17">
        <f t="shared" si="70"/>
        <v>3703.4</v>
      </c>
      <c r="FN96" s="17">
        <f t="shared" si="70"/>
        <v>21661.1</v>
      </c>
      <c r="FO96" s="17">
        <f t="shared" si="70"/>
        <v>1121.8</v>
      </c>
      <c r="FP96" s="17">
        <f t="shared" si="70"/>
        <v>2259.9</v>
      </c>
      <c r="FQ96" s="17">
        <f t="shared" si="70"/>
        <v>902.8</v>
      </c>
      <c r="FR96" s="17">
        <f t="shared" si="70"/>
        <v>166</v>
      </c>
      <c r="FS96" s="17">
        <f t="shared" si="70"/>
        <v>197.60000000000002</v>
      </c>
      <c r="FT96" s="17">
        <f t="shared" si="70"/>
        <v>80.599999999999994</v>
      </c>
      <c r="FU96" s="17">
        <f t="shared" si="70"/>
        <v>770.5</v>
      </c>
      <c r="FV96" s="17">
        <f t="shared" si="70"/>
        <v>669.7</v>
      </c>
      <c r="FW96" s="17">
        <f t="shared" si="70"/>
        <v>203.8</v>
      </c>
      <c r="FX96" s="17">
        <f t="shared" si="70"/>
        <v>64.699999999999989</v>
      </c>
      <c r="FZ96" s="17">
        <f t="shared" si="54"/>
        <v>865016.89999999932</v>
      </c>
    </row>
    <row r="97" spans="1:187" s="17" customFormat="1" x14ac:dyDescent="0.2">
      <c r="A97" s="4" t="s">
        <v>400</v>
      </c>
      <c r="B97" s="17" t="s">
        <v>401</v>
      </c>
      <c r="C97" s="17">
        <f>C96-C98</f>
        <v>8463.2999999999993</v>
      </c>
      <c r="D97" s="17">
        <f t="shared" ref="D97:BO97" si="71">D96-D98</f>
        <v>36982.6</v>
      </c>
      <c r="E97" s="17">
        <f t="shared" si="71"/>
        <v>7128.1</v>
      </c>
      <c r="F97" s="17">
        <f t="shared" si="71"/>
        <v>17106.3</v>
      </c>
      <c r="G97" s="17">
        <f t="shared" si="71"/>
        <v>1047.4000000000001</v>
      </c>
      <c r="H97" s="17">
        <f t="shared" si="71"/>
        <v>956.7</v>
      </c>
      <c r="I97" s="17">
        <f t="shared" si="71"/>
        <v>9327</v>
      </c>
      <c r="J97" s="17">
        <f t="shared" si="71"/>
        <v>2343.9</v>
      </c>
      <c r="K97" s="17">
        <f t="shared" si="71"/>
        <v>297.39999999999998</v>
      </c>
      <c r="L97" s="17">
        <f t="shared" si="71"/>
        <v>2639.7000000000003</v>
      </c>
      <c r="M97" s="17">
        <f t="shared" si="71"/>
        <v>1358.2</v>
      </c>
      <c r="N97" s="17">
        <f t="shared" si="71"/>
        <v>52724.1</v>
      </c>
      <c r="O97" s="17">
        <f t="shared" si="71"/>
        <v>14703.7</v>
      </c>
      <c r="P97" s="17">
        <f t="shared" si="71"/>
        <v>180.7</v>
      </c>
      <c r="Q97" s="17">
        <f t="shared" si="71"/>
        <v>38869</v>
      </c>
      <c r="R97" s="17">
        <f t="shared" si="71"/>
        <v>2717.6</v>
      </c>
      <c r="S97" s="17">
        <f t="shared" si="71"/>
        <v>1619.6</v>
      </c>
      <c r="T97" s="17">
        <f t="shared" si="71"/>
        <v>142.80000000000001</v>
      </c>
      <c r="U97" s="17">
        <f t="shared" si="71"/>
        <v>50</v>
      </c>
      <c r="V97" s="17">
        <f t="shared" si="71"/>
        <v>300.60000000000002</v>
      </c>
      <c r="W97" s="17">
        <f t="shared" si="71"/>
        <v>50</v>
      </c>
      <c r="X97" s="17">
        <f t="shared" si="71"/>
        <v>50</v>
      </c>
      <c r="Y97" s="17">
        <f t="shared" si="71"/>
        <v>1686.3</v>
      </c>
      <c r="Z97" s="17">
        <f t="shared" si="71"/>
        <v>244.6</v>
      </c>
      <c r="AA97" s="17">
        <f t="shared" si="71"/>
        <v>30032.3</v>
      </c>
      <c r="AB97" s="17">
        <f t="shared" si="71"/>
        <v>29822</v>
      </c>
      <c r="AC97" s="17">
        <f t="shared" si="71"/>
        <v>964.5</v>
      </c>
      <c r="AD97" s="17">
        <f t="shared" si="71"/>
        <v>1195.4000000000001</v>
      </c>
      <c r="AE97" s="17">
        <f t="shared" si="71"/>
        <v>111.2</v>
      </c>
      <c r="AF97" s="17">
        <f t="shared" si="71"/>
        <v>169.1</v>
      </c>
      <c r="AG97" s="17">
        <f t="shared" si="71"/>
        <v>799.8</v>
      </c>
      <c r="AH97" s="17">
        <f t="shared" si="71"/>
        <v>1034.5999999999999</v>
      </c>
      <c r="AI97" s="17">
        <f t="shared" si="71"/>
        <v>367.6</v>
      </c>
      <c r="AJ97" s="17">
        <f t="shared" si="71"/>
        <v>203.29999999999998</v>
      </c>
      <c r="AK97" s="17">
        <f t="shared" si="71"/>
        <v>217.2</v>
      </c>
      <c r="AL97" s="17">
        <f t="shared" si="71"/>
        <v>280</v>
      </c>
      <c r="AM97" s="17">
        <f t="shared" si="71"/>
        <v>449.5</v>
      </c>
      <c r="AN97" s="17">
        <f t="shared" si="71"/>
        <v>361.2</v>
      </c>
      <c r="AO97" s="17">
        <f t="shared" si="71"/>
        <v>4705.2000000000007</v>
      </c>
      <c r="AP97" s="17">
        <f t="shared" si="71"/>
        <v>87117.9</v>
      </c>
      <c r="AQ97" s="17">
        <f t="shared" si="71"/>
        <v>284</v>
      </c>
      <c r="AR97" s="17">
        <f t="shared" si="71"/>
        <v>63977.8</v>
      </c>
      <c r="AS97" s="17">
        <f t="shared" si="71"/>
        <v>6595.4</v>
      </c>
      <c r="AT97" s="17">
        <f t="shared" si="71"/>
        <v>2337.1999999999998</v>
      </c>
      <c r="AU97" s="17">
        <f t="shared" si="71"/>
        <v>263.5</v>
      </c>
      <c r="AV97" s="17">
        <f t="shared" si="71"/>
        <v>302.10000000000002</v>
      </c>
      <c r="AW97" s="17">
        <f t="shared" si="71"/>
        <v>211.9</v>
      </c>
      <c r="AX97" s="17">
        <f t="shared" si="71"/>
        <v>50</v>
      </c>
      <c r="AY97" s="17">
        <f t="shared" si="71"/>
        <v>435.7</v>
      </c>
      <c r="AZ97" s="17">
        <f t="shared" si="71"/>
        <v>11452</v>
      </c>
      <c r="BA97" s="17">
        <f t="shared" si="71"/>
        <v>9048.2000000000007</v>
      </c>
      <c r="BB97" s="17">
        <f t="shared" si="71"/>
        <v>7826.5</v>
      </c>
      <c r="BC97" s="17">
        <f t="shared" si="71"/>
        <v>26627.7</v>
      </c>
      <c r="BD97" s="17">
        <f t="shared" si="71"/>
        <v>4945.8999999999996</v>
      </c>
      <c r="BE97" s="17">
        <f t="shared" si="71"/>
        <v>1405.8999999999999</v>
      </c>
      <c r="BF97" s="17">
        <f t="shared" si="71"/>
        <v>24330.6</v>
      </c>
      <c r="BG97" s="17">
        <f t="shared" si="71"/>
        <v>976.5</v>
      </c>
      <c r="BH97" s="17">
        <f t="shared" si="71"/>
        <v>636.70000000000005</v>
      </c>
      <c r="BI97" s="17">
        <f t="shared" si="71"/>
        <v>257.2</v>
      </c>
      <c r="BJ97" s="17">
        <f t="shared" si="71"/>
        <v>6301.1</v>
      </c>
      <c r="BK97" s="17">
        <f t="shared" si="71"/>
        <v>22501.5</v>
      </c>
      <c r="BL97" s="17">
        <f t="shared" si="71"/>
        <v>194.6</v>
      </c>
      <c r="BM97" s="17">
        <f t="shared" si="71"/>
        <v>282.39999999999998</v>
      </c>
      <c r="BN97" s="17">
        <f t="shared" si="71"/>
        <v>3670.2</v>
      </c>
      <c r="BO97" s="17">
        <f t="shared" si="71"/>
        <v>1355.6</v>
      </c>
      <c r="BP97" s="17">
        <f t="shared" ref="BP97:EA97" si="72">BP96-BP98</f>
        <v>199.9</v>
      </c>
      <c r="BQ97" s="17">
        <f t="shared" si="72"/>
        <v>5485.6</v>
      </c>
      <c r="BR97" s="17">
        <f t="shared" si="72"/>
        <v>4715.1000000000004</v>
      </c>
      <c r="BS97" s="17">
        <f t="shared" si="72"/>
        <v>1103.4000000000001</v>
      </c>
      <c r="BT97" s="17">
        <f t="shared" si="72"/>
        <v>440</v>
      </c>
      <c r="BU97" s="17">
        <f t="shared" si="72"/>
        <v>428.09999999999997</v>
      </c>
      <c r="BV97" s="17">
        <f t="shared" si="72"/>
        <v>1225.8</v>
      </c>
      <c r="BW97" s="17">
        <f t="shared" si="72"/>
        <v>1959.2</v>
      </c>
      <c r="BX97" s="17">
        <f t="shared" si="72"/>
        <v>92.6</v>
      </c>
      <c r="BY97" s="17">
        <f t="shared" si="72"/>
        <v>526.20000000000005</v>
      </c>
      <c r="BZ97" s="17">
        <f t="shared" si="72"/>
        <v>214.2</v>
      </c>
      <c r="CA97" s="17">
        <f t="shared" si="72"/>
        <v>175</v>
      </c>
      <c r="CB97" s="17">
        <f t="shared" si="72"/>
        <v>80996.3</v>
      </c>
      <c r="CC97" s="17">
        <f t="shared" si="72"/>
        <v>168.9</v>
      </c>
      <c r="CD97" s="17">
        <f t="shared" si="72"/>
        <v>59.5</v>
      </c>
      <c r="CE97" s="17">
        <f t="shared" si="72"/>
        <v>167</v>
      </c>
      <c r="CF97" s="17">
        <f t="shared" si="72"/>
        <v>100.39999999999999</v>
      </c>
      <c r="CG97" s="17">
        <f t="shared" si="72"/>
        <v>202.5</v>
      </c>
      <c r="CH97" s="17">
        <f t="shared" si="72"/>
        <v>111</v>
      </c>
      <c r="CI97" s="17">
        <f t="shared" si="72"/>
        <v>719</v>
      </c>
      <c r="CJ97" s="17">
        <f t="shared" si="72"/>
        <v>973.2</v>
      </c>
      <c r="CK97" s="17">
        <f t="shared" si="72"/>
        <v>4998.6000000000004</v>
      </c>
      <c r="CL97" s="17">
        <f t="shared" si="72"/>
        <v>1323.7</v>
      </c>
      <c r="CM97" s="17">
        <f t="shared" si="72"/>
        <v>823.5</v>
      </c>
      <c r="CN97" s="17">
        <f t="shared" si="72"/>
        <v>28354.7</v>
      </c>
      <c r="CO97" s="17">
        <f t="shared" si="72"/>
        <v>15229.7</v>
      </c>
      <c r="CP97" s="17">
        <f t="shared" si="72"/>
        <v>1071.9000000000001</v>
      </c>
      <c r="CQ97" s="17">
        <f t="shared" si="72"/>
        <v>1044.5999999999999</v>
      </c>
      <c r="CR97" s="17">
        <f t="shared" si="72"/>
        <v>181.5</v>
      </c>
      <c r="CS97" s="17">
        <f t="shared" si="72"/>
        <v>353.3</v>
      </c>
      <c r="CT97" s="17">
        <f t="shared" si="72"/>
        <v>112.2</v>
      </c>
      <c r="CU97" s="17">
        <f t="shared" si="72"/>
        <v>448.4</v>
      </c>
      <c r="CV97" s="17">
        <f t="shared" si="72"/>
        <v>51.7</v>
      </c>
      <c r="CW97" s="17">
        <f t="shared" si="72"/>
        <v>166</v>
      </c>
      <c r="CX97" s="17">
        <f t="shared" si="72"/>
        <v>485</v>
      </c>
      <c r="CY97" s="17">
        <f t="shared" si="72"/>
        <v>50</v>
      </c>
      <c r="CZ97" s="17">
        <f t="shared" si="72"/>
        <v>2126.1</v>
      </c>
      <c r="DA97" s="17">
        <f t="shared" si="72"/>
        <v>183.6</v>
      </c>
      <c r="DB97" s="17">
        <f t="shared" si="72"/>
        <v>306.2</v>
      </c>
      <c r="DC97" s="17">
        <f t="shared" si="72"/>
        <v>160.9</v>
      </c>
      <c r="DD97" s="17">
        <f t="shared" si="72"/>
        <v>162</v>
      </c>
      <c r="DE97" s="17">
        <f t="shared" si="72"/>
        <v>443.2</v>
      </c>
      <c r="DF97" s="17">
        <f t="shared" si="72"/>
        <v>21099</v>
      </c>
      <c r="DG97" s="17">
        <f t="shared" si="72"/>
        <v>80.599999999999994</v>
      </c>
      <c r="DH97" s="17">
        <f t="shared" si="72"/>
        <v>2069.5</v>
      </c>
      <c r="DI97" s="17">
        <f t="shared" si="72"/>
        <v>2705.5</v>
      </c>
      <c r="DJ97" s="17">
        <f t="shared" si="72"/>
        <v>696.1</v>
      </c>
      <c r="DK97" s="17">
        <f t="shared" si="72"/>
        <v>462.4</v>
      </c>
      <c r="DL97" s="17">
        <f t="shared" si="72"/>
        <v>5870.3</v>
      </c>
      <c r="DM97" s="17">
        <f t="shared" si="72"/>
        <v>280.10000000000002</v>
      </c>
      <c r="DN97" s="17">
        <f t="shared" si="72"/>
        <v>1471.5</v>
      </c>
      <c r="DO97" s="17">
        <f t="shared" si="72"/>
        <v>3112.1</v>
      </c>
      <c r="DP97" s="17">
        <f t="shared" si="72"/>
        <v>214</v>
      </c>
      <c r="DQ97" s="17">
        <f t="shared" si="72"/>
        <v>574.20000000000005</v>
      </c>
      <c r="DR97" s="17">
        <f t="shared" si="72"/>
        <v>1429.3</v>
      </c>
      <c r="DS97" s="17">
        <f t="shared" si="72"/>
        <v>799.6</v>
      </c>
      <c r="DT97" s="17">
        <f t="shared" si="72"/>
        <v>133.19999999999999</v>
      </c>
      <c r="DU97" s="17">
        <f t="shared" si="72"/>
        <v>394</v>
      </c>
      <c r="DV97" s="17">
        <f t="shared" si="72"/>
        <v>198.8</v>
      </c>
      <c r="DW97" s="17">
        <f t="shared" si="72"/>
        <v>361.5</v>
      </c>
      <c r="DX97" s="17">
        <f t="shared" si="72"/>
        <v>171</v>
      </c>
      <c r="DY97" s="17">
        <f t="shared" si="72"/>
        <v>325</v>
      </c>
      <c r="DZ97" s="17">
        <f t="shared" si="72"/>
        <v>923.7</v>
      </c>
      <c r="EA97" s="17">
        <f t="shared" si="72"/>
        <v>664.2</v>
      </c>
      <c r="EB97" s="17">
        <f t="shared" ref="EB97:FX97" si="73">EB96-EB98</f>
        <v>587.4</v>
      </c>
      <c r="EC97" s="17">
        <f t="shared" si="73"/>
        <v>311</v>
      </c>
      <c r="ED97" s="17">
        <f t="shared" si="73"/>
        <v>1658.4</v>
      </c>
      <c r="EE97" s="17">
        <f t="shared" si="73"/>
        <v>193.4</v>
      </c>
      <c r="EF97" s="17">
        <f t="shared" si="73"/>
        <v>1483.3999999999999</v>
      </c>
      <c r="EG97" s="17">
        <f t="shared" si="73"/>
        <v>287.8</v>
      </c>
      <c r="EH97" s="17">
        <f t="shared" si="73"/>
        <v>237.6</v>
      </c>
      <c r="EI97" s="17">
        <f t="shared" si="73"/>
        <v>16746</v>
      </c>
      <c r="EJ97" s="17">
        <f t="shared" si="73"/>
        <v>9430.7999999999993</v>
      </c>
      <c r="EK97" s="17">
        <f t="shared" si="73"/>
        <v>691.2</v>
      </c>
      <c r="EL97" s="17">
        <f t="shared" si="73"/>
        <v>487.90000000000003</v>
      </c>
      <c r="EM97" s="17">
        <f t="shared" si="73"/>
        <v>438.90000000000003</v>
      </c>
      <c r="EN97" s="17">
        <f t="shared" si="73"/>
        <v>1114</v>
      </c>
      <c r="EO97" s="17">
        <f t="shared" si="73"/>
        <v>406.79999999999995</v>
      </c>
      <c r="EP97" s="17">
        <f t="shared" si="73"/>
        <v>401.8</v>
      </c>
      <c r="EQ97" s="17">
        <f t="shared" si="73"/>
        <v>2576.5</v>
      </c>
      <c r="ER97" s="17">
        <f t="shared" si="73"/>
        <v>341.90000000000003</v>
      </c>
      <c r="ES97" s="17">
        <f t="shared" si="73"/>
        <v>123.4</v>
      </c>
      <c r="ET97" s="17">
        <f t="shared" si="73"/>
        <v>219.9</v>
      </c>
      <c r="EU97" s="17">
        <f t="shared" si="73"/>
        <v>648.59999999999991</v>
      </c>
      <c r="EV97" s="17">
        <f t="shared" si="73"/>
        <v>67.400000000000006</v>
      </c>
      <c r="EW97" s="17">
        <f t="shared" si="73"/>
        <v>900.2</v>
      </c>
      <c r="EX97" s="17">
        <f t="shared" si="73"/>
        <v>244.6</v>
      </c>
      <c r="EY97" s="17">
        <f t="shared" si="73"/>
        <v>498.4</v>
      </c>
      <c r="EZ97" s="17">
        <f t="shared" si="73"/>
        <v>127.7</v>
      </c>
      <c r="FA97" s="17">
        <f t="shared" si="73"/>
        <v>3394.8</v>
      </c>
      <c r="FB97" s="17">
        <f t="shared" si="73"/>
        <v>346.6</v>
      </c>
      <c r="FC97" s="17">
        <f t="shared" si="73"/>
        <v>2347.7999999999997</v>
      </c>
      <c r="FD97" s="17">
        <f t="shared" si="73"/>
        <v>354.9</v>
      </c>
      <c r="FE97" s="17">
        <f t="shared" si="73"/>
        <v>100.7</v>
      </c>
      <c r="FF97" s="17">
        <f t="shared" si="73"/>
        <v>231.20000000000002</v>
      </c>
      <c r="FG97" s="17">
        <f t="shared" si="73"/>
        <v>117.1</v>
      </c>
      <c r="FH97" s="17">
        <f t="shared" si="73"/>
        <v>94.3</v>
      </c>
      <c r="FI97" s="17">
        <f t="shared" si="73"/>
        <v>1863.7</v>
      </c>
      <c r="FJ97" s="17">
        <f t="shared" si="73"/>
        <v>1902.2</v>
      </c>
      <c r="FK97" s="17">
        <f t="shared" si="73"/>
        <v>2283.1999999999998</v>
      </c>
      <c r="FL97" s="17">
        <f t="shared" si="73"/>
        <v>5965.1</v>
      </c>
      <c r="FM97" s="17">
        <f t="shared" si="73"/>
        <v>3703.4</v>
      </c>
      <c r="FN97" s="17">
        <f t="shared" si="73"/>
        <v>21661.1</v>
      </c>
      <c r="FO97" s="17">
        <f t="shared" si="73"/>
        <v>1121.8</v>
      </c>
      <c r="FP97" s="17">
        <f t="shared" si="73"/>
        <v>2259.9</v>
      </c>
      <c r="FQ97" s="17">
        <f t="shared" si="73"/>
        <v>902.8</v>
      </c>
      <c r="FR97" s="17">
        <f t="shared" si="73"/>
        <v>166</v>
      </c>
      <c r="FS97" s="17">
        <f t="shared" si="73"/>
        <v>197.60000000000002</v>
      </c>
      <c r="FT97" s="17">
        <f t="shared" si="73"/>
        <v>80.599999999999994</v>
      </c>
      <c r="FU97" s="17">
        <f t="shared" si="73"/>
        <v>770.5</v>
      </c>
      <c r="FV97" s="17">
        <f t="shared" si="73"/>
        <v>669.7</v>
      </c>
      <c r="FW97" s="17">
        <f t="shared" si="73"/>
        <v>203.8</v>
      </c>
      <c r="FX97" s="17">
        <f t="shared" si="73"/>
        <v>64.699999999999989</v>
      </c>
      <c r="FZ97" s="17">
        <f t="shared" si="54"/>
        <v>848294.39999999956</v>
      </c>
    </row>
    <row r="98" spans="1:187" s="17" customFormat="1" x14ac:dyDescent="0.2">
      <c r="A98" s="4" t="s">
        <v>402</v>
      </c>
      <c r="B98" s="17" t="s">
        <v>403</v>
      </c>
      <c r="C98" s="17">
        <f>C88+C89+C90+C95+C93</f>
        <v>0</v>
      </c>
      <c r="D98" s="17">
        <f t="shared" ref="D98:BO98" si="74">D88+D89+D90+D95+D93</f>
        <v>4933.3999999999996</v>
      </c>
      <c r="E98" s="17">
        <f t="shared" si="74"/>
        <v>919.1</v>
      </c>
      <c r="F98" s="17">
        <f t="shared" si="74"/>
        <v>699.6</v>
      </c>
      <c r="G98" s="17">
        <f t="shared" si="74"/>
        <v>0</v>
      </c>
      <c r="H98" s="17">
        <f t="shared" si="74"/>
        <v>0</v>
      </c>
      <c r="I98" s="17">
        <f t="shared" si="74"/>
        <v>1069.0999999999999</v>
      </c>
      <c r="J98" s="17">
        <f t="shared" si="74"/>
        <v>0</v>
      </c>
      <c r="K98" s="17">
        <f t="shared" si="74"/>
        <v>0</v>
      </c>
      <c r="L98" s="17">
        <f t="shared" si="74"/>
        <v>0</v>
      </c>
      <c r="M98" s="17">
        <f t="shared" si="74"/>
        <v>0</v>
      </c>
      <c r="N98" s="17">
        <f t="shared" si="74"/>
        <v>0</v>
      </c>
      <c r="O98" s="17">
        <f t="shared" si="74"/>
        <v>0</v>
      </c>
      <c r="P98" s="17">
        <f t="shared" si="74"/>
        <v>0</v>
      </c>
      <c r="Q98" s="17">
        <f t="shared" si="74"/>
        <v>1047.5</v>
      </c>
      <c r="R98" s="17">
        <f t="shared" si="74"/>
        <v>0</v>
      </c>
      <c r="S98" s="17">
        <f t="shared" si="74"/>
        <v>0</v>
      </c>
      <c r="T98" s="17">
        <f t="shared" si="74"/>
        <v>0</v>
      </c>
      <c r="U98" s="17">
        <f t="shared" si="74"/>
        <v>0</v>
      </c>
      <c r="V98" s="17">
        <f t="shared" si="74"/>
        <v>0</v>
      </c>
      <c r="W98" s="17">
        <f t="shared" si="74"/>
        <v>0</v>
      </c>
      <c r="X98" s="17">
        <f t="shared" si="74"/>
        <v>0</v>
      </c>
      <c r="Y98" s="17">
        <f t="shared" si="74"/>
        <v>0</v>
      </c>
      <c r="Z98" s="17">
        <f t="shared" si="74"/>
        <v>0</v>
      </c>
      <c r="AA98" s="17">
        <f t="shared" si="74"/>
        <v>0</v>
      </c>
      <c r="AB98" s="17">
        <f t="shared" si="74"/>
        <v>0</v>
      </c>
      <c r="AC98" s="17">
        <f t="shared" si="74"/>
        <v>0</v>
      </c>
      <c r="AD98" s="17">
        <f t="shared" si="74"/>
        <v>84.8</v>
      </c>
      <c r="AE98" s="17">
        <f t="shared" si="74"/>
        <v>0</v>
      </c>
      <c r="AF98" s="17">
        <f t="shared" si="74"/>
        <v>0</v>
      </c>
      <c r="AG98" s="17">
        <f t="shared" si="74"/>
        <v>0</v>
      </c>
      <c r="AH98" s="17">
        <f t="shared" si="74"/>
        <v>0</v>
      </c>
      <c r="AI98" s="17">
        <f t="shared" si="74"/>
        <v>0</v>
      </c>
      <c r="AJ98" s="17">
        <f t="shared" si="74"/>
        <v>0</v>
      </c>
      <c r="AK98" s="17">
        <f t="shared" si="74"/>
        <v>0</v>
      </c>
      <c r="AL98" s="17">
        <f t="shared" si="74"/>
        <v>0</v>
      </c>
      <c r="AM98" s="17">
        <f t="shared" si="74"/>
        <v>0</v>
      </c>
      <c r="AN98" s="17">
        <f t="shared" si="74"/>
        <v>0</v>
      </c>
      <c r="AO98" s="17">
        <f t="shared" si="74"/>
        <v>0</v>
      </c>
      <c r="AP98" s="17">
        <f t="shared" si="74"/>
        <v>0</v>
      </c>
      <c r="AQ98" s="17">
        <f t="shared" si="74"/>
        <v>0</v>
      </c>
      <c r="AR98" s="17">
        <f t="shared" si="74"/>
        <v>526.5</v>
      </c>
      <c r="AS98" s="17">
        <f t="shared" si="74"/>
        <v>299.10000000000002</v>
      </c>
      <c r="AT98" s="17">
        <f t="shared" si="74"/>
        <v>0</v>
      </c>
      <c r="AU98" s="17">
        <f t="shared" si="74"/>
        <v>0</v>
      </c>
      <c r="AV98" s="17">
        <f t="shared" si="74"/>
        <v>0</v>
      </c>
      <c r="AW98" s="17">
        <f t="shared" si="74"/>
        <v>0</v>
      </c>
      <c r="AX98" s="17">
        <f t="shared" si="74"/>
        <v>0</v>
      </c>
      <c r="AY98" s="17">
        <f t="shared" si="74"/>
        <v>38.6</v>
      </c>
      <c r="AZ98" s="17">
        <f t="shared" si="74"/>
        <v>0</v>
      </c>
      <c r="BA98" s="17">
        <f t="shared" si="74"/>
        <v>0</v>
      </c>
      <c r="BB98" s="17">
        <f t="shared" si="74"/>
        <v>0</v>
      </c>
      <c r="BC98" s="17">
        <f t="shared" si="74"/>
        <v>3504.3</v>
      </c>
      <c r="BD98" s="17">
        <f t="shared" si="74"/>
        <v>0</v>
      </c>
      <c r="BE98" s="17">
        <f t="shared" si="74"/>
        <v>0</v>
      </c>
      <c r="BF98" s="17">
        <f t="shared" si="74"/>
        <v>0</v>
      </c>
      <c r="BG98" s="17">
        <f t="shared" si="74"/>
        <v>0</v>
      </c>
      <c r="BH98" s="17">
        <f t="shared" si="74"/>
        <v>0</v>
      </c>
      <c r="BI98" s="17">
        <f t="shared" si="74"/>
        <v>0</v>
      </c>
      <c r="BJ98" s="17">
        <f t="shared" si="74"/>
        <v>0</v>
      </c>
      <c r="BK98" s="17">
        <f t="shared" si="74"/>
        <v>0</v>
      </c>
      <c r="BL98" s="17">
        <f t="shared" si="74"/>
        <v>0</v>
      </c>
      <c r="BM98" s="17">
        <f t="shared" si="74"/>
        <v>0</v>
      </c>
      <c r="BN98" s="17">
        <f t="shared" si="74"/>
        <v>0</v>
      </c>
      <c r="BO98" s="17">
        <f t="shared" si="74"/>
        <v>0</v>
      </c>
      <c r="BP98" s="17">
        <f t="shared" ref="BP98:EA98" si="75">BP88+BP89+BP90+BP95+BP93</f>
        <v>0</v>
      </c>
      <c r="BQ98" s="17">
        <f t="shared" si="75"/>
        <v>570.5</v>
      </c>
      <c r="BR98" s="17">
        <f t="shared" si="75"/>
        <v>0</v>
      </c>
      <c r="BS98" s="17">
        <f t="shared" si="75"/>
        <v>0</v>
      </c>
      <c r="BT98" s="17">
        <f t="shared" si="75"/>
        <v>0</v>
      </c>
      <c r="BU98" s="17">
        <f t="shared" si="75"/>
        <v>0</v>
      </c>
      <c r="BV98" s="17">
        <f t="shared" si="75"/>
        <v>31.6</v>
      </c>
      <c r="BW98" s="17">
        <f t="shared" si="75"/>
        <v>0</v>
      </c>
      <c r="BX98" s="17">
        <f t="shared" si="75"/>
        <v>0</v>
      </c>
      <c r="BY98" s="17">
        <f t="shared" si="75"/>
        <v>0</v>
      </c>
      <c r="BZ98" s="17">
        <f t="shared" si="75"/>
        <v>0</v>
      </c>
      <c r="CA98" s="17">
        <f t="shared" si="75"/>
        <v>0</v>
      </c>
      <c r="CB98" s="17">
        <f t="shared" si="75"/>
        <v>0</v>
      </c>
      <c r="CC98" s="17">
        <f t="shared" si="75"/>
        <v>0</v>
      </c>
      <c r="CD98" s="17">
        <f t="shared" si="75"/>
        <v>0</v>
      </c>
      <c r="CE98" s="17">
        <f t="shared" si="75"/>
        <v>0</v>
      </c>
      <c r="CF98" s="17">
        <f t="shared" si="75"/>
        <v>0</v>
      </c>
      <c r="CG98" s="17">
        <f t="shared" si="75"/>
        <v>0</v>
      </c>
      <c r="CH98" s="17">
        <f t="shared" si="75"/>
        <v>0</v>
      </c>
      <c r="CI98" s="17">
        <f t="shared" si="75"/>
        <v>0</v>
      </c>
      <c r="CJ98" s="17">
        <f t="shared" si="75"/>
        <v>0</v>
      </c>
      <c r="CK98" s="17">
        <f t="shared" si="75"/>
        <v>504</v>
      </c>
      <c r="CL98" s="17">
        <f t="shared" si="75"/>
        <v>0</v>
      </c>
      <c r="CM98" s="17">
        <f t="shared" si="75"/>
        <v>0</v>
      </c>
      <c r="CN98" s="17">
        <f t="shared" si="75"/>
        <v>1529.3</v>
      </c>
      <c r="CO98" s="17">
        <f t="shared" si="75"/>
        <v>0</v>
      </c>
      <c r="CP98" s="17">
        <f t="shared" si="75"/>
        <v>0</v>
      </c>
      <c r="CQ98" s="17">
        <f t="shared" si="75"/>
        <v>0</v>
      </c>
      <c r="CR98" s="17">
        <f t="shared" si="75"/>
        <v>0</v>
      </c>
      <c r="CS98" s="17">
        <f t="shared" si="75"/>
        <v>0</v>
      </c>
      <c r="CT98" s="17">
        <f t="shared" si="75"/>
        <v>0</v>
      </c>
      <c r="CU98" s="17">
        <f t="shared" si="75"/>
        <v>0</v>
      </c>
      <c r="CV98" s="17">
        <f t="shared" si="75"/>
        <v>0</v>
      </c>
      <c r="CW98" s="17">
        <f t="shared" si="75"/>
        <v>0</v>
      </c>
      <c r="CX98" s="17">
        <f t="shared" si="75"/>
        <v>0</v>
      </c>
      <c r="CY98" s="17">
        <f t="shared" si="75"/>
        <v>0</v>
      </c>
      <c r="CZ98" s="17">
        <f t="shared" si="75"/>
        <v>0</v>
      </c>
      <c r="DA98" s="17">
        <f t="shared" si="75"/>
        <v>0</v>
      </c>
      <c r="DB98" s="17">
        <f t="shared" si="75"/>
        <v>0</v>
      </c>
      <c r="DC98" s="17">
        <f t="shared" si="75"/>
        <v>0</v>
      </c>
      <c r="DD98" s="17">
        <f t="shared" si="75"/>
        <v>0</v>
      </c>
      <c r="DE98" s="17">
        <f t="shared" si="75"/>
        <v>0</v>
      </c>
      <c r="DF98" s="17">
        <f t="shared" si="75"/>
        <v>828.9</v>
      </c>
      <c r="DG98" s="17">
        <f t="shared" si="75"/>
        <v>0</v>
      </c>
      <c r="DH98" s="17">
        <f t="shared" si="75"/>
        <v>0</v>
      </c>
      <c r="DI98" s="17">
        <f t="shared" si="75"/>
        <v>0</v>
      </c>
      <c r="DJ98" s="17">
        <f t="shared" si="75"/>
        <v>0</v>
      </c>
      <c r="DK98" s="17">
        <f t="shared" si="75"/>
        <v>0</v>
      </c>
      <c r="DL98" s="17">
        <f t="shared" si="75"/>
        <v>0</v>
      </c>
      <c r="DM98" s="17">
        <f t="shared" si="75"/>
        <v>0</v>
      </c>
      <c r="DN98" s="17">
        <f t="shared" si="75"/>
        <v>0</v>
      </c>
      <c r="DO98" s="17">
        <f t="shared" si="75"/>
        <v>0</v>
      </c>
      <c r="DP98" s="17">
        <f t="shared" si="75"/>
        <v>0</v>
      </c>
      <c r="DQ98" s="17">
        <f t="shared" si="75"/>
        <v>0</v>
      </c>
      <c r="DR98" s="17">
        <f t="shared" si="75"/>
        <v>0</v>
      </c>
      <c r="DS98" s="17">
        <f t="shared" si="75"/>
        <v>0</v>
      </c>
      <c r="DT98" s="17">
        <f t="shared" si="75"/>
        <v>0</v>
      </c>
      <c r="DU98" s="17">
        <f t="shared" si="75"/>
        <v>0</v>
      </c>
      <c r="DV98" s="17">
        <f t="shared" si="75"/>
        <v>0</v>
      </c>
      <c r="DW98" s="17">
        <f t="shared" si="75"/>
        <v>0</v>
      </c>
      <c r="DX98" s="17">
        <f t="shared" si="75"/>
        <v>0</v>
      </c>
      <c r="DY98" s="17">
        <f t="shared" si="75"/>
        <v>0</v>
      </c>
      <c r="DZ98" s="17">
        <f t="shared" si="75"/>
        <v>0</v>
      </c>
      <c r="EA98" s="17">
        <f t="shared" si="75"/>
        <v>0</v>
      </c>
      <c r="EB98" s="17">
        <f t="shared" ref="EB98:FX98" si="76">EB88+EB89+EB90+EB95+EB93</f>
        <v>0</v>
      </c>
      <c r="EC98" s="17">
        <f t="shared" si="76"/>
        <v>0</v>
      </c>
      <c r="ED98" s="17">
        <f t="shared" si="76"/>
        <v>0</v>
      </c>
      <c r="EE98" s="17">
        <f t="shared" si="76"/>
        <v>0</v>
      </c>
      <c r="EF98" s="17">
        <f t="shared" si="76"/>
        <v>0</v>
      </c>
      <c r="EG98" s="17">
        <f t="shared" si="76"/>
        <v>0</v>
      </c>
      <c r="EH98" s="17">
        <f t="shared" si="76"/>
        <v>0</v>
      </c>
      <c r="EI98" s="17">
        <f t="shared" si="76"/>
        <v>0</v>
      </c>
      <c r="EJ98" s="17">
        <f t="shared" si="76"/>
        <v>0</v>
      </c>
      <c r="EK98" s="17">
        <f t="shared" si="76"/>
        <v>0</v>
      </c>
      <c r="EL98" s="17">
        <f t="shared" si="76"/>
        <v>0</v>
      </c>
      <c r="EM98" s="17">
        <f t="shared" si="76"/>
        <v>0</v>
      </c>
      <c r="EN98" s="17">
        <f t="shared" si="76"/>
        <v>0</v>
      </c>
      <c r="EO98" s="17">
        <f t="shared" si="76"/>
        <v>0</v>
      </c>
      <c r="EP98" s="17">
        <f t="shared" si="76"/>
        <v>0</v>
      </c>
      <c r="EQ98" s="17">
        <f t="shared" si="76"/>
        <v>136.19999999999999</v>
      </c>
      <c r="ER98" s="17">
        <f t="shared" si="76"/>
        <v>0</v>
      </c>
      <c r="ES98" s="17">
        <f t="shared" si="76"/>
        <v>0</v>
      </c>
      <c r="ET98" s="17">
        <f t="shared" si="76"/>
        <v>0</v>
      </c>
      <c r="EU98" s="17">
        <f t="shared" si="76"/>
        <v>0</v>
      </c>
      <c r="EV98" s="17">
        <f t="shared" si="76"/>
        <v>0</v>
      </c>
      <c r="EW98" s="17">
        <f t="shared" si="76"/>
        <v>0</v>
      </c>
      <c r="EX98" s="17">
        <f t="shared" si="76"/>
        <v>0</v>
      </c>
      <c r="EY98" s="17">
        <f t="shared" si="76"/>
        <v>0</v>
      </c>
      <c r="EZ98" s="17">
        <f t="shared" si="76"/>
        <v>0</v>
      </c>
      <c r="FA98" s="17">
        <f t="shared" si="76"/>
        <v>0</v>
      </c>
      <c r="FB98" s="17">
        <f t="shared" si="76"/>
        <v>0</v>
      </c>
      <c r="FC98" s="17">
        <f t="shared" si="76"/>
        <v>0</v>
      </c>
      <c r="FD98" s="17">
        <f t="shared" si="76"/>
        <v>0</v>
      </c>
      <c r="FE98" s="17">
        <f t="shared" si="76"/>
        <v>0</v>
      </c>
      <c r="FF98" s="17">
        <f t="shared" si="76"/>
        <v>0</v>
      </c>
      <c r="FG98" s="17">
        <f t="shared" si="76"/>
        <v>0</v>
      </c>
      <c r="FH98" s="17">
        <f t="shared" si="76"/>
        <v>0</v>
      </c>
      <c r="FI98" s="17">
        <f t="shared" si="76"/>
        <v>0</v>
      </c>
      <c r="FJ98" s="17">
        <f t="shared" si="76"/>
        <v>0</v>
      </c>
      <c r="FK98" s="17">
        <f t="shared" si="76"/>
        <v>0</v>
      </c>
      <c r="FL98" s="17">
        <f t="shared" si="76"/>
        <v>0</v>
      </c>
      <c r="FM98" s="17">
        <f t="shared" si="76"/>
        <v>0</v>
      </c>
      <c r="FN98" s="17">
        <f t="shared" si="76"/>
        <v>0</v>
      </c>
      <c r="FO98" s="17">
        <f t="shared" si="76"/>
        <v>0</v>
      </c>
      <c r="FP98" s="17">
        <f t="shared" si="76"/>
        <v>0</v>
      </c>
      <c r="FQ98" s="17">
        <f t="shared" si="76"/>
        <v>0</v>
      </c>
      <c r="FR98" s="17">
        <f t="shared" si="76"/>
        <v>0</v>
      </c>
      <c r="FS98" s="17">
        <f t="shared" si="76"/>
        <v>0</v>
      </c>
      <c r="FT98" s="17">
        <f t="shared" si="76"/>
        <v>0</v>
      </c>
      <c r="FU98" s="17">
        <f t="shared" si="76"/>
        <v>0</v>
      </c>
      <c r="FV98" s="17">
        <f t="shared" si="76"/>
        <v>0</v>
      </c>
      <c r="FW98" s="17">
        <f t="shared" si="76"/>
        <v>0</v>
      </c>
      <c r="FX98" s="17">
        <f t="shared" si="76"/>
        <v>0</v>
      </c>
      <c r="FZ98" s="17">
        <f t="shared" si="54"/>
        <v>16722.5</v>
      </c>
    </row>
    <row r="99" spans="1:187" s="27" customFormat="1" ht="15.75" x14ac:dyDescent="0.25">
      <c r="A99" s="4"/>
      <c r="B99" s="45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17"/>
      <c r="FU99" s="21"/>
      <c r="FV99" s="21"/>
      <c r="FW99" s="21"/>
      <c r="FX99" s="21"/>
      <c r="FY99" s="20"/>
      <c r="FZ99" s="20"/>
      <c r="GA99" s="35"/>
      <c r="GB99" s="20"/>
      <c r="GC99" s="20"/>
      <c r="GD99" s="20"/>
      <c r="GE99" s="20"/>
    </row>
    <row r="100" spans="1:187" s="27" customFormat="1" ht="15.75" x14ac:dyDescent="0.25">
      <c r="A100" s="85"/>
      <c r="B100" s="86" t="s">
        <v>404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20"/>
      <c r="FZ100" s="20"/>
      <c r="GA100" s="35"/>
      <c r="GB100" s="20"/>
      <c r="GC100" s="20"/>
      <c r="GD100" s="20"/>
      <c r="GE100" s="20"/>
    </row>
    <row r="101" spans="1:187" s="27" customFormat="1" x14ac:dyDescent="0.2">
      <c r="A101" s="88" t="s">
        <v>405</v>
      </c>
      <c r="B101" s="35" t="s">
        <v>406</v>
      </c>
      <c r="C101" s="89">
        <f t="shared" ref="C101:BN101" si="77">IF(AND(C15&gt;0,C96&lt;=500),C96-ROUND((C15*0.65),1),0)</f>
        <v>0</v>
      </c>
      <c r="D101" s="89">
        <f t="shared" si="77"/>
        <v>0</v>
      </c>
      <c r="E101" s="89">
        <f t="shared" si="77"/>
        <v>0</v>
      </c>
      <c r="F101" s="89">
        <f t="shared" si="77"/>
        <v>0</v>
      </c>
      <c r="G101" s="89">
        <f t="shared" si="77"/>
        <v>0</v>
      </c>
      <c r="H101" s="89">
        <f t="shared" si="77"/>
        <v>0</v>
      </c>
      <c r="I101" s="89">
        <f t="shared" si="77"/>
        <v>0</v>
      </c>
      <c r="J101" s="89">
        <f t="shared" si="77"/>
        <v>0</v>
      </c>
      <c r="K101" s="89">
        <f t="shared" si="77"/>
        <v>0</v>
      </c>
      <c r="L101" s="89">
        <f t="shared" si="77"/>
        <v>0</v>
      </c>
      <c r="M101" s="89">
        <f t="shared" si="77"/>
        <v>0</v>
      </c>
      <c r="N101" s="89">
        <f t="shared" si="77"/>
        <v>0</v>
      </c>
      <c r="O101" s="89">
        <f t="shared" si="77"/>
        <v>0</v>
      </c>
      <c r="P101" s="89">
        <f t="shared" si="77"/>
        <v>0</v>
      </c>
      <c r="Q101" s="89">
        <f t="shared" si="77"/>
        <v>0</v>
      </c>
      <c r="R101" s="89">
        <f t="shared" si="77"/>
        <v>0</v>
      </c>
      <c r="S101" s="89">
        <f t="shared" si="77"/>
        <v>0</v>
      </c>
      <c r="T101" s="89">
        <f t="shared" si="77"/>
        <v>0</v>
      </c>
      <c r="U101" s="89">
        <f t="shared" si="77"/>
        <v>0</v>
      </c>
      <c r="V101" s="89">
        <f t="shared" si="77"/>
        <v>0</v>
      </c>
      <c r="W101" s="89">
        <f t="shared" si="77"/>
        <v>0</v>
      </c>
      <c r="X101" s="89">
        <f t="shared" si="77"/>
        <v>0</v>
      </c>
      <c r="Y101" s="89">
        <f t="shared" si="77"/>
        <v>0</v>
      </c>
      <c r="Z101" s="89">
        <f t="shared" si="77"/>
        <v>0</v>
      </c>
      <c r="AA101" s="89">
        <f t="shared" si="77"/>
        <v>0</v>
      </c>
      <c r="AB101" s="89">
        <f t="shared" si="77"/>
        <v>0</v>
      </c>
      <c r="AC101" s="89">
        <f t="shared" si="77"/>
        <v>0</v>
      </c>
      <c r="AD101" s="89">
        <f t="shared" si="77"/>
        <v>0</v>
      </c>
      <c r="AE101" s="89">
        <f t="shared" si="77"/>
        <v>0</v>
      </c>
      <c r="AF101" s="89">
        <f t="shared" si="77"/>
        <v>0</v>
      </c>
      <c r="AG101" s="89">
        <f t="shared" si="77"/>
        <v>0</v>
      </c>
      <c r="AH101" s="89">
        <f t="shared" si="77"/>
        <v>0</v>
      </c>
      <c r="AI101" s="89">
        <f t="shared" si="77"/>
        <v>0</v>
      </c>
      <c r="AJ101" s="89">
        <f t="shared" si="77"/>
        <v>0</v>
      </c>
      <c r="AK101" s="89">
        <f t="shared" si="77"/>
        <v>0</v>
      </c>
      <c r="AL101" s="89">
        <f t="shared" si="77"/>
        <v>0</v>
      </c>
      <c r="AM101" s="89">
        <f t="shared" si="77"/>
        <v>0</v>
      </c>
      <c r="AN101" s="89">
        <f t="shared" si="77"/>
        <v>0</v>
      </c>
      <c r="AO101" s="89">
        <f t="shared" si="77"/>
        <v>0</v>
      </c>
      <c r="AP101" s="89">
        <f t="shared" si="77"/>
        <v>0</v>
      </c>
      <c r="AQ101" s="89">
        <f t="shared" si="77"/>
        <v>0</v>
      </c>
      <c r="AR101" s="89">
        <f t="shared" si="77"/>
        <v>0</v>
      </c>
      <c r="AS101" s="89">
        <f t="shared" si="77"/>
        <v>0</v>
      </c>
      <c r="AT101" s="89">
        <f t="shared" si="77"/>
        <v>0</v>
      </c>
      <c r="AU101" s="89">
        <f t="shared" si="77"/>
        <v>0</v>
      </c>
      <c r="AV101" s="89">
        <f t="shared" si="77"/>
        <v>0</v>
      </c>
      <c r="AW101" s="89">
        <f t="shared" si="77"/>
        <v>0</v>
      </c>
      <c r="AX101" s="89">
        <f t="shared" si="77"/>
        <v>0</v>
      </c>
      <c r="AY101" s="89">
        <f t="shared" si="77"/>
        <v>0</v>
      </c>
      <c r="AZ101" s="89">
        <f t="shared" si="77"/>
        <v>0</v>
      </c>
      <c r="BA101" s="89">
        <f t="shared" si="77"/>
        <v>0</v>
      </c>
      <c r="BB101" s="89">
        <f t="shared" si="77"/>
        <v>0</v>
      </c>
      <c r="BC101" s="89">
        <f t="shared" si="77"/>
        <v>0</v>
      </c>
      <c r="BD101" s="89">
        <f t="shared" si="77"/>
        <v>0</v>
      </c>
      <c r="BE101" s="89">
        <f t="shared" si="77"/>
        <v>0</v>
      </c>
      <c r="BF101" s="89">
        <f t="shared" si="77"/>
        <v>0</v>
      </c>
      <c r="BG101" s="89">
        <f t="shared" si="77"/>
        <v>0</v>
      </c>
      <c r="BH101" s="89">
        <f t="shared" si="77"/>
        <v>0</v>
      </c>
      <c r="BI101" s="89">
        <f t="shared" si="77"/>
        <v>0</v>
      </c>
      <c r="BJ101" s="89">
        <f t="shared" si="77"/>
        <v>0</v>
      </c>
      <c r="BK101" s="89">
        <f t="shared" si="77"/>
        <v>0</v>
      </c>
      <c r="BL101" s="89">
        <f t="shared" si="77"/>
        <v>0</v>
      </c>
      <c r="BM101" s="89">
        <f t="shared" si="77"/>
        <v>0</v>
      </c>
      <c r="BN101" s="89">
        <f t="shared" si="77"/>
        <v>0</v>
      </c>
      <c r="BO101" s="89">
        <f t="shared" ref="BO101:DZ101" si="78">IF(AND(BO15&gt;0,BO96&lt;=500),BO96-ROUND((BO15*0.65),1),0)</f>
        <v>0</v>
      </c>
      <c r="BP101" s="89">
        <f t="shared" si="78"/>
        <v>0</v>
      </c>
      <c r="BQ101" s="89">
        <f t="shared" si="78"/>
        <v>0</v>
      </c>
      <c r="BR101" s="89">
        <f t="shared" si="78"/>
        <v>0</v>
      </c>
      <c r="BS101" s="89">
        <f t="shared" si="78"/>
        <v>0</v>
      </c>
      <c r="BT101" s="89">
        <f t="shared" si="78"/>
        <v>0</v>
      </c>
      <c r="BU101" s="89">
        <f t="shared" si="78"/>
        <v>0</v>
      </c>
      <c r="BV101" s="89">
        <f t="shared" si="78"/>
        <v>0</v>
      </c>
      <c r="BW101" s="89">
        <f t="shared" si="78"/>
        <v>0</v>
      </c>
      <c r="BX101" s="89">
        <f t="shared" si="78"/>
        <v>0</v>
      </c>
      <c r="BY101" s="89">
        <f t="shared" si="78"/>
        <v>0</v>
      </c>
      <c r="BZ101" s="89">
        <f t="shared" si="78"/>
        <v>0</v>
      </c>
      <c r="CA101" s="89">
        <f t="shared" si="78"/>
        <v>0</v>
      </c>
      <c r="CB101" s="89">
        <f t="shared" si="78"/>
        <v>0</v>
      </c>
      <c r="CC101" s="89">
        <f t="shared" si="78"/>
        <v>0</v>
      </c>
      <c r="CD101" s="89">
        <f t="shared" si="78"/>
        <v>0</v>
      </c>
      <c r="CE101" s="89">
        <f t="shared" si="78"/>
        <v>0</v>
      </c>
      <c r="CF101" s="89">
        <f t="shared" si="78"/>
        <v>0</v>
      </c>
      <c r="CG101" s="89">
        <f t="shared" si="78"/>
        <v>0</v>
      </c>
      <c r="CH101" s="89">
        <f t="shared" si="78"/>
        <v>0</v>
      </c>
      <c r="CI101" s="89">
        <f t="shared" si="78"/>
        <v>0</v>
      </c>
      <c r="CJ101" s="89">
        <f t="shared" si="78"/>
        <v>0</v>
      </c>
      <c r="CK101" s="89">
        <f t="shared" si="78"/>
        <v>0</v>
      </c>
      <c r="CL101" s="89">
        <f t="shared" si="78"/>
        <v>0</v>
      </c>
      <c r="CM101" s="89">
        <f t="shared" si="78"/>
        <v>0</v>
      </c>
      <c r="CN101" s="89">
        <f t="shared" si="78"/>
        <v>0</v>
      </c>
      <c r="CO101" s="89">
        <f t="shared" si="78"/>
        <v>0</v>
      </c>
      <c r="CP101" s="89">
        <f t="shared" si="78"/>
        <v>0</v>
      </c>
      <c r="CQ101" s="89">
        <f t="shared" si="78"/>
        <v>0</v>
      </c>
      <c r="CR101" s="89">
        <f t="shared" si="78"/>
        <v>0</v>
      </c>
      <c r="CS101" s="89">
        <f t="shared" si="78"/>
        <v>0</v>
      </c>
      <c r="CT101" s="89">
        <f t="shared" si="78"/>
        <v>0</v>
      </c>
      <c r="CU101" s="89">
        <f t="shared" si="78"/>
        <v>0</v>
      </c>
      <c r="CV101" s="89">
        <f t="shared" si="78"/>
        <v>0</v>
      </c>
      <c r="CW101" s="89">
        <f t="shared" si="78"/>
        <v>0</v>
      </c>
      <c r="CX101" s="89">
        <f t="shared" si="78"/>
        <v>0</v>
      </c>
      <c r="CY101" s="89">
        <f t="shared" si="78"/>
        <v>0</v>
      </c>
      <c r="CZ101" s="89">
        <f t="shared" si="78"/>
        <v>0</v>
      </c>
      <c r="DA101" s="89">
        <f t="shared" si="78"/>
        <v>0</v>
      </c>
      <c r="DB101" s="89">
        <f t="shared" si="78"/>
        <v>0</v>
      </c>
      <c r="DC101" s="89">
        <f t="shared" si="78"/>
        <v>0</v>
      </c>
      <c r="DD101" s="89">
        <f t="shared" si="78"/>
        <v>0</v>
      </c>
      <c r="DE101" s="89">
        <f t="shared" si="78"/>
        <v>0</v>
      </c>
      <c r="DF101" s="89">
        <f t="shared" si="78"/>
        <v>0</v>
      </c>
      <c r="DG101" s="89">
        <f t="shared" si="78"/>
        <v>0</v>
      </c>
      <c r="DH101" s="89">
        <f t="shared" si="78"/>
        <v>0</v>
      </c>
      <c r="DI101" s="89">
        <f t="shared" si="78"/>
        <v>0</v>
      </c>
      <c r="DJ101" s="89">
        <f t="shared" si="78"/>
        <v>0</v>
      </c>
      <c r="DK101" s="89">
        <f t="shared" si="78"/>
        <v>0</v>
      </c>
      <c r="DL101" s="89">
        <f t="shared" si="78"/>
        <v>0</v>
      </c>
      <c r="DM101" s="89">
        <f t="shared" si="78"/>
        <v>230.60000000000002</v>
      </c>
      <c r="DN101" s="89">
        <f t="shared" si="78"/>
        <v>0</v>
      </c>
      <c r="DO101" s="89">
        <f t="shared" si="78"/>
        <v>0</v>
      </c>
      <c r="DP101" s="89">
        <f t="shared" si="78"/>
        <v>0</v>
      </c>
      <c r="DQ101" s="89">
        <f t="shared" si="78"/>
        <v>0</v>
      </c>
      <c r="DR101" s="89">
        <f t="shared" si="78"/>
        <v>0</v>
      </c>
      <c r="DS101" s="89">
        <f t="shared" si="78"/>
        <v>0</v>
      </c>
      <c r="DT101" s="89">
        <f t="shared" si="78"/>
        <v>0</v>
      </c>
      <c r="DU101" s="89">
        <f t="shared" si="78"/>
        <v>0</v>
      </c>
      <c r="DV101" s="89">
        <f t="shared" si="78"/>
        <v>0</v>
      </c>
      <c r="DW101" s="89">
        <f t="shared" si="78"/>
        <v>0</v>
      </c>
      <c r="DX101" s="89">
        <f t="shared" si="78"/>
        <v>0</v>
      </c>
      <c r="DY101" s="89">
        <f t="shared" si="78"/>
        <v>0</v>
      </c>
      <c r="DZ101" s="89">
        <f t="shared" si="78"/>
        <v>0</v>
      </c>
      <c r="EA101" s="89">
        <f t="shared" ref="EA101:FX101" si="79">IF(AND(EA15&gt;0,EA96&lt;=500),EA96-ROUND((EA15*0.65),1),0)</f>
        <v>0</v>
      </c>
      <c r="EB101" s="89">
        <f t="shared" si="79"/>
        <v>0</v>
      </c>
      <c r="EC101" s="89">
        <f t="shared" si="79"/>
        <v>0</v>
      </c>
      <c r="ED101" s="89">
        <f t="shared" si="79"/>
        <v>0</v>
      </c>
      <c r="EE101" s="89">
        <f t="shared" si="79"/>
        <v>0</v>
      </c>
      <c r="EF101" s="89">
        <f t="shared" si="79"/>
        <v>0</v>
      </c>
      <c r="EG101" s="89">
        <f t="shared" si="79"/>
        <v>0</v>
      </c>
      <c r="EH101" s="89">
        <f t="shared" si="79"/>
        <v>0</v>
      </c>
      <c r="EI101" s="89">
        <f t="shared" si="79"/>
        <v>0</v>
      </c>
      <c r="EJ101" s="89">
        <f t="shared" si="79"/>
        <v>0</v>
      </c>
      <c r="EK101" s="89">
        <f t="shared" si="79"/>
        <v>0</v>
      </c>
      <c r="EL101" s="89">
        <f t="shared" si="79"/>
        <v>0</v>
      </c>
      <c r="EM101" s="89">
        <f t="shared" si="79"/>
        <v>0</v>
      </c>
      <c r="EN101" s="89">
        <f t="shared" si="79"/>
        <v>0</v>
      </c>
      <c r="EO101" s="89">
        <f t="shared" si="79"/>
        <v>0</v>
      </c>
      <c r="EP101" s="89">
        <f t="shared" si="79"/>
        <v>0</v>
      </c>
      <c r="EQ101" s="89">
        <f t="shared" si="79"/>
        <v>0</v>
      </c>
      <c r="ER101" s="89">
        <f t="shared" si="79"/>
        <v>0</v>
      </c>
      <c r="ES101" s="89">
        <f t="shared" si="79"/>
        <v>0</v>
      </c>
      <c r="ET101" s="89">
        <f t="shared" si="79"/>
        <v>166.5</v>
      </c>
      <c r="EU101" s="89">
        <f t="shared" si="79"/>
        <v>0</v>
      </c>
      <c r="EV101" s="89">
        <f t="shared" si="79"/>
        <v>0</v>
      </c>
      <c r="EW101" s="89">
        <f t="shared" si="79"/>
        <v>0</v>
      </c>
      <c r="EX101" s="89">
        <f t="shared" si="79"/>
        <v>0</v>
      </c>
      <c r="EY101" s="89">
        <f t="shared" si="79"/>
        <v>0</v>
      </c>
      <c r="EZ101" s="89">
        <f t="shared" si="79"/>
        <v>0</v>
      </c>
      <c r="FA101" s="89">
        <f t="shared" si="79"/>
        <v>0</v>
      </c>
      <c r="FB101" s="89">
        <f t="shared" si="79"/>
        <v>0</v>
      </c>
      <c r="FC101" s="89">
        <f t="shared" si="79"/>
        <v>0</v>
      </c>
      <c r="FD101" s="89">
        <f t="shared" si="79"/>
        <v>0</v>
      </c>
      <c r="FE101" s="89">
        <f t="shared" si="79"/>
        <v>0</v>
      </c>
      <c r="FF101" s="89">
        <f t="shared" si="79"/>
        <v>0</v>
      </c>
      <c r="FG101" s="89">
        <f t="shared" si="79"/>
        <v>0</v>
      </c>
      <c r="FH101" s="89">
        <f t="shared" si="79"/>
        <v>0</v>
      </c>
      <c r="FI101" s="89">
        <f t="shared" si="79"/>
        <v>0</v>
      </c>
      <c r="FJ101" s="89">
        <f t="shared" si="79"/>
        <v>0</v>
      </c>
      <c r="FK101" s="89">
        <f t="shared" si="79"/>
        <v>0</v>
      </c>
      <c r="FL101" s="89">
        <f t="shared" si="79"/>
        <v>0</v>
      </c>
      <c r="FM101" s="89">
        <f t="shared" si="79"/>
        <v>0</v>
      </c>
      <c r="FN101" s="89">
        <f t="shared" si="79"/>
        <v>0</v>
      </c>
      <c r="FO101" s="89">
        <f t="shared" si="79"/>
        <v>0</v>
      </c>
      <c r="FP101" s="89">
        <f t="shared" si="79"/>
        <v>0</v>
      </c>
      <c r="FQ101" s="89">
        <f t="shared" si="79"/>
        <v>0</v>
      </c>
      <c r="FR101" s="89">
        <f t="shared" si="79"/>
        <v>0</v>
      </c>
      <c r="FS101" s="89">
        <f t="shared" si="79"/>
        <v>0</v>
      </c>
      <c r="FT101" s="89">
        <f t="shared" si="79"/>
        <v>0</v>
      </c>
      <c r="FU101" s="89">
        <f t="shared" si="79"/>
        <v>0</v>
      </c>
      <c r="FV101" s="89">
        <f t="shared" si="79"/>
        <v>0</v>
      </c>
      <c r="FW101" s="89">
        <f t="shared" si="79"/>
        <v>0</v>
      </c>
      <c r="FX101" s="89">
        <f t="shared" si="79"/>
        <v>0</v>
      </c>
      <c r="FY101" s="20"/>
      <c r="FZ101" s="20"/>
      <c r="GA101" s="35"/>
      <c r="GB101" s="20"/>
      <c r="GC101" s="20"/>
      <c r="GD101" s="20"/>
      <c r="GE101" s="20"/>
    </row>
    <row r="102" spans="1:187" s="27" customFormat="1" x14ac:dyDescent="0.2">
      <c r="A102" s="6"/>
      <c r="B102" s="35" t="s">
        <v>407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1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89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1"/>
      <c r="FU102" s="90"/>
      <c r="FV102" s="90"/>
      <c r="FW102" s="90"/>
      <c r="FX102" s="90"/>
      <c r="FY102" s="20"/>
      <c r="FZ102" s="20"/>
      <c r="GA102" s="35"/>
      <c r="GB102" s="20"/>
      <c r="GC102" s="20"/>
      <c r="GD102" s="20"/>
      <c r="GE102" s="20"/>
    </row>
    <row r="103" spans="1:187" s="27" customFormat="1" x14ac:dyDescent="0.2">
      <c r="A103" s="88" t="s">
        <v>408</v>
      </c>
      <c r="B103" s="2" t="s">
        <v>409</v>
      </c>
      <c r="C103" s="28">
        <f>IF(C101&gt;0,ROUND(IF(C101&lt;276,((276-C101)*0.00376159)+1.5457,IF(C101&lt;459,((459-C101)*0.00167869)+1.2385,IF(C101&lt;1027,((1027-C101)*0.00020599)+1.1215,0))),4),0)</f>
        <v>0</v>
      </c>
      <c r="D103" s="28">
        <f t="shared" ref="D103:BO103" si="80">IF(D101&gt;0,ROUND(IF(D101&lt;276,((276-D101)*0.00376159)+1.5457,IF(D101&lt;459,((459-D101)*0.00167869)+1.2385,IF(D101&lt;1027,((1027-D101)*0.00020599)+1.1215,0))),4),0)</f>
        <v>0</v>
      </c>
      <c r="E103" s="28">
        <f t="shared" si="80"/>
        <v>0</v>
      </c>
      <c r="F103" s="28">
        <f t="shared" si="80"/>
        <v>0</v>
      </c>
      <c r="G103" s="28">
        <f t="shared" si="80"/>
        <v>0</v>
      </c>
      <c r="H103" s="28">
        <f t="shared" si="80"/>
        <v>0</v>
      </c>
      <c r="I103" s="28">
        <f t="shared" si="80"/>
        <v>0</v>
      </c>
      <c r="J103" s="28">
        <f t="shared" si="80"/>
        <v>0</v>
      </c>
      <c r="K103" s="28">
        <f t="shared" si="80"/>
        <v>0</v>
      </c>
      <c r="L103" s="28">
        <f t="shared" si="80"/>
        <v>0</v>
      </c>
      <c r="M103" s="28">
        <f t="shared" si="80"/>
        <v>0</v>
      </c>
      <c r="N103" s="28">
        <f t="shared" si="80"/>
        <v>0</v>
      </c>
      <c r="O103" s="28">
        <f t="shared" si="80"/>
        <v>0</v>
      </c>
      <c r="P103" s="28">
        <f t="shared" si="80"/>
        <v>0</v>
      </c>
      <c r="Q103" s="28">
        <f t="shared" si="80"/>
        <v>0</v>
      </c>
      <c r="R103" s="28">
        <f t="shared" si="80"/>
        <v>0</v>
      </c>
      <c r="S103" s="28">
        <f t="shared" si="80"/>
        <v>0</v>
      </c>
      <c r="T103" s="28">
        <f t="shared" si="80"/>
        <v>0</v>
      </c>
      <c r="U103" s="28">
        <f t="shared" si="80"/>
        <v>0</v>
      </c>
      <c r="V103" s="28">
        <f t="shared" si="80"/>
        <v>0</v>
      </c>
      <c r="W103" s="29">
        <f t="shared" si="80"/>
        <v>0</v>
      </c>
      <c r="X103" s="28">
        <f t="shared" si="80"/>
        <v>0</v>
      </c>
      <c r="Y103" s="28">
        <f t="shared" si="80"/>
        <v>0</v>
      </c>
      <c r="Z103" s="28">
        <f t="shared" si="80"/>
        <v>0</v>
      </c>
      <c r="AA103" s="28">
        <f t="shared" si="80"/>
        <v>0</v>
      </c>
      <c r="AB103" s="28">
        <f t="shared" si="80"/>
        <v>0</v>
      </c>
      <c r="AC103" s="28">
        <f t="shared" si="80"/>
        <v>0</v>
      </c>
      <c r="AD103" s="28">
        <f t="shared" si="80"/>
        <v>0</v>
      </c>
      <c r="AE103" s="28">
        <f t="shared" si="80"/>
        <v>0</v>
      </c>
      <c r="AF103" s="28">
        <f t="shared" si="80"/>
        <v>0</v>
      </c>
      <c r="AG103" s="28">
        <f t="shared" si="80"/>
        <v>0</v>
      </c>
      <c r="AH103" s="28">
        <f t="shared" si="80"/>
        <v>0</v>
      </c>
      <c r="AI103" s="28">
        <f t="shared" si="80"/>
        <v>0</v>
      </c>
      <c r="AJ103" s="28">
        <f t="shared" si="80"/>
        <v>0</v>
      </c>
      <c r="AK103" s="28">
        <f t="shared" si="80"/>
        <v>0</v>
      </c>
      <c r="AL103" s="28">
        <f t="shared" si="80"/>
        <v>0</v>
      </c>
      <c r="AM103" s="28">
        <f t="shared" si="80"/>
        <v>0</v>
      </c>
      <c r="AN103" s="28">
        <f t="shared" si="80"/>
        <v>0</v>
      </c>
      <c r="AO103" s="28">
        <f t="shared" si="80"/>
        <v>0</v>
      </c>
      <c r="AP103" s="28">
        <f t="shared" si="80"/>
        <v>0</v>
      </c>
      <c r="AQ103" s="28">
        <f t="shared" si="80"/>
        <v>0</v>
      </c>
      <c r="AR103" s="28">
        <f t="shared" si="80"/>
        <v>0</v>
      </c>
      <c r="AS103" s="28">
        <f t="shared" si="80"/>
        <v>0</v>
      </c>
      <c r="AT103" s="28">
        <f t="shared" si="80"/>
        <v>0</v>
      </c>
      <c r="AU103" s="28">
        <f t="shared" si="80"/>
        <v>0</v>
      </c>
      <c r="AV103" s="28">
        <f t="shared" si="80"/>
        <v>0</v>
      </c>
      <c r="AW103" s="28">
        <f t="shared" si="80"/>
        <v>0</v>
      </c>
      <c r="AX103" s="28">
        <f t="shared" si="80"/>
        <v>0</v>
      </c>
      <c r="AY103" s="28">
        <f t="shared" si="80"/>
        <v>0</v>
      </c>
      <c r="AZ103" s="28">
        <f t="shared" si="80"/>
        <v>0</v>
      </c>
      <c r="BA103" s="28">
        <f t="shared" si="80"/>
        <v>0</v>
      </c>
      <c r="BB103" s="28">
        <f t="shared" si="80"/>
        <v>0</v>
      </c>
      <c r="BC103" s="28">
        <f t="shared" si="80"/>
        <v>0</v>
      </c>
      <c r="BD103" s="28">
        <f t="shared" si="80"/>
        <v>0</v>
      </c>
      <c r="BE103" s="28">
        <f t="shared" si="80"/>
        <v>0</v>
      </c>
      <c r="BF103" s="28">
        <f t="shared" si="80"/>
        <v>0</v>
      </c>
      <c r="BG103" s="28">
        <f t="shared" si="80"/>
        <v>0</v>
      </c>
      <c r="BH103" s="28">
        <f t="shared" si="80"/>
        <v>0</v>
      </c>
      <c r="BI103" s="28">
        <f t="shared" si="80"/>
        <v>0</v>
      </c>
      <c r="BJ103" s="28">
        <f t="shared" si="80"/>
        <v>0</v>
      </c>
      <c r="BK103" s="28">
        <f t="shared" si="80"/>
        <v>0</v>
      </c>
      <c r="BL103" s="28">
        <f t="shared" si="80"/>
        <v>0</v>
      </c>
      <c r="BM103" s="28">
        <f t="shared" si="80"/>
        <v>0</v>
      </c>
      <c r="BN103" s="28">
        <f t="shared" si="80"/>
        <v>0</v>
      </c>
      <c r="BO103" s="28">
        <f t="shared" si="80"/>
        <v>0</v>
      </c>
      <c r="BP103" s="28">
        <f t="shared" ref="BP103:EA103" si="81">IF(BP101&gt;0,ROUND(IF(BP101&lt;276,((276-BP101)*0.00376159)+1.5457,IF(BP101&lt;459,((459-BP101)*0.00167869)+1.2385,IF(BP101&lt;1027,((1027-BP101)*0.00020599)+1.1215,0))),4),0)</f>
        <v>0</v>
      </c>
      <c r="BQ103" s="28">
        <f t="shared" si="81"/>
        <v>0</v>
      </c>
      <c r="BR103" s="28">
        <f t="shared" si="81"/>
        <v>0</v>
      </c>
      <c r="BS103" s="28">
        <f t="shared" si="81"/>
        <v>0</v>
      </c>
      <c r="BT103" s="28">
        <f t="shared" si="81"/>
        <v>0</v>
      </c>
      <c r="BU103" s="28">
        <f t="shared" si="81"/>
        <v>0</v>
      </c>
      <c r="BV103" s="28">
        <f t="shared" si="81"/>
        <v>0</v>
      </c>
      <c r="BW103" s="28">
        <f t="shared" si="81"/>
        <v>0</v>
      </c>
      <c r="BX103" s="28">
        <f t="shared" si="81"/>
        <v>0</v>
      </c>
      <c r="BY103" s="28">
        <f t="shared" si="81"/>
        <v>0</v>
      </c>
      <c r="BZ103" s="28">
        <f t="shared" si="81"/>
        <v>0</v>
      </c>
      <c r="CA103" s="28">
        <f t="shared" si="81"/>
        <v>0</v>
      </c>
      <c r="CB103" s="28">
        <f t="shared" si="81"/>
        <v>0</v>
      </c>
      <c r="CC103" s="28">
        <f t="shared" si="81"/>
        <v>0</v>
      </c>
      <c r="CD103" s="28">
        <f t="shared" si="81"/>
        <v>0</v>
      </c>
      <c r="CE103" s="28">
        <f t="shared" si="81"/>
        <v>0</v>
      </c>
      <c r="CF103" s="28">
        <f t="shared" si="81"/>
        <v>0</v>
      </c>
      <c r="CG103" s="28">
        <f t="shared" si="81"/>
        <v>0</v>
      </c>
      <c r="CH103" s="28">
        <f t="shared" si="81"/>
        <v>0</v>
      </c>
      <c r="CI103" s="28">
        <f t="shared" si="81"/>
        <v>0</v>
      </c>
      <c r="CJ103" s="28">
        <f t="shared" si="81"/>
        <v>0</v>
      </c>
      <c r="CK103" s="28">
        <f t="shared" si="81"/>
        <v>0</v>
      </c>
      <c r="CL103" s="28">
        <f t="shared" si="81"/>
        <v>0</v>
      </c>
      <c r="CM103" s="28">
        <f t="shared" si="81"/>
        <v>0</v>
      </c>
      <c r="CN103" s="28">
        <f t="shared" si="81"/>
        <v>0</v>
      </c>
      <c r="CO103" s="28">
        <f t="shared" si="81"/>
        <v>0</v>
      </c>
      <c r="CP103" s="28">
        <f t="shared" si="81"/>
        <v>0</v>
      </c>
      <c r="CQ103" s="28">
        <f t="shared" si="81"/>
        <v>0</v>
      </c>
      <c r="CR103" s="28">
        <f t="shared" si="81"/>
        <v>0</v>
      </c>
      <c r="CS103" s="28">
        <f t="shared" si="81"/>
        <v>0</v>
      </c>
      <c r="CT103" s="28">
        <f t="shared" si="81"/>
        <v>0</v>
      </c>
      <c r="CU103" s="28">
        <f t="shared" si="81"/>
        <v>0</v>
      </c>
      <c r="CV103" s="28">
        <f t="shared" si="81"/>
        <v>0</v>
      </c>
      <c r="CW103" s="28">
        <f t="shared" si="81"/>
        <v>0</v>
      </c>
      <c r="CX103" s="28">
        <f t="shared" si="81"/>
        <v>0</v>
      </c>
      <c r="CY103" s="28">
        <f t="shared" si="81"/>
        <v>0</v>
      </c>
      <c r="CZ103" s="28">
        <f t="shared" si="81"/>
        <v>0</v>
      </c>
      <c r="DA103" s="28">
        <f t="shared" si="81"/>
        <v>0</v>
      </c>
      <c r="DB103" s="28">
        <f t="shared" si="81"/>
        <v>0</v>
      </c>
      <c r="DC103" s="28">
        <f t="shared" si="81"/>
        <v>0</v>
      </c>
      <c r="DD103" s="28">
        <f t="shared" si="81"/>
        <v>0</v>
      </c>
      <c r="DE103" s="28">
        <f t="shared" si="81"/>
        <v>0</v>
      </c>
      <c r="DF103" s="28">
        <f t="shared" si="81"/>
        <v>0</v>
      </c>
      <c r="DG103" s="28">
        <f t="shared" si="81"/>
        <v>0</v>
      </c>
      <c r="DH103" s="28">
        <f t="shared" si="81"/>
        <v>0</v>
      </c>
      <c r="DI103" s="28">
        <f t="shared" si="81"/>
        <v>0</v>
      </c>
      <c r="DJ103" s="28">
        <f t="shared" si="81"/>
        <v>0</v>
      </c>
      <c r="DK103" s="28">
        <f t="shared" si="81"/>
        <v>0</v>
      </c>
      <c r="DL103" s="28">
        <f t="shared" si="81"/>
        <v>0</v>
      </c>
      <c r="DM103" s="28">
        <f>IF(DM101&gt;0,ROUND(IF(DM101&lt;276,((276-DM101)*0.00376159)+1.5457,IF(DM101&lt;459,((459-DM101)*0.00167869)+1.2385,IF(DM101&lt;1027,((1027-DM101)*0.00020599)+1.1215,0))),4),0)</f>
        <v>1.7164999999999999</v>
      </c>
      <c r="DN103" s="28">
        <f t="shared" si="81"/>
        <v>0</v>
      </c>
      <c r="DO103" s="28">
        <f t="shared" si="81"/>
        <v>0</v>
      </c>
      <c r="DP103" s="28">
        <f t="shared" si="81"/>
        <v>0</v>
      </c>
      <c r="DQ103" s="28">
        <f t="shared" si="81"/>
        <v>0</v>
      </c>
      <c r="DR103" s="28">
        <f t="shared" si="81"/>
        <v>0</v>
      </c>
      <c r="DS103" s="28">
        <f t="shared" si="81"/>
        <v>0</v>
      </c>
      <c r="DT103" s="28">
        <f t="shared" si="81"/>
        <v>0</v>
      </c>
      <c r="DU103" s="28">
        <f t="shared" si="81"/>
        <v>0</v>
      </c>
      <c r="DV103" s="28">
        <f t="shared" si="81"/>
        <v>0</v>
      </c>
      <c r="DW103" s="28">
        <f t="shared" si="81"/>
        <v>0</v>
      </c>
      <c r="DX103" s="28">
        <f t="shared" si="81"/>
        <v>0</v>
      </c>
      <c r="DY103" s="28">
        <f t="shared" si="81"/>
        <v>0</v>
      </c>
      <c r="DZ103" s="28">
        <f t="shared" si="81"/>
        <v>0</v>
      </c>
      <c r="EA103" s="28">
        <f t="shared" si="81"/>
        <v>0</v>
      </c>
      <c r="EB103" s="28">
        <f t="shared" ref="EB103:FX103" si="82">IF(EB101&gt;0,ROUND(IF(EB101&lt;276,((276-EB101)*0.00376159)+1.5457,IF(EB101&lt;459,((459-EB101)*0.00167869)+1.2385,IF(EB101&lt;1027,((1027-EB101)*0.00020599)+1.1215,0))),4),0)</f>
        <v>0</v>
      </c>
      <c r="EC103" s="28">
        <f t="shared" si="82"/>
        <v>0</v>
      </c>
      <c r="ED103" s="28">
        <f t="shared" si="82"/>
        <v>0</v>
      </c>
      <c r="EE103" s="28">
        <f t="shared" si="82"/>
        <v>0</v>
      </c>
      <c r="EF103" s="28">
        <f t="shared" si="82"/>
        <v>0</v>
      </c>
      <c r="EG103" s="28">
        <f t="shared" si="82"/>
        <v>0</v>
      </c>
      <c r="EH103" s="28">
        <f t="shared" si="82"/>
        <v>0</v>
      </c>
      <c r="EI103" s="28">
        <f t="shared" si="82"/>
        <v>0</v>
      </c>
      <c r="EJ103" s="28">
        <f t="shared" si="82"/>
        <v>0</v>
      </c>
      <c r="EK103" s="28">
        <f t="shared" si="82"/>
        <v>0</v>
      </c>
      <c r="EL103" s="28">
        <f t="shared" si="82"/>
        <v>0</v>
      </c>
      <c r="EM103" s="28">
        <f t="shared" si="82"/>
        <v>0</v>
      </c>
      <c r="EN103" s="28">
        <f t="shared" si="82"/>
        <v>0</v>
      </c>
      <c r="EO103" s="28">
        <f t="shared" si="82"/>
        <v>0</v>
      </c>
      <c r="EP103" s="28">
        <f t="shared" si="82"/>
        <v>0</v>
      </c>
      <c r="EQ103" s="28">
        <f t="shared" si="82"/>
        <v>0</v>
      </c>
      <c r="ER103" s="28">
        <f t="shared" si="82"/>
        <v>0</v>
      </c>
      <c r="ES103" s="28">
        <f t="shared" si="82"/>
        <v>0</v>
      </c>
      <c r="ET103" s="28">
        <f>IF(ET101&gt;0,ROUND(IF(ET101&lt;276,((276-ET101)*0.00376159)+1.5457,IF(ET101&lt;459,((459-ET101)*0.00167869)+1.2385,IF(ET101&lt;1027,((1027-ET101)*0.00020599)+1.1215,0))),4),0)</f>
        <v>1.9576</v>
      </c>
      <c r="EU103" s="28">
        <f t="shared" si="82"/>
        <v>0</v>
      </c>
      <c r="EV103" s="28">
        <f t="shared" si="82"/>
        <v>0</v>
      </c>
      <c r="EW103" s="28">
        <f t="shared" si="82"/>
        <v>0</v>
      </c>
      <c r="EX103" s="28">
        <f t="shared" si="82"/>
        <v>0</v>
      </c>
      <c r="EY103" s="28">
        <f t="shared" si="82"/>
        <v>0</v>
      </c>
      <c r="EZ103" s="28">
        <f t="shared" si="82"/>
        <v>0</v>
      </c>
      <c r="FA103" s="28">
        <f t="shared" si="82"/>
        <v>0</v>
      </c>
      <c r="FB103" s="28">
        <f t="shared" si="82"/>
        <v>0</v>
      </c>
      <c r="FC103" s="28">
        <f t="shared" si="82"/>
        <v>0</v>
      </c>
      <c r="FD103" s="28">
        <f t="shared" si="82"/>
        <v>0</v>
      </c>
      <c r="FE103" s="28">
        <f t="shared" si="82"/>
        <v>0</v>
      </c>
      <c r="FF103" s="28">
        <f t="shared" si="82"/>
        <v>0</v>
      </c>
      <c r="FG103" s="28">
        <f t="shared" si="82"/>
        <v>0</v>
      </c>
      <c r="FH103" s="28">
        <f t="shared" si="82"/>
        <v>0</v>
      </c>
      <c r="FI103" s="28">
        <f t="shared" si="82"/>
        <v>0</v>
      </c>
      <c r="FJ103" s="28">
        <f t="shared" si="82"/>
        <v>0</v>
      </c>
      <c r="FK103" s="28">
        <f t="shared" si="82"/>
        <v>0</v>
      </c>
      <c r="FL103" s="28">
        <f t="shared" si="82"/>
        <v>0</v>
      </c>
      <c r="FM103" s="28">
        <f t="shared" si="82"/>
        <v>0</v>
      </c>
      <c r="FN103" s="28">
        <f t="shared" si="82"/>
        <v>0</v>
      </c>
      <c r="FO103" s="28">
        <f t="shared" si="82"/>
        <v>0</v>
      </c>
      <c r="FP103" s="28">
        <f t="shared" si="82"/>
        <v>0</v>
      </c>
      <c r="FQ103" s="28">
        <f t="shared" si="82"/>
        <v>0</v>
      </c>
      <c r="FR103" s="28">
        <f t="shared" si="82"/>
        <v>0</v>
      </c>
      <c r="FS103" s="28">
        <f t="shared" si="82"/>
        <v>0</v>
      </c>
      <c r="FT103" s="29">
        <f t="shared" si="82"/>
        <v>0</v>
      </c>
      <c r="FU103" s="28">
        <f t="shared" si="82"/>
        <v>0</v>
      </c>
      <c r="FV103" s="28">
        <f t="shared" si="82"/>
        <v>0</v>
      </c>
      <c r="FW103" s="28">
        <f t="shared" si="82"/>
        <v>0</v>
      </c>
      <c r="FX103" s="28">
        <f t="shared" si="82"/>
        <v>0</v>
      </c>
      <c r="FY103" s="20"/>
      <c r="FZ103" s="20"/>
      <c r="GA103" s="35"/>
      <c r="GB103" s="20"/>
      <c r="GC103" s="20"/>
      <c r="GD103" s="20"/>
      <c r="GE103" s="20"/>
    </row>
    <row r="104" spans="1:187" s="27" customFormat="1" x14ac:dyDescent="0.2">
      <c r="A104" s="3" t="s">
        <v>410</v>
      </c>
      <c r="B104" s="2" t="s">
        <v>411</v>
      </c>
      <c r="C104" s="28">
        <f t="shared" ref="C104:BN104" si="83">ROUND(IF(C96&lt;276,((276-C96)*0.00376159)+1.5457,IF(C96&lt;459,((459-C96)*0.00167869)+1.2385,IF(C96&lt;1027,((1027-C96)*0.00020599)+1.1215,IF(C96&lt;2293,((2293-C96)*0.00005387)+1.0533,IF(C96&lt;3500,((3500-C96)*0.00001367)+1.0368,IF(C96&lt;5000,((5000-C96)*0.00000473)+1.0297,IF(C96&gt;=5000,1.0297))))))),4)</f>
        <v>1.0297000000000001</v>
      </c>
      <c r="D104" s="28">
        <f t="shared" si="83"/>
        <v>1.0297000000000001</v>
      </c>
      <c r="E104" s="28">
        <f t="shared" si="83"/>
        <v>1.0297000000000001</v>
      </c>
      <c r="F104" s="28">
        <f t="shared" si="83"/>
        <v>1.0297000000000001</v>
      </c>
      <c r="G104" s="28">
        <f t="shared" si="83"/>
        <v>1.1204000000000001</v>
      </c>
      <c r="H104" s="28">
        <f t="shared" si="83"/>
        <v>1.1359999999999999</v>
      </c>
      <c r="I104" s="28">
        <f t="shared" si="83"/>
        <v>1.0297000000000001</v>
      </c>
      <c r="J104" s="28">
        <f t="shared" si="83"/>
        <v>1.0526</v>
      </c>
      <c r="K104" s="28">
        <f t="shared" si="83"/>
        <v>1.5098</v>
      </c>
      <c r="L104" s="28">
        <f t="shared" si="83"/>
        <v>1.0486</v>
      </c>
      <c r="M104" s="28">
        <f t="shared" si="83"/>
        <v>1.1036999999999999</v>
      </c>
      <c r="N104" s="28">
        <f t="shared" si="83"/>
        <v>1.0297000000000001</v>
      </c>
      <c r="O104" s="28">
        <f t="shared" si="83"/>
        <v>1.0297000000000001</v>
      </c>
      <c r="P104" s="28">
        <f t="shared" si="83"/>
        <v>1.9041999999999999</v>
      </c>
      <c r="Q104" s="28">
        <f t="shared" si="83"/>
        <v>1.0297000000000001</v>
      </c>
      <c r="R104" s="28">
        <f t="shared" si="83"/>
        <v>1.0475000000000001</v>
      </c>
      <c r="S104" s="28">
        <f t="shared" si="83"/>
        <v>1.0895999999999999</v>
      </c>
      <c r="T104" s="28">
        <f t="shared" si="83"/>
        <v>2.0467</v>
      </c>
      <c r="U104" s="28">
        <f t="shared" si="83"/>
        <v>2.3957999999999999</v>
      </c>
      <c r="V104" s="28">
        <f t="shared" si="83"/>
        <v>1.5044</v>
      </c>
      <c r="W104" s="28">
        <f t="shared" si="83"/>
        <v>2.3957999999999999</v>
      </c>
      <c r="X104" s="28">
        <f t="shared" si="83"/>
        <v>2.3957999999999999</v>
      </c>
      <c r="Y104" s="28">
        <f t="shared" si="83"/>
        <v>1.0860000000000001</v>
      </c>
      <c r="Z104" s="28">
        <f t="shared" si="83"/>
        <v>1.6637999999999999</v>
      </c>
      <c r="AA104" s="28">
        <f t="shared" si="83"/>
        <v>1.0297000000000001</v>
      </c>
      <c r="AB104" s="28">
        <f t="shared" si="83"/>
        <v>1.0297000000000001</v>
      </c>
      <c r="AC104" s="28">
        <f t="shared" si="83"/>
        <v>1.1344000000000001</v>
      </c>
      <c r="AD104" s="28">
        <f t="shared" si="83"/>
        <v>1.1079000000000001</v>
      </c>
      <c r="AE104" s="28">
        <f t="shared" si="83"/>
        <v>2.1656</v>
      </c>
      <c r="AF104" s="28">
        <f t="shared" si="83"/>
        <v>1.9478</v>
      </c>
      <c r="AG104" s="28">
        <f t="shared" si="83"/>
        <v>1.1682999999999999</v>
      </c>
      <c r="AH104" s="28">
        <f t="shared" si="83"/>
        <v>1.1211</v>
      </c>
      <c r="AI104" s="28">
        <f t="shared" si="83"/>
        <v>1.3918999999999999</v>
      </c>
      <c r="AJ104" s="28">
        <f t="shared" si="83"/>
        <v>1.8191999999999999</v>
      </c>
      <c r="AK104" s="28">
        <f t="shared" si="83"/>
        <v>1.7668999999999999</v>
      </c>
      <c r="AL104" s="28">
        <f t="shared" si="83"/>
        <v>1.5389999999999999</v>
      </c>
      <c r="AM104" s="28">
        <f t="shared" si="83"/>
        <v>1.2544</v>
      </c>
      <c r="AN104" s="28">
        <f t="shared" si="83"/>
        <v>1.4027000000000001</v>
      </c>
      <c r="AO104" s="28">
        <f t="shared" si="83"/>
        <v>1.0310999999999999</v>
      </c>
      <c r="AP104" s="28">
        <f t="shared" si="83"/>
        <v>1.0297000000000001</v>
      </c>
      <c r="AQ104" s="28">
        <f t="shared" si="83"/>
        <v>1.5323</v>
      </c>
      <c r="AR104" s="28">
        <f t="shared" si="83"/>
        <v>1.0297000000000001</v>
      </c>
      <c r="AS104" s="28">
        <f t="shared" si="83"/>
        <v>1.0297000000000001</v>
      </c>
      <c r="AT104" s="28">
        <f t="shared" si="83"/>
        <v>1.0527</v>
      </c>
      <c r="AU104" s="28">
        <f t="shared" si="83"/>
        <v>1.5927</v>
      </c>
      <c r="AV104" s="28">
        <f t="shared" si="83"/>
        <v>1.5019</v>
      </c>
      <c r="AW104" s="28">
        <f t="shared" si="83"/>
        <v>1.7867999999999999</v>
      </c>
      <c r="AX104" s="28">
        <f t="shared" si="83"/>
        <v>2.3957999999999999</v>
      </c>
      <c r="AY104" s="28">
        <f t="shared" si="83"/>
        <v>1.2354000000000001</v>
      </c>
      <c r="AZ104" s="28">
        <f t="shared" si="83"/>
        <v>1.0297000000000001</v>
      </c>
      <c r="BA104" s="28">
        <f t="shared" si="83"/>
        <v>1.0297000000000001</v>
      </c>
      <c r="BB104" s="28">
        <f t="shared" si="83"/>
        <v>1.0297000000000001</v>
      </c>
      <c r="BC104" s="28">
        <f t="shared" si="83"/>
        <v>1.0297000000000001</v>
      </c>
      <c r="BD104" s="28">
        <f t="shared" si="83"/>
        <v>1.03</v>
      </c>
      <c r="BE104" s="28">
        <f t="shared" si="83"/>
        <v>1.1011</v>
      </c>
      <c r="BF104" s="28">
        <f t="shared" si="83"/>
        <v>1.0297000000000001</v>
      </c>
      <c r="BG104" s="28">
        <f t="shared" si="83"/>
        <v>1.1318999999999999</v>
      </c>
      <c r="BH104" s="28">
        <f t="shared" si="83"/>
        <v>1.2019</v>
      </c>
      <c r="BI104" s="28">
        <f t="shared" si="83"/>
        <v>1.6164000000000001</v>
      </c>
      <c r="BJ104" s="28">
        <f t="shared" si="83"/>
        <v>1.0297000000000001</v>
      </c>
      <c r="BK104" s="28">
        <f t="shared" si="83"/>
        <v>1.0297000000000001</v>
      </c>
      <c r="BL104" s="28">
        <f t="shared" si="83"/>
        <v>1.8519000000000001</v>
      </c>
      <c r="BM104" s="28">
        <f t="shared" si="83"/>
        <v>1.5349999999999999</v>
      </c>
      <c r="BN104" s="28">
        <f t="shared" si="83"/>
        <v>1.036</v>
      </c>
      <c r="BO104" s="28">
        <f t="shared" ref="BO104:DZ104" si="84">ROUND(IF(BO96&lt;276,((276-BO96)*0.00376159)+1.5457,IF(BO96&lt;459,((459-BO96)*0.00167869)+1.2385,IF(BO96&lt;1027,((1027-BO96)*0.00020599)+1.1215,IF(BO96&lt;2293,((2293-BO96)*0.00005387)+1.0533,IF(BO96&lt;3500,((3500-BO96)*0.00001367)+1.0368,IF(BO96&lt;5000,((5000-BO96)*0.00000473)+1.0297,IF(BO96&gt;=5000,1.0297))))))),4)</f>
        <v>1.1037999999999999</v>
      </c>
      <c r="BP104" s="28">
        <f t="shared" si="84"/>
        <v>1.8320000000000001</v>
      </c>
      <c r="BQ104" s="28">
        <f t="shared" si="84"/>
        <v>1.0297000000000001</v>
      </c>
      <c r="BR104" s="28">
        <f t="shared" si="84"/>
        <v>1.0309999999999999</v>
      </c>
      <c r="BS104" s="28">
        <f t="shared" si="84"/>
        <v>1.1173999999999999</v>
      </c>
      <c r="BT104" s="28">
        <f t="shared" si="84"/>
        <v>1.2704</v>
      </c>
      <c r="BU104" s="28">
        <f t="shared" si="84"/>
        <v>1.2904</v>
      </c>
      <c r="BV104" s="28">
        <f t="shared" si="84"/>
        <v>1.1091</v>
      </c>
      <c r="BW104" s="28">
        <f t="shared" si="84"/>
        <v>1.0712999999999999</v>
      </c>
      <c r="BX104" s="28">
        <f t="shared" si="84"/>
        <v>2.2355999999999998</v>
      </c>
      <c r="BY104" s="28">
        <f t="shared" si="84"/>
        <v>1.2246999999999999</v>
      </c>
      <c r="BZ104" s="28">
        <f t="shared" si="84"/>
        <v>1.7782</v>
      </c>
      <c r="CA104" s="28">
        <f t="shared" si="84"/>
        <v>1.9256</v>
      </c>
      <c r="CB104" s="28">
        <f t="shared" si="84"/>
        <v>1.0297000000000001</v>
      </c>
      <c r="CC104" s="28">
        <f t="shared" si="84"/>
        <v>1.9486000000000001</v>
      </c>
      <c r="CD104" s="28">
        <f t="shared" si="84"/>
        <v>2.3601000000000001</v>
      </c>
      <c r="CE104" s="28">
        <f t="shared" si="84"/>
        <v>1.9557</v>
      </c>
      <c r="CF104" s="28">
        <f t="shared" si="84"/>
        <v>2.2061999999999999</v>
      </c>
      <c r="CG104" s="28">
        <f t="shared" si="84"/>
        <v>1.8222</v>
      </c>
      <c r="CH104" s="28">
        <f t="shared" si="84"/>
        <v>2.1663999999999999</v>
      </c>
      <c r="CI104" s="28">
        <f t="shared" si="84"/>
        <v>1.1849000000000001</v>
      </c>
      <c r="CJ104" s="28">
        <f t="shared" si="84"/>
        <v>1.1326000000000001</v>
      </c>
      <c r="CK104" s="28">
        <f t="shared" si="84"/>
        <v>1.0297000000000001</v>
      </c>
      <c r="CL104" s="28">
        <f t="shared" si="84"/>
        <v>1.1054999999999999</v>
      </c>
      <c r="CM104" s="28">
        <f t="shared" si="84"/>
        <v>1.1634</v>
      </c>
      <c r="CN104" s="28">
        <f t="shared" si="84"/>
        <v>1.0297000000000001</v>
      </c>
      <c r="CO104" s="28">
        <f t="shared" si="84"/>
        <v>1.0297000000000001</v>
      </c>
      <c r="CP104" s="28">
        <f t="shared" si="84"/>
        <v>1.1191</v>
      </c>
      <c r="CQ104" s="28">
        <f t="shared" si="84"/>
        <v>1.1206</v>
      </c>
      <c r="CR104" s="28">
        <f t="shared" si="84"/>
        <v>1.9012</v>
      </c>
      <c r="CS104" s="28">
        <f t="shared" si="84"/>
        <v>1.4158999999999999</v>
      </c>
      <c r="CT104" s="28">
        <f t="shared" si="84"/>
        <v>2.1617999999999999</v>
      </c>
      <c r="CU104" s="28">
        <f t="shared" si="84"/>
        <v>1.2563</v>
      </c>
      <c r="CV104" s="28">
        <f t="shared" si="84"/>
        <v>2.3894000000000002</v>
      </c>
      <c r="CW104" s="28">
        <f t="shared" si="84"/>
        <v>1.9595</v>
      </c>
      <c r="CX104" s="28">
        <f t="shared" si="84"/>
        <v>1.2331000000000001</v>
      </c>
      <c r="CY104" s="28">
        <f t="shared" si="84"/>
        <v>2.3957999999999999</v>
      </c>
      <c r="CZ104" s="28">
        <f t="shared" si="84"/>
        <v>1.0623</v>
      </c>
      <c r="DA104" s="28">
        <f t="shared" si="84"/>
        <v>1.8933</v>
      </c>
      <c r="DB104" s="28">
        <f t="shared" si="84"/>
        <v>1.4950000000000001</v>
      </c>
      <c r="DC104" s="28">
        <f t="shared" si="84"/>
        <v>1.9786999999999999</v>
      </c>
      <c r="DD104" s="28">
        <f t="shared" si="84"/>
        <v>1.9744999999999999</v>
      </c>
      <c r="DE104" s="28">
        <f t="shared" si="84"/>
        <v>1.2649999999999999</v>
      </c>
      <c r="DF104" s="28">
        <f t="shared" si="84"/>
        <v>1.0297000000000001</v>
      </c>
      <c r="DG104" s="28">
        <f t="shared" si="84"/>
        <v>2.2806999999999999</v>
      </c>
      <c r="DH104" s="28">
        <f t="shared" si="84"/>
        <v>1.0652999999999999</v>
      </c>
      <c r="DI104" s="28">
        <f t="shared" si="84"/>
        <v>1.0477000000000001</v>
      </c>
      <c r="DJ104" s="28">
        <f t="shared" si="84"/>
        <v>1.1897</v>
      </c>
      <c r="DK104" s="28">
        <f t="shared" si="84"/>
        <v>1.2378</v>
      </c>
      <c r="DL104" s="28">
        <f t="shared" si="84"/>
        <v>1.0297000000000001</v>
      </c>
      <c r="DM104" s="28">
        <f t="shared" si="84"/>
        <v>1.5387999999999999</v>
      </c>
      <c r="DN104" s="28">
        <f t="shared" si="84"/>
        <v>1.0975999999999999</v>
      </c>
      <c r="DO104" s="28">
        <f t="shared" si="84"/>
        <v>1.0421</v>
      </c>
      <c r="DP104" s="28">
        <f t="shared" si="84"/>
        <v>1.7788999999999999</v>
      </c>
      <c r="DQ104" s="28">
        <f t="shared" si="84"/>
        <v>1.2148000000000001</v>
      </c>
      <c r="DR104" s="28">
        <f t="shared" si="84"/>
        <v>1.0998000000000001</v>
      </c>
      <c r="DS104" s="28">
        <f t="shared" si="84"/>
        <v>1.1682999999999999</v>
      </c>
      <c r="DT104" s="28">
        <f t="shared" si="84"/>
        <v>2.0829</v>
      </c>
      <c r="DU104" s="28">
        <f t="shared" si="84"/>
        <v>1.3475999999999999</v>
      </c>
      <c r="DV104" s="28">
        <f t="shared" si="84"/>
        <v>1.8361000000000001</v>
      </c>
      <c r="DW104" s="28">
        <f t="shared" si="84"/>
        <v>1.4021999999999999</v>
      </c>
      <c r="DX104" s="28">
        <f t="shared" si="84"/>
        <v>1.9407000000000001</v>
      </c>
      <c r="DY104" s="28">
        <f t="shared" si="84"/>
        <v>1.4634</v>
      </c>
      <c r="DZ104" s="28">
        <f t="shared" si="84"/>
        <v>1.1428</v>
      </c>
      <c r="EA104" s="28">
        <f t="shared" ref="EA104:FX104" si="85">ROUND(IF(EA96&lt;276,((276-EA96)*0.00376159)+1.5457,IF(EA96&lt;459,((459-EA96)*0.00167869)+1.2385,IF(EA96&lt;1027,((1027-EA96)*0.00020599)+1.1215,IF(EA96&lt;2293,((2293-EA96)*0.00005387)+1.0533,IF(EA96&lt;3500,((3500-EA96)*0.00001367)+1.0368,IF(EA96&lt;5000,((5000-EA96)*0.00000473)+1.0297,IF(EA96&gt;=5000,1.0297))))))),4)</f>
        <v>1.1961999999999999</v>
      </c>
      <c r="EB104" s="28">
        <f t="shared" si="85"/>
        <v>1.2121</v>
      </c>
      <c r="EC104" s="28">
        <f t="shared" si="85"/>
        <v>1.4869000000000001</v>
      </c>
      <c r="ED104" s="28">
        <f t="shared" si="85"/>
        <v>1.0874999999999999</v>
      </c>
      <c r="EE104" s="28">
        <f t="shared" si="85"/>
        <v>1.8564000000000001</v>
      </c>
      <c r="EF104" s="28">
        <f t="shared" si="85"/>
        <v>1.0969</v>
      </c>
      <c r="EG104" s="28">
        <f t="shared" si="85"/>
        <v>1.5259</v>
      </c>
      <c r="EH104" s="28">
        <f t="shared" si="85"/>
        <v>1.6900999999999999</v>
      </c>
      <c r="EI104" s="28">
        <f t="shared" si="85"/>
        <v>1.0297000000000001</v>
      </c>
      <c r="EJ104" s="28">
        <f t="shared" si="85"/>
        <v>1.0297000000000001</v>
      </c>
      <c r="EK104" s="28">
        <f t="shared" si="85"/>
        <v>1.1907000000000001</v>
      </c>
      <c r="EL104" s="28">
        <f t="shared" si="85"/>
        <v>1.2324999999999999</v>
      </c>
      <c r="EM104" s="28">
        <f t="shared" si="85"/>
        <v>1.2722</v>
      </c>
      <c r="EN104" s="28">
        <f t="shared" si="85"/>
        <v>1.1168</v>
      </c>
      <c r="EO104" s="28">
        <f t="shared" si="85"/>
        <v>1.3261000000000001</v>
      </c>
      <c r="EP104" s="28">
        <f t="shared" si="85"/>
        <v>1.3345</v>
      </c>
      <c r="EQ104" s="28">
        <f t="shared" si="85"/>
        <v>1.0476000000000001</v>
      </c>
      <c r="ER104" s="28">
        <f t="shared" si="85"/>
        <v>1.4351</v>
      </c>
      <c r="ES104" s="28">
        <f t="shared" si="85"/>
        <v>2.1196999999999999</v>
      </c>
      <c r="ET104" s="28">
        <f t="shared" si="85"/>
        <v>1.7566999999999999</v>
      </c>
      <c r="EU104" s="28">
        <f t="shared" si="85"/>
        <v>1.1994</v>
      </c>
      <c r="EV104" s="28">
        <f t="shared" si="85"/>
        <v>2.3304</v>
      </c>
      <c r="EW104" s="28">
        <f t="shared" si="85"/>
        <v>1.1476</v>
      </c>
      <c r="EX104" s="28">
        <f t="shared" si="85"/>
        <v>1.6637999999999999</v>
      </c>
      <c r="EY104" s="28">
        <f t="shared" si="85"/>
        <v>1.2303999999999999</v>
      </c>
      <c r="EZ104" s="28">
        <f t="shared" si="85"/>
        <v>2.1034999999999999</v>
      </c>
      <c r="FA104" s="28">
        <f t="shared" si="85"/>
        <v>1.0382</v>
      </c>
      <c r="FB104" s="28">
        <f t="shared" si="85"/>
        <v>1.4272</v>
      </c>
      <c r="FC104" s="28">
        <f t="shared" si="85"/>
        <v>1.0526</v>
      </c>
      <c r="FD104" s="28">
        <f t="shared" si="85"/>
        <v>1.4133</v>
      </c>
      <c r="FE104" s="28">
        <f t="shared" si="85"/>
        <v>2.2050999999999998</v>
      </c>
      <c r="FF104" s="28">
        <f t="shared" si="85"/>
        <v>1.7141999999999999</v>
      </c>
      <c r="FG104" s="28">
        <f t="shared" si="85"/>
        <v>2.1434000000000002</v>
      </c>
      <c r="FH104" s="28">
        <f t="shared" si="85"/>
        <v>2.2292000000000001</v>
      </c>
      <c r="FI104" s="28">
        <f t="shared" si="85"/>
        <v>1.0764</v>
      </c>
      <c r="FJ104" s="28">
        <f t="shared" si="85"/>
        <v>1.0744</v>
      </c>
      <c r="FK104" s="28">
        <f t="shared" si="85"/>
        <v>1.0538000000000001</v>
      </c>
      <c r="FL104" s="28">
        <f t="shared" si="85"/>
        <v>1.0297000000000001</v>
      </c>
      <c r="FM104" s="28">
        <f t="shared" si="85"/>
        <v>1.0358000000000001</v>
      </c>
      <c r="FN104" s="28">
        <f t="shared" si="85"/>
        <v>1.0297000000000001</v>
      </c>
      <c r="FO104" s="28">
        <f t="shared" si="85"/>
        <v>1.1164000000000001</v>
      </c>
      <c r="FP104" s="28">
        <f t="shared" si="85"/>
        <v>1.0550999999999999</v>
      </c>
      <c r="FQ104" s="28">
        <f t="shared" si="85"/>
        <v>1.1471</v>
      </c>
      <c r="FR104" s="28">
        <f t="shared" si="85"/>
        <v>1.9595</v>
      </c>
      <c r="FS104" s="28">
        <f t="shared" si="85"/>
        <v>1.8406</v>
      </c>
      <c r="FT104" s="28">
        <f t="shared" si="85"/>
        <v>2.2806999999999999</v>
      </c>
      <c r="FU104" s="28">
        <f t="shared" si="85"/>
        <v>1.1742999999999999</v>
      </c>
      <c r="FV104" s="28">
        <f t="shared" si="85"/>
        <v>1.1951000000000001</v>
      </c>
      <c r="FW104" s="28">
        <f t="shared" si="85"/>
        <v>1.8172999999999999</v>
      </c>
      <c r="FX104" s="28">
        <f t="shared" si="85"/>
        <v>2.3405</v>
      </c>
      <c r="FY104" s="87"/>
      <c r="FZ104" s="20"/>
      <c r="GA104" s="29"/>
      <c r="GB104" s="87"/>
      <c r="GC104" s="87"/>
      <c r="GD104" s="87"/>
      <c r="GE104" s="87"/>
    </row>
    <row r="105" spans="1:187" ht="15.75" x14ac:dyDescent="0.25">
      <c r="A105" s="3" t="s">
        <v>412</v>
      </c>
      <c r="B105" s="2" t="s">
        <v>413</v>
      </c>
      <c r="C105" s="28">
        <f>MAX(C103,C104)</f>
        <v>1.0297000000000001</v>
      </c>
      <c r="D105" s="28">
        <f t="shared" ref="D105:BO105" si="86">MAX(D103,D104)</f>
        <v>1.0297000000000001</v>
      </c>
      <c r="E105" s="28">
        <f t="shared" si="86"/>
        <v>1.0297000000000001</v>
      </c>
      <c r="F105" s="28">
        <f t="shared" si="86"/>
        <v>1.0297000000000001</v>
      </c>
      <c r="G105" s="28">
        <f t="shared" si="86"/>
        <v>1.1204000000000001</v>
      </c>
      <c r="H105" s="28">
        <f t="shared" si="86"/>
        <v>1.1359999999999999</v>
      </c>
      <c r="I105" s="28">
        <f t="shared" si="86"/>
        <v>1.0297000000000001</v>
      </c>
      <c r="J105" s="28">
        <f t="shared" si="86"/>
        <v>1.0526</v>
      </c>
      <c r="K105" s="28">
        <f t="shared" si="86"/>
        <v>1.5098</v>
      </c>
      <c r="L105" s="28">
        <f t="shared" si="86"/>
        <v>1.0486</v>
      </c>
      <c r="M105" s="28">
        <f t="shared" si="86"/>
        <v>1.1036999999999999</v>
      </c>
      <c r="N105" s="28">
        <f t="shared" si="86"/>
        <v>1.0297000000000001</v>
      </c>
      <c r="O105" s="28">
        <f t="shared" si="86"/>
        <v>1.0297000000000001</v>
      </c>
      <c r="P105" s="28">
        <f t="shared" si="86"/>
        <v>1.9041999999999999</v>
      </c>
      <c r="Q105" s="28">
        <f t="shared" si="86"/>
        <v>1.0297000000000001</v>
      </c>
      <c r="R105" s="28">
        <f t="shared" si="86"/>
        <v>1.0475000000000001</v>
      </c>
      <c r="S105" s="28">
        <f t="shared" si="86"/>
        <v>1.0895999999999999</v>
      </c>
      <c r="T105" s="28">
        <f t="shared" si="86"/>
        <v>2.0467</v>
      </c>
      <c r="U105" s="28">
        <f t="shared" si="86"/>
        <v>2.3957999999999999</v>
      </c>
      <c r="V105" s="28">
        <f t="shared" si="86"/>
        <v>1.5044</v>
      </c>
      <c r="W105" s="29">
        <f t="shared" si="86"/>
        <v>2.3957999999999999</v>
      </c>
      <c r="X105" s="28">
        <f t="shared" si="86"/>
        <v>2.3957999999999999</v>
      </c>
      <c r="Y105" s="28">
        <f t="shared" si="86"/>
        <v>1.0860000000000001</v>
      </c>
      <c r="Z105" s="28">
        <f t="shared" si="86"/>
        <v>1.6637999999999999</v>
      </c>
      <c r="AA105" s="28">
        <f t="shared" si="86"/>
        <v>1.0297000000000001</v>
      </c>
      <c r="AB105" s="28">
        <f t="shared" si="86"/>
        <v>1.0297000000000001</v>
      </c>
      <c r="AC105" s="28">
        <f t="shared" si="86"/>
        <v>1.1344000000000001</v>
      </c>
      <c r="AD105" s="28">
        <f t="shared" si="86"/>
        <v>1.1079000000000001</v>
      </c>
      <c r="AE105" s="28">
        <f t="shared" si="86"/>
        <v>2.1656</v>
      </c>
      <c r="AF105" s="28">
        <f t="shared" si="86"/>
        <v>1.9478</v>
      </c>
      <c r="AG105" s="28">
        <f t="shared" si="86"/>
        <v>1.1682999999999999</v>
      </c>
      <c r="AH105" s="28">
        <f t="shared" si="86"/>
        <v>1.1211</v>
      </c>
      <c r="AI105" s="28">
        <f t="shared" si="86"/>
        <v>1.3918999999999999</v>
      </c>
      <c r="AJ105" s="28">
        <f t="shared" si="86"/>
        <v>1.8191999999999999</v>
      </c>
      <c r="AK105" s="28">
        <f t="shared" si="86"/>
        <v>1.7668999999999999</v>
      </c>
      <c r="AL105" s="28">
        <f t="shared" si="86"/>
        <v>1.5389999999999999</v>
      </c>
      <c r="AM105" s="28">
        <f t="shared" si="86"/>
        <v>1.2544</v>
      </c>
      <c r="AN105" s="28">
        <f t="shared" si="86"/>
        <v>1.4027000000000001</v>
      </c>
      <c r="AO105" s="28">
        <f t="shared" si="86"/>
        <v>1.0310999999999999</v>
      </c>
      <c r="AP105" s="28">
        <f t="shared" si="86"/>
        <v>1.0297000000000001</v>
      </c>
      <c r="AQ105" s="28">
        <f t="shared" si="86"/>
        <v>1.5323</v>
      </c>
      <c r="AR105" s="28">
        <f t="shared" si="86"/>
        <v>1.0297000000000001</v>
      </c>
      <c r="AS105" s="28">
        <f t="shared" si="86"/>
        <v>1.0297000000000001</v>
      </c>
      <c r="AT105" s="28">
        <f t="shared" si="86"/>
        <v>1.0527</v>
      </c>
      <c r="AU105" s="28">
        <f t="shared" si="86"/>
        <v>1.5927</v>
      </c>
      <c r="AV105" s="28">
        <f t="shared" si="86"/>
        <v>1.5019</v>
      </c>
      <c r="AW105" s="28">
        <f t="shared" si="86"/>
        <v>1.7867999999999999</v>
      </c>
      <c r="AX105" s="28">
        <f t="shared" si="86"/>
        <v>2.3957999999999999</v>
      </c>
      <c r="AY105" s="28">
        <f t="shared" si="86"/>
        <v>1.2354000000000001</v>
      </c>
      <c r="AZ105" s="28">
        <f t="shared" si="86"/>
        <v>1.0297000000000001</v>
      </c>
      <c r="BA105" s="28">
        <f t="shared" si="86"/>
        <v>1.0297000000000001</v>
      </c>
      <c r="BB105" s="28">
        <f t="shared" si="86"/>
        <v>1.0297000000000001</v>
      </c>
      <c r="BC105" s="28">
        <f t="shared" si="86"/>
        <v>1.0297000000000001</v>
      </c>
      <c r="BD105" s="28">
        <f t="shared" si="86"/>
        <v>1.03</v>
      </c>
      <c r="BE105" s="28">
        <f t="shared" si="86"/>
        <v>1.1011</v>
      </c>
      <c r="BF105" s="28">
        <f t="shared" si="86"/>
        <v>1.0297000000000001</v>
      </c>
      <c r="BG105" s="28">
        <f t="shared" si="86"/>
        <v>1.1318999999999999</v>
      </c>
      <c r="BH105" s="28">
        <f t="shared" si="86"/>
        <v>1.2019</v>
      </c>
      <c r="BI105" s="28">
        <f t="shared" si="86"/>
        <v>1.6164000000000001</v>
      </c>
      <c r="BJ105" s="28">
        <f t="shared" si="86"/>
        <v>1.0297000000000001</v>
      </c>
      <c r="BK105" s="28">
        <f t="shared" si="86"/>
        <v>1.0297000000000001</v>
      </c>
      <c r="BL105" s="28">
        <f t="shared" si="86"/>
        <v>1.8519000000000001</v>
      </c>
      <c r="BM105" s="28">
        <f t="shared" si="86"/>
        <v>1.5349999999999999</v>
      </c>
      <c r="BN105" s="28">
        <f t="shared" si="86"/>
        <v>1.036</v>
      </c>
      <c r="BO105" s="28">
        <f t="shared" si="86"/>
        <v>1.1037999999999999</v>
      </c>
      <c r="BP105" s="28">
        <f t="shared" ref="BP105:EA105" si="87">MAX(BP103,BP104)</f>
        <v>1.8320000000000001</v>
      </c>
      <c r="BQ105" s="28">
        <f t="shared" si="87"/>
        <v>1.0297000000000001</v>
      </c>
      <c r="BR105" s="28">
        <f t="shared" si="87"/>
        <v>1.0309999999999999</v>
      </c>
      <c r="BS105" s="28">
        <f t="shared" si="87"/>
        <v>1.1173999999999999</v>
      </c>
      <c r="BT105" s="28">
        <f t="shared" si="87"/>
        <v>1.2704</v>
      </c>
      <c r="BU105" s="28">
        <f t="shared" si="87"/>
        <v>1.2904</v>
      </c>
      <c r="BV105" s="28">
        <f t="shared" si="87"/>
        <v>1.1091</v>
      </c>
      <c r="BW105" s="28">
        <f t="shared" si="87"/>
        <v>1.0712999999999999</v>
      </c>
      <c r="BX105" s="28">
        <f t="shared" si="87"/>
        <v>2.2355999999999998</v>
      </c>
      <c r="BY105" s="28">
        <f t="shared" si="87"/>
        <v>1.2246999999999999</v>
      </c>
      <c r="BZ105" s="28">
        <f t="shared" si="87"/>
        <v>1.7782</v>
      </c>
      <c r="CA105" s="28">
        <f t="shared" si="87"/>
        <v>1.9256</v>
      </c>
      <c r="CB105" s="28">
        <f t="shared" si="87"/>
        <v>1.0297000000000001</v>
      </c>
      <c r="CC105" s="28">
        <f t="shared" si="87"/>
        <v>1.9486000000000001</v>
      </c>
      <c r="CD105" s="28">
        <f t="shared" si="87"/>
        <v>2.3601000000000001</v>
      </c>
      <c r="CE105" s="28">
        <f t="shared" si="87"/>
        <v>1.9557</v>
      </c>
      <c r="CF105" s="28">
        <f t="shared" si="87"/>
        <v>2.2061999999999999</v>
      </c>
      <c r="CG105" s="28">
        <f t="shared" si="87"/>
        <v>1.8222</v>
      </c>
      <c r="CH105" s="28">
        <f t="shared" si="87"/>
        <v>2.1663999999999999</v>
      </c>
      <c r="CI105" s="28">
        <f t="shared" si="87"/>
        <v>1.1849000000000001</v>
      </c>
      <c r="CJ105" s="28">
        <f t="shared" si="87"/>
        <v>1.1326000000000001</v>
      </c>
      <c r="CK105" s="28">
        <f t="shared" si="87"/>
        <v>1.0297000000000001</v>
      </c>
      <c r="CL105" s="28">
        <f t="shared" si="87"/>
        <v>1.1054999999999999</v>
      </c>
      <c r="CM105" s="28">
        <f t="shared" si="87"/>
        <v>1.1634</v>
      </c>
      <c r="CN105" s="28">
        <f t="shared" si="87"/>
        <v>1.0297000000000001</v>
      </c>
      <c r="CO105" s="28">
        <f t="shared" si="87"/>
        <v>1.0297000000000001</v>
      </c>
      <c r="CP105" s="28">
        <f t="shared" si="87"/>
        <v>1.1191</v>
      </c>
      <c r="CQ105" s="28">
        <f t="shared" si="87"/>
        <v>1.1206</v>
      </c>
      <c r="CR105" s="28">
        <f t="shared" si="87"/>
        <v>1.9012</v>
      </c>
      <c r="CS105" s="28">
        <f t="shared" si="87"/>
        <v>1.4158999999999999</v>
      </c>
      <c r="CT105" s="28">
        <f t="shared" si="87"/>
        <v>2.1617999999999999</v>
      </c>
      <c r="CU105" s="28">
        <f t="shared" si="87"/>
        <v>1.2563</v>
      </c>
      <c r="CV105" s="28">
        <f t="shared" si="87"/>
        <v>2.3894000000000002</v>
      </c>
      <c r="CW105" s="28">
        <f t="shared" si="87"/>
        <v>1.9595</v>
      </c>
      <c r="CX105" s="28">
        <f t="shared" si="87"/>
        <v>1.2331000000000001</v>
      </c>
      <c r="CY105" s="28">
        <f t="shared" si="87"/>
        <v>2.3957999999999999</v>
      </c>
      <c r="CZ105" s="28">
        <f t="shared" si="87"/>
        <v>1.0623</v>
      </c>
      <c r="DA105" s="28">
        <f t="shared" si="87"/>
        <v>1.8933</v>
      </c>
      <c r="DB105" s="28">
        <f t="shared" si="87"/>
        <v>1.4950000000000001</v>
      </c>
      <c r="DC105" s="28">
        <f t="shared" si="87"/>
        <v>1.9786999999999999</v>
      </c>
      <c r="DD105" s="28">
        <f t="shared" si="87"/>
        <v>1.9744999999999999</v>
      </c>
      <c r="DE105" s="28">
        <f t="shared" si="87"/>
        <v>1.2649999999999999</v>
      </c>
      <c r="DF105" s="28">
        <f t="shared" si="87"/>
        <v>1.0297000000000001</v>
      </c>
      <c r="DG105" s="28">
        <f t="shared" si="87"/>
        <v>2.2806999999999999</v>
      </c>
      <c r="DH105" s="28">
        <f t="shared" si="87"/>
        <v>1.0652999999999999</v>
      </c>
      <c r="DI105" s="28">
        <f t="shared" si="87"/>
        <v>1.0477000000000001</v>
      </c>
      <c r="DJ105" s="28">
        <f t="shared" si="87"/>
        <v>1.1897</v>
      </c>
      <c r="DK105" s="28">
        <f t="shared" si="87"/>
        <v>1.2378</v>
      </c>
      <c r="DL105" s="28">
        <f t="shared" si="87"/>
        <v>1.0297000000000001</v>
      </c>
      <c r="DM105" s="28">
        <f>MAX(DM103,DM104)</f>
        <v>1.7164999999999999</v>
      </c>
      <c r="DN105" s="28">
        <f t="shared" si="87"/>
        <v>1.0975999999999999</v>
      </c>
      <c r="DO105" s="28">
        <f t="shared" si="87"/>
        <v>1.0421</v>
      </c>
      <c r="DP105" s="28">
        <f t="shared" si="87"/>
        <v>1.7788999999999999</v>
      </c>
      <c r="DQ105" s="28">
        <f t="shared" si="87"/>
        <v>1.2148000000000001</v>
      </c>
      <c r="DR105" s="28">
        <f t="shared" si="87"/>
        <v>1.0998000000000001</v>
      </c>
      <c r="DS105" s="28">
        <f t="shared" si="87"/>
        <v>1.1682999999999999</v>
      </c>
      <c r="DT105" s="28">
        <f t="shared" si="87"/>
        <v>2.0829</v>
      </c>
      <c r="DU105" s="28">
        <f t="shared" si="87"/>
        <v>1.3475999999999999</v>
      </c>
      <c r="DV105" s="28">
        <f t="shared" si="87"/>
        <v>1.8361000000000001</v>
      </c>
      <c r="DW105" s="28">
        <f t="shared" si="87"/>
        <v>1.4021999999999999</v>
      </c>
      <c r="DX105" s="28">
        <f t="shared" si="87"/>
        <v>1.9407000000000001</v>
      </c>
      <c r="DY105" s="28">
        <f t="shared" si="87"/>
        <v>1.4634</v>
      </c>
      <c r="DZ105" s="28">
        <f t="shared" si="87"/>
        <v>1.1428</v>
      </c>
      <c r="EA105" s="28">
        <f t="shared" si="87"/>
        <v>1.1961999999999999</v>
      </c>
      <c r="EB105" s="28">
        <f t="shared" ref="EB105:FX105" si="88">MAX(EB103,EB104)</f>
        <v>1.2121</v>
      </c>
      <c r="EC105" s="28">
        <f t="shared" si="88"/>
        <v>1.4869000000000001</v>
      </c>
      <c r="ED105" s="28">
        <f t="shared" si="88"/>
        <v>1.0874999999999999</v>
      </c>
      <c r="EE105" s="28">
        <f t="shared" si="88"/>
        <v>1.8564000000000001</v>
      </c>
      <c r="EF105" s="28">
        <f t="shared" si="88"/>
        <v>1.0969</v>
      </c>
      <c r="EG105" s="28">
        <f t="shared" si="88"/>
        <v>1.5259</v>
      </c>
      <c r="EH105" s="28">
        <f t="shared" si="88"/>
        <v>1.6900999999999999</v>
      </c>
      <c r="EI105" s="28">
        <f t="shared" si="88"/>
        <v>1.0297000000000001</v>
      </c>
      <c r="EJ105" s="28">
        <f t="shared" si="88"/>
        <v>1.0297000000000001</v>
      </c>
      <c r="EK105" s="28">
        <f t="shared" si="88"/>
        <v>1.1907000000000001</v>
      </c>
      <c r="EL105" s="28">
        <f t="shared" si="88"/>
        <v>1.2324999999999999</v>
      </c>
      <c r="EM105" s="28">
        <f t="shared" si="88"/>
        <v>1.2722</v>
      </c>
      <c r="EN105" s="28">
        <f t="shared" si="88"/>
        <v>1.1168</v>
      </c>
      <c r="EO105" s="28">
        <f t="shared" si="88"/>
        <v>1.3261000000000001</v>
      </c>
      <c r="EP105" s="28">
        <f t="shared" si="88"/>
        <v>1.3345</v>
      </c>
      <c r="EQ105" s="28">
        <f t="shared" si="88"/>
        <v>1.0476000000000001</v>
      </c>
      <c r="ER105" s="28">
        <f t="shared" si="88"/>
        <v>1.4351</v>
      </c>
      <c r="ES105" s="28">
        <f t="shared" si="88"/>
        <v>2.1196999999999999</v>
      </c>
      <c r="ET105" s="28">
        <f t="shared" si="88"/>
        <v>1.9576</v>
      </c>
      <c r="EU105" s="28">
        <f t="shared" si="88"/>
        <v>1.1994</v>
      </c>
      <c r="EV105" s="28">
        <f t="shared" si="88"/>
        <v>2.3304</v>
      </c>
      <c r="EW105" s="28">
        <f t="shared" si="88"/>
        <v>1.1476</v>
      </c>
      <c r="EX105" s="28">
        <f t="shared" si="88"/>
        <v>1.6637999999999999</v>
      </c>
      <c r="EY105" s="28">
        <f t="shared" si="88"/>
        <v>1.2303999999999999</v>
      </c>
      <c r="EZ105" s="28">
        <f t="shared" si="88"/>
        <v>2.1034999999999999</v>
      </c>
      <c r="FA105" s="28">
        <f t="shared" si="88"/>
        <v>1.0382</v>
      </c>
      <c r="FB105" s="28">
        <f t="shared" si="88"/>
        <v>1.4272</v>
      </c>
      <c r="FC105" s="28">
        <f t="shared" si="88"/>
        <v>1.0526</v>
      </c>
      <c r="FD105" s="28">
        <f t="shared" si="88"/>
        <v>1.4133</v>
      </c>
      <c r="FE105" s="28">
        <f t="shared" si="88"/>
        <v>2.2050999999999998</v>
      </c>
      <c r="FF105" s="28">
        <f t="shared" si="88"/>
        <v>1.7141999999999999</v>
      </c>
      <c r="FG105" s="28">
        <f t="shared" si="88"/>
        <v>2.1434000000000002</v>
      </c>
      <c r="FH105" s="28">
        <f t="shared" si="88"/>
        <v>2.2292000000000001</v>
      </c>
      <c r="FI105" s="28">
        <f t="shared" si="88"/>
        <v>1.0764</v>
      </c>
      <c r="FJ105" s="28">
        <f t="shared" si="88"/>
        <v>1.0744</v>
      </c>
      <c r="FK105" s="28">
        <f t="shared" si="88"/>
        <v>1.0538000000000001</v>
      </c>
      <c r="FL105" s="28">
        <f t="shared" si="88"/>
        <v>1.0297000000000001</v>
      </c>
      <c r="FM105" s="28">
        <f t="shared" si="88"/>
        <v>1.0358000000000001</v>
      </c>
      <c r="FN105" s="28">
        <f t="shared" si="88"/>
        <v>1.0297000000000001</v>
      </c>
      <c r="FO105" s="28">
        <f t="shared" si="88"/>
        <v>1.1164000000000001</v>
      </c>
      <c r="FP105" s="28">
        <f t="shared" si="88"/>
        <v>1.0550999999999999</v>
      </c>
      <c r="FQ105" s="28">
        <f t="shared" si="88"/>
        <v>1.1471</v>
      </c>
      <c r="FR105" s="28">
        <f t="shared" si="88"/>
        <v>1.9595</v>
      </c>
      <c r="FS105" s="28">
        <f t="shared" si="88"/>
        <v>1.8406</v>
      </c>
      <c r="FT105" s="29">
        <f t="shared" si="88"/>
        <v>2.2806999999999999</v>
      </c>
      <c r="FU105" s="28">
        <f t="shared" si="88"/>
        <v>1.1742999999999999</v>
      </c>
      <c r="FV105" s="28">
        <f t="shared" si="88"/>
        <v>1.1951000000000001</v>
      </c>
      <c r="FW105" s="28">
        <f t="shared" si="88"/>
        <v>1.8172999999999999</v>
      </c>
      <c r="FX105" s="28">
        <f t="shared" si="88"/>
        <v>2.3405</v>
      </c>
      <c r="FY105" s="38"/>
      <c r="FZ105" s="20"/>
      <c r="GA105" s="28"/>
      <c r="GB105" s="20"/>
      <c r="GC105" s="20"/>
      <c r="GD105" s="19"/>
      <c r="GE105" s="19"/>
    </row>
    <row r="106" spans="1:187" s="92" customFormat="1" x14ac:dyDescent="0.2">
      <c r="A106" s="6"/>
      <c r="B106" s="2" t="s">
        <v>414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35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35"/>
      <c r="FU106" s="6"/>
      <c r="FV106" s="6"/>
      <c r="FW106" s="6"/>
      <c r="FX106" s="6"/>
      <c r="FY106" s="38"/>
      <c r="FZ106" s="19"/>
      <c r="GA106" s="28"/>
      <c r="GB106" s="20"/>
      <c r="GC106" s="20"/>
      <c r="GD106" s="19"/>
      <c r="GE106" s="19"/>
    </row>
    <row r="107" spans="1:187" ht="15.75" x14ac:dyDescent="0.25">
      <c r="A107" s="3" t="s">
        <v>415</v>
      </c>
      <c r="B107" s="45" t="s">
        <v>416</v>
      </c>
      <c r="C107" s="28">
        <f t="shared" ref="C107:BN107" si="89">ROUND(IF(C96&lt;453.5,0.825-(0.0000639*(453.5-C96)),IF(C96&lt;1567.5,0.8595-(0.000031*(1567.5-C96)),IF(C96&lt;6682,0.885-(0.000005*(6682-C96)),IF(C96&lt;30000,0.905-(0.0000009*(30000-C96)),0.905)))),4)</f>
        <v>0.88560000000000005</v>
      </c>
      <c r="D107" s="28">
        <f t="shared" si="89"/>
        <v>0.90500000000000003</v>
      </c>
      <c r="E107" s="28">
        <f t="shared" si="89"/>
        <v>0.88519999999999999</v>
      </c>
      <c r="F107" s="28">
        <f t="shared" si="89"/>
        <v>0.89400000000000002</v>
      </c>
      <c r="G107" s="28">
        <f t="shared" si="89"/>
        <v>0.84340000000000004</v>
      </c>
      <c r="H107" s="28">
        <f t="shared" si="89"/>
        <v>0.84060000000000001</v>
      </c>
      <c r="I107" s="28">
        <f t="shared" si="89"/>
        <v>0.88739999999999997</v>
      </c>
      <c r="J107" s="28">
        <f t="shared" si="89"/>
        <v>0.86329999999999996</v>
      </c>
      <c r="K107" s="28">
        <f t="shared" si="89"/>
        <v>0.81499999999999995</v>
      </c>
      <c r="L107" s="28">
        <f t="shared" si="89"/>
        <v>0.86480000000000001</v>
      </c>
      <c r="M107" s="28">
        <f t="shared" si="89"/>
        <v>0.85299999999999998</v>
      </c>
      <c r="N107" s="28">
        <f t="shared" si="89"/>
        <v>0.90500000000000003</v>
      </c>
      <c r="O107" s="28">
        <f t="shared" si="89"/>
        <v>0.89119999999999999</v>
      </c>
      <c r="P107" s="28">
        <f t="shared" si="89"/>
        <v>0.80759999999999998</v>
      </c>
      <c r="Q107" s="28">
        <f t="shared" si="89"/>
        <v>0.90500000000000003</v>
      </c>
      <c r="R107" s="28">
        <f t="shared" si="89"/>
        <v>0.86519999999999997</v>
      </c>
      <c r="S107" s="28">
        <f t="shared" si="89"/>
        <v>0.85970000000000002</v>
      </c>
      <c r="T107" s="28">
        <f t="shared" si="89"/>
        <v>0.80510000000000004</v>
      </c>
      <c r="U107" s="28">
        <f t="shared" si="89"/>
        <v>0.79920000000000002</v>
      </c>
      <c r="V107" s="28">
        <f t="shared" si="89"/>
        <v>0.81520000000000004</v>
      </c>
      <c r="W107" s="29">
        <f t="shared" si="89"/>
        <v>0.79920000000000002</v>
      </c>
      <c r="X107" s="28">
        <f t="shared" si="89"/>
        <v>0.79920000000000002</v>
      </c>
      <c r="Y107" s="28">
        <f t="shared" si="89"/>
        <v>0.86</v>
      </c>
      <c r="Z107" s="28">
        <f t="shared" si="89"/>
        <v>0.81169999999999998</v>
      </c>
      <c r="AA107" s="28">
        <f t="shared" si="89"/>
        <v>0.90500000000000003</v>
      </c>
      <c r="AB107" s="28">
        <f t="shared" si="89"/>
        <v>0.90480000000000005</v>
      </c>
      <c r="AC107" s="28">
        <f t="shared" si="89"/>
        <v>0.84079999999999999</v>
      </c>
      <c r="AD107" s="28">
        <f t="shared" si="89"/>
        <v>0.85060000000000002</v>
      </c>
      <c r="AE107" s="28">
        <f t="shared" si="89"/>
        <v>0.80310000000000004</v>
      </c>
      <c r="AF107" s="28">
        <f t="shared" si="89"/>
        <v>0.80679999999999996</v>
      </c>
      <c r="AG107" s="28">
        <f t="shared" si="89"/>
        <v>0.8357</v>
      </c>
      <c r="AH107" s="28">
        <f t="shared" si="89"/>
        <v>0.84299999999999997</v>
      </c>
      <c r="AI107" s="28">
        <f t="shared" si="89"/>
        <v>0.81950000000000001</v>
      </c>
      <c r="AJ107" s="28">
        <f t="shared" si="89"/>
        <v>0.80900000000000005</v>
      </c>
      <c r="AK107" s="28">
        <f t="shared" si="89"/>
        <v>0.80989999999999995</v>
      </c>
      <c r="AL107" s="28">
        <f t="shared" si="89"/>
        <v>0.81389999999999996</v>
      </c>
      <c r="AM107" s="28">
        <f t="shared" si="89"/>
        <v>0.82469999999999999</v>
      </c>
      <c r="AN107" s="28">
        <f t="shared" si="89"/>
        <v>0.81910000000000005</v>
      </c>
      <c r="AO107" s="28">
        <f t="shared" si="89"/>
        <v>0.87509999999999999</v>
      </c>
      <c r="AP107" s="28">
        <f t="shared" si="89"/>
        <v>0.90500000000000003</v>
      </c>
      <c r="AQ107" s="28">
        <f t="shared" si="89"/>
        <v>0.81420000000000003</v>
      </c>
      <c r="AR107" s="28">
        <f t="shared" si="89"/>
        <v>0.90500000000000003</v>
      </c>
      <c r="AS107" s="28">
        <f t="shared" si="89"/>
        <v>0.88419999999999999</v>
      </c>
      <c r="AT107" s="28">
        <f t="shared" si="89"/>
        <v>0.86329999999999996</v>
      </c>
      <c r="AU107" s="28">
        <f t="shared" si="89"/>
        <v>0.81289999999999996</v>
      </c>
      <c r="AV107" s="28">
        <f t="shared" si="89"/>
        <v>0.81530000000000002</v>
      </c>
      <c r="AW107" s="28">
        <f t="shared" si="89"/>
        <v>0.80959999999999999</v>
      </c>
      <c r="AX107" s="28">
        <f t="shared" si="89"/>
        <v>0.79920000000000002</v>
      </c>
      <c r="AY107" s="28">
        <f t="shared" si="89"/>
        <v>0.8256</v>
      </c>
      <c r="AZ107" s="28">
        <f t="shared" si="89"/>
        <v>0.88829999999999998</v>
      </c>
      <c r="BA107" s="28">
        <f t="shared" si="89"/>
        <v>0.8861</v>
      </c>
      <c r="BB107" s="28">
        <f t="shared" si="89"/>
        <v>0.88500000000000001</v>
      </c>
      <c r="BC107" s="28">
        <f t="shared" si="89"/>
        <v>0.90500000000000003</v>
      </c>
      <c r="BD107" s="28">
        <f t="shared" si="89"/>
        <v>0.87629999999999997</v>
      </c>
      <c r="BE107" s="28">
        <f t="shared" si="89"/>
        <v>0.85450000000000004</v>
      </c>
      <c r="BF107" s="28">
        <f t="shared" si="89"/>
        <v>0.89990000000000003</v>
      </c>
      <c r="BG107" s="28">
        <f t="shared" si="89"/>
        <v>0.84119999999999995</v>
      </c>
      <c r="BH107" s="28">
        <f t="shared" si="89"/>
        <v>0.8306</v>
      </c>
      <c r="BI107" s="28">
        <f t="shared" si="89"/>
        <v>0.8125</v>
      </c>
      <c r="BJ107" s="28">
        <f t="shared" si="89"/>
        <v>0.8831</v>
      </c>
      <c r="BK107" s="28">
        <f t="shared" si="89"/>
        <v>0.89829999999999999</v>
      </c>
      <c r="BL107" s="28">
        <f t="shared" si="89"/>
        <v>0.8085</v>
      </c>
      <c r="BM107" s="28">
        <f t="shared" si="89"/>
        <v>0.81410000000000005</v>
      </c>
      <c r="BN107" s="28">
        <f t="shared" si="89"/>
        <v>0.86990000000000001</v>
      </c>
      <c r="BO107" s="28">
        <f t="shared" ref="BO107:DZ107" si="90">ROUND(IF(BO96&lt;453.5,0.825-(0.0000639*(453.5-BO96)),IF(BO96&lt;1567.5,0.8595-(0.000031*(1567.5-BO96)),IF(BO96&lt;6682,0.885-(0.000005*(6682-BO96)),IF(BO96&lt;30000,0.905-(0.0000009*(30000-BO96)),0.905)))),4)</f>
        <v>0.85289999999999999</v>
      </c>
      <c r="BP107" s="28">
        <f t="shared" si="90"/>
        <v>0.80879999999999996</v>
      </c>
      <c r="BQ107" s="28">
        <f t="shared" si="90"/>
        <v>0.88190000000000002</v>
      </c>
      <c r="BR107" s="28">
        <f t="shared" si="90"/>
        <v>0.87519999999999998</v>
      </c>
      <c r="BS107" s="28">
        <f t="shared" si="90"/>
        <v>0.84509999999999996</v>
      </c>
      <c r="BT107" s="28">
        <f t="shared" si="90"/>
        <v>0.82410000000000005</v>
      </c>
      <c r="BU107" s="28">
        <f t="shared" si="90"/>
        <v>0.82340000000000002</v>
      </c>
      <c r="BV107" s="28">
        <f t="shared" si="90"/>
        <v>0.84989999999999999</v>
      </c>
      <c r="BW107" s="28">
        <f t="shared" si="90"/>
        <v>0.86140000000000005</v>
      </c>
      <c r="BX107" s="28">
        <f t="shared" si="90"/>
        <v>0.80189999999999995</v>
      </c>
      <c r="BY107" s="28">
        <f t="shared" si="90"/>
        <v>0.82720000000000005</v>
      </c>
      <c r="BZ107" s="28">
        <f t="shared" si="90"/>
        <v>0.80969999999999998</v>
      </c>
      <c r="CA107" s="28">
        <f t="shared" si="90"/>
        <v>0.80720000000000003</v>
      </c>
      <c r="CB107" s="28">
        <f t="shared" si="90"/>
        <v>0.90500000000000003</v>
      </c>
      <c r="CC107" s="28">
        <f t="shared" si="90"/>
        <v>0.80679999999999996</v>
      </c>
      <c r="CD107" s="28">
        <f t="shared" si="90"/>
        <v>0.79979999999999996</v>
      </c>
      <c r="CE107" s="28">
        <f t="shared" si="90"/>
        <v>0.80669999999999997</v>
      </c>
      <c r="CF107" s="28">
        <f t="shared" si="90"/>
        <v>0.8024</v>
      </c>
      <c r="CG107" s="28">
        <f t="shared" si="90"/>
        <v>0.80900000000000005</v>
      </c>
      <c r="CH107" s="28">
        <f t="shared" si="90"/>
        <v>0.80310000000000004</v>
      </c>
      <c r="CI107" s="28">
        <f t="shared" si="90"/>
        <v>0.83320000000000005</v>
      </c>
      <c r="CJ107" s="28">
        <f t="shared" si="90"/>
        <v>0.84109999999999996</v>
      </c>
      <c r="CK107" s="28">
        <f t="shared" si="90"/>
        <v>0.87909999999999999</v>
      </c>
      <c r="CL107" s="28">
        <f t="shared" si="90"/>
        <v>0.85189999999999999</v>
      </c>
      <c r="CM107" s="28">
        <f t="shared" si="90"/>
        <v>0.83640000000000003</v>
      </c>
      <c r="CN107" s="28">
        <f t="shared" si="90"/>
        <v>0.90490000000000004</v>
      </c>
      <c r="CO107" s="28">
        <f t="shared" si="90"/>
        <v>0.89170000000000005</v>
      </c>
      <c r="CP107" s="28">
        <f t="shared" si="90"/>
        <v>0.84409999999999996</v>
      </c>
      <c r="CQ107" s="28">
        <f t="shared" si="90"/>
        <v>0.84330000000000005</v>
      </c>
      <c r="CR107" s="28">
        <f t="shared" si="90"/>
        <v>0.80759999999999998</v>
      </c>
      <c r="CS107" s="28">
        <f t="shared" si="90"/>
        <v>0.81859999999999999</v>
      </c>
      <c r="CT107" s="28">
        <f t="shared" si="90"/>
        <v>0.80320000000000003</v>
      </c>
      <c r="CU107" s="28">
        <f t="shared" si="90"/>
        <v>0.82469999999999999</v>
      </c>
      <c r="CV107" s="28">
        <f t="shared" si="90"/>
        <v>0.79930000000000001</v>
      </c>
      <c r="CW107" s="28">
        <f t="shared" si="90"/>
        <v>0.80659999999999998</v>
      </c>
      <c r="CX107" s="28">
        <f t="shared" si="90"/>
        <v>0.82589999999999997</v>
      </c>
      <c r="CY107" s="28">
        <f t="shared" si="90"/>
        <v>0.79920000000000002</v>
      </c>
      <c r="CZ107" s="28">
        <f t="shared" si="90"/>
        <v>0.86219999999999997</v>
      </c>
      <c r="DA107" s="28">
        <f t="shared" si="90"/>
        <v>0.80779999999999996</v>
      </c>
      <c r="DB107" s="28">
        <f t="shared" si="90"/>
        <v>0.81559999999999999</v>
      </c>
      <c r="DC107" s="28">
        <f t="shared" si="90"/>
        <v>0.80630000000000002</v>
      </c>
      <c r="DD107" s="28">
        <f t="shared" si="90"/>
        <v>0.80640000000000001</v>
      </c>
      <c r="DE107" s="28">
        <f t="shared" si="90"/>
        <v>0.82430000000000003</v>
      </c>
      <c r="DF107" s="28">
        <f t="shared" si="90"/>
        <v>0.89770000000000005</v>
      </c>
      <c r="DG107" s="28">
        <f t="shared" si="90"/>
        <v>0.80120000000000002</v>
      </c>
      <c r="DH107" s="28">
        <f t="shared" si="90"/>
        <v>0.8619</v>
      </c>
      <c r="DI107" s="28">
        <f t="shared" si="90"/>
        <v>0.86509999999999998</v>
      </c>
      <c r="DJ107" s="28">
        <f t="shared" si="90"/>
        <v>0.83250000000000002</v>
      </c>
      <c r="DK107" s="28">
        <f t="shared" si="90"/>
        <v>0.82520000000000004</v>
      </c>
      <c r="DL107" s="28">
        <f t="shared" si="90"/>
        <v>0.88090000000000002</v>
      </c>
      <c r="DM107" s="28">
        <f t="shared" si="90"/>
        <v>0.81389999999999996</v>
      </c>
      <c r="DN107" s="28">
        <f t="shared" si="90"/>
        <v>0.85650000000000004</v>
      </c>
      <c r="DO107" s="28">
        <f t="shared" si="90"/>
        <v>0.86719999999999997</v>
      </c>
      <c r="DP107" s="28">
        <f t="shared" si="90"/>
        <v>0.80969999999999998</v>
      </c>
      <c r="DQ107" s="28">
        <f t="shared" si="90"/>
        <v>0.82869999999999999</v>
      </c>
      <c r="DR107" s="28">
        <f t="shared" si="90"/>
        <v>0.85519999999999996</v>
      </c>
      <c r="DS107" s="28">
        <f t="shared" si="90"/>
        <v>0.8357</v>
      </c>
      <c r="DT107" s="28">
        <f t="shared" si="90"/>
        <v>0.80449999999999999</v>
      </c>
      <c r="DU107" s="28">
        <f t="shared" si="90"/>
        <v>0.82120000000000004</v>
      </c>
      <c r="DV107" s="28">
        <f t="shared" si="90"/>
        <v>0.80869999999999997</v>
      </c>
      <c r="DW107" s="28">
        <f t="shared" si="90"/>
        <v>0.81910000000000005</v>
      </c>
      <c r="DX107" s="28">
        <f t="shared" si="90"/>
        <v>0.80689999999999995</v>
      </c>
      <c r="DY107" s="28">
        <f t="shared" si="90"/>
        <v>0.81679999999999997</v>
      </c>
      <c r="DZ107" s="28">
        <f t="shared" si="90"/>
        <v>0.83950000000000002</v>
      </c>
      <c r="EA107" s="28">
        <f t="shared" ref="EA107:FX107" si="91">ROUND(IF(EA96&lt;453.5,0.825-(0.0000639*(453.5-EA96)),IF(EA96&lt;1567.5,0.8595-(0.000031*(1567.5-EA96)),IF(EA96&lt;6682,0.885-(0.000005*(6682-EA96)),IF(EA96&lt;30000,0.905-(0.0000009*(30000-EA96)),0.905)))),4)</f>
        <v>0.83150000000000002</v>
      </c>
      <c r="EB107" s="28">
        <f t="shared" si="91"/>
        <v>0.82909999999999995</v>
      </c>
      <c r="EC107" s="28">
        <f t="shared" si="91"/>
        <v>0.81589999999999996</v>
      </c>
      <c r="ED107" s="28">
        <f t="shared" si="91"/>
        <v>0.8599</v>
      </c>
      <c r="EE107" s="28">
        <f t="shared" si="91"/>
        <v>0.80840000000000001</v>
      </c>
      <c r="EF107" s="28">
        <f t="shared" si="91"/>
        <v>0.8569</v>
      </c>
      <c r="EG107" s="28">
        <f t="shared" si="91"/>
        <v>0.81440000000000001</v>
      </c>
      <c r="EH107" s="28">
        <f t="shared" si="91"/>
        <v>0.81120000000000003</v>
      </c>
      <c r="EI107" s="28">
        <f t="shared" si="91"/>
        <v>0.8931</v>
      </c>
      <c r="EJ107" s="28">
        <f t="shared" si="91"/>
        <v>0.88649999999999995</v>
      </c>
      <c r="EK107" s="28">
        <f t="shared" si="91"/>
        <v>0.83230000000000004</v>
      </c>
      <c r="EL107" s="28">
        <f t="shared" si="91"/>
        <v>0.82599999999999996</v>
      </c>
      <c r="EM107" s="28">
        <f t="shared" si="91"/>
        <v>0.82410000000000005</v>
      </c>
      <c r="EN107" s="28">
        <f t="shared" si="91"/>
        <v>0.84540000000000004</v>
      </c>
      <c r="EO107" s="28">
        <f t="shared" si="91"/>
        <v>0.82199999999999995</v>
      </c>
      <c r="EP107" s="28">
        <f t="shared" si="91"/>
        <v>0.82169999999999999</v>
      </c>
      <c r="EQ107" s="28">
        <f t="shared" si="91"/>
        <v>0.86519999999999997</v>
      </c>
      <c r="ER107" s="28">
        <f t="shared" si="91"/>
        <v>0.81789999999999996</v>
      </c>
      <c r="ES107" s="28">
        <f t="shared" si="91"/>
        <v>0.80389999999999995</v>
      </c>
      <c r="ET107" s="28">
        <f t="shared" si="91"/>
        <v>0.81010000000000004</v>
      </c>
      <c r="EU107" s="28">
        <f t="shared" si="91"/>
        <v>0.83099999999999996</v>
      </c>
      <c r="EV107" s="28">
        <f t="shared" si="91"/>
        <v>0.80030000000000001</v>
      </c>
      <c r="EW107" s="28">
        <f t="shared" si="91"/>
        <v>0.83879999999999999</v>
      </c>
      <c r="EX107" s="28">
        <f t="shared" si="91"/>
        <v>0.81169999999999998</v>
      </c>
      <c r="EY107" s="28">
        <f t="shared" si="91"/>
        <v>0.82640000000000002</v>
      </c>
      <c r="EZ107" s="28">
        <f t="shared" si="91"/>
        <v>0.80420000000000003</v>
      </c>
      <c r="FA107" s="28">
        <f t="shared" si="91"/>
        <v>0.86860000000000004</v>
      </c>
      <c r="FB107" s="28">
        <f t="shared" si="91"/>
        <v>0.81820000000000004</v>
      </c>
      <c r="FC107" s="28">
        <f t="shared" si="91"/>
        <v>0.86329999999999996</v>
      </c>
      <c r="FD107" s="28">
        <f t="shared" si="91"/>
        <v>0.81869999999999998</v>
      </c>
      <c r="FE107" s="28">
        <f t="shared" si="91"/>
        <v>0.80249999999999999</v>
      </c>
      <c r="FF107" s="28">
        <f t="shared" si="91"/>
        <v>0.81079999999999997</v>
      </c>
      <c r="FG107" s="28">
        <f t="shared" si="91"/>
        <v>0.80349999999999999</v>
      </c>
      <c r="FH107" s="28">
        <f t="shared" si="91"/>
        <v>0.80200000000000005</v>
      </c>
      <c r="FI107" s="28">
        <f t="shared" si="91"/>
        <v>0.8609</v>
      </c>
      <c r="FJ107" s="28">
        <f t="shared" si="91"/>
        <v>0.86109999999999998</v>
      </c>
      <c r="FK107" s="28">
        <f t="shared" si="91"/>
        <v>0.86299999999999999</v>
      </c>
      <c r="FL107" s="28">
        <f t="shared" si="91"/>
        <v>0.88139999999999996</v>
      </c>
      <c r="FM107" s="28">
        <f t="shared" si="91"/>
        <v>0.87009999999999998</v>
      </c>
      <c r="FN107" s="28">
        <f t="shared" si="91"/>
        <v>0.89749999999999996</v>
      </c>
      <c r="FO107" s="28">
        <f t="shared" si="91"/>
        <v>0.84570000000000001</v>
      </c>
      <c r="FP107" s="28">
        <f t="shared" si="91"/>
        <v>0.8629</v>
      </c>
      <c r="FQ107" s="28">
        <f t="shared" si="91"/>
        <v>0.83889999999999998</v>
      </c>
      <c r="FR107" s="28">
        <f t="shared" si="91"/>
        <v>0.80659999999999998</v>
      </c>
      <c r="FS107" s="28">
        <f t="shared" si="91"/>
        <v>0.80859999999999999</v>
      </c>
      <c r="FT107" s="29">
        <f t="shared" si="91"/>
        <v>0.80120000000000002</v>
      </c>
      <c r="FU107" s="28">
        <f t="shared" si="91"/>
        <v>0.83479999999999999</v>
      </c>
      <c r="FV107" s="28">
        <f t="shared" si="91"/>
        <v>0.83169999999999999</v>
      </c>
      <c r="FW107" s="28">
        <f t="shared" si="91"/>
        <v>0.80900000000000005</v>
      </c>
      <c r="FX107" s="28">
        <f t="shared" si="91"/>
        <v>0.80020000000000002</v>
      </c>
      <c r="FY107" s="93"/>
      <c r="FZ107" s="6"/>
      <c r="GA107" s="6"/>
      <c r="GB107" s="20"/>
      <c r="GC107" s="20"/>
      <c r="GD107" s="19"/>
      <c r="GE107" s="19"/>
    </row>
    <row r="108" spans="1:187" ht="15.75" x14ac:dyDescent="0.25">
      <c r="A108" s="6"/>
      <c r="B108" s="2" t="s">
        <v>414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35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35"/>
      <c r="FU108" s="6"/>
      <c r="FV108" s="6"/>
      <c r="FW108" s="6"/>
      <c r="FX108" s="6"/>
      <c r="FY108" s="89"/>
      <c r="FZ108" s="6"/>
      <c r="GA108" s="33"/>
      <c r="GB108" s="19"/>
      <c r="GC108" s="19"/>
      <c r="GD108" s="24"/>
      <c r="GE108" s="24"/>
    </row>
    <row r="109" spans="1:187" ht="15.75" x14ac:dyDescent="0.25">
      <c r="A109" s="3" t="s">
        <v>414</v>
      </c>
      <c r="B109" s="45" t="s">
        <v>417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1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1"/>
      <c r="FU109" s="90"/>
      <c r="FV109" s="90"/>
      <c r="FW109" s="90"/>
      <c r="FX109" s="90"/>
      <c r="FY109" s="90"/>
      <c r="FZ109" s="28"/>
      <c r="GA109" s="33"/>
      <c r="GB109" s="19"/>
      <c r="GC109" s="19"/>
      <c r="GD109" s="24"/>
      <c r="GE109" s="24"/>
    </row>
    <row r="110" spans="1:187" ht="15.75" x14ac:dyDescent="0.25">
      <c r="A110" s="3" t="s">
        <v>418</v>
      </c>
      <c r="B110" s="35" t="s">
        <v>419</v>
      </c>
      <c r="C110" s="33">
        <f t="shared" ref="C110:BN110" si="92">+C31</f>
        <v>6546.2</v>
      </c>
      <c r="D110" s="33">
        <f t="shared" si="92"/>
        <v>6546.2</v>
      </c>
      <c r="E110" s="33">
        <f t="shared" si="92"/>
        <v>6546.2</v>
      </c>
      <c r="F110" s="33">
        <f t="shared" si="92"/>
        <v>6546.2</v>
      </c>
      <c r="G110" s="33">
        <f t="shared" si="92"/>
        <v>6546.2</v>
      </c>
      <c r="H110" s="33">
        <f t="shared" si="92"/>
        <v>6546.2</v>
      </c>
      <c r="I110" s="33">
        <f t="shared" si="92"/>
        <v>6546.2</v>
      </c>
      <c r="J110" s="33">
        <f t="shared" si="92"/>
        <v>6546.2</v>
      </c>
      <c r="K110" s="33">
        <f t="shared" si="92"/>
        <v>6546.2</v>
      </c>
      <c r="L110" s="33">
        <f t="shared" si="92"/>
        <v>6546.2</v>
      </c>
      <c r="M110" s="33">
        <f t="shared" si="92"/>
        <v>6546.2</v>
      </c>
      <c r="N110" s="33">
        <f t="shared" si="92"/>
        <v>6546.2</v>
      </c>
      <c r="O110" s="33">
        <f t="shared" si="92"/>
        <v>6546.2</v>
      </c>
      <c r="P110" s="33">
        <f t="shared" si="92"/>
        <v>6546.2</v>
      </c>
      <c r="Q110" s="33">
        <f t="shared" si="92"/>
        <v>6546.2</v>
      </c>
      <c r="R110" s="33">
        <f t="shared" si="92"/>
        <v>6546.2</v>
      </c>
      <c r="S110" s="33">
        <f t="shared" si="92"/>
        <v>6546.2</v>
      </c>
      <c r="T110" s="33">
        <f t="shared" si="92"/>
        <v>6546.2</v>
      </c>
      <c r="U110" s="33">
        <f t="shared" si="92"/>
        <v>6546.2</v>
      </c>
      <c r="V110" s="33">
        <f t="shared" si="92"/>
        <v>6546.2</v>
      </c>
      <c r="W110" s="47">
        <f t="shared" si="92"/>
        <v>6546.2</v>
      </c>
      <c r="X110" s="33">
        <f t="shared" si="92"/>
        <v>6546.2</v>
      </c>
      <c r="Y110" s="33">
        <f t="shared" si="92"/>
        <v>6546.2</v>
      </c>
      <c r="Z110" s="33">
        <f t="shared" si="92"/>
        <v>6546.2</v>
      </c>
      <c r="AA110" s="33">
        <f t="shared" si="92"/>
        <v>6546.2</v>
      </c>
      <c r="AB110" s="33">
        <f t="shared" si="92"/>
        <v>6546.2</v>
      </c>
      <c r="AC110" s="33">
        <f t="shared" si="92"/>
        <v>6546.2</v>
      </c>
      <c r="AD110" s="33">
        <f t="shared" si="92"/>
        <v>6546.2</v>
      </c>
      <c r="AE110" s="33">
        <f t="shared" si="92"/>
        <v>6546.2</v>
      </c>
      <c r="AF110" s="33">
        <f t="shared" si="92"/>
        <v>6546.2</v>
      </c>
      <c r="AG110" s="33">
        <f t="shared" si="92"/>
        <v>6546.2</v>
      </c>
      <c r="AH110" s="33">
        <f t="shared" si="92"/>
        <v>6546.2</v>
      </c>
      <c r="AI110" s="33">
        <f t="shared" si="92"/>
        <v>6546.2</v>
      </c>
      <c r="AJ110" s="33">
        <f t="shared" si="92"/>
        <v>6546.2</v>
      </c>
      <c r="AK110" s="33">
        <f t="shared" si="92"/>
        <v>6546.2</v>
      </c>
      <c r="AL110" s="33">
        <f t="shared" si="92"/>
        <v>6546.2</v>
      </c>
      <c r="AM110" s="33">
        <f t="shared" si="92"/>
        <v>6546.2</v>
      </c>
      <c r="AN110" s="33">
        <f t="shared" si="92"/>
        <v>6546.2</v>
      </c>
      <c r="AO110" s="33">
        <f t="shared" si="92"/>
        <v>6546.2</v>
      </c>
      <c r="AP110" s="33">
        <f t="shared" si="92"/>
        <v>6546.2</v>
      </c>
      <c r="AQ110" s="33">
        <f t="shared" si="92"/>
        <v>6546.2</v>
      </c>
      <c r="AR110" s="33">
        <f t="shared" si="92"/>
        <v>6546.2</v>
      </c>
      <c r="AS110" s="33">
        <f t="shared" si="92"/>
        <v>6546.2</v>
      </c>
      <c r="AT110" s="33">
        <f t="shared" si="92"/>
        <v>6546.2</v>
      </c>
      <c r="AU110" s="33">
        <f t="shared" si="92"/>
        <v>6546.2</v>
      </c>
      <c r="AV110" s="33">
        <f t="shared" si="92"/>
        <v>6546.2</v>
      </c>
      <c r="AW110" s="33">
        <f t="shared" si="92"/>
        <v>6546.2</v>
      </c>
      <c r="AX110" s="33">
        <f t="shared" si="92"/>
        <v>6546.2</v>
      </c>
      <c r="AY110" s="33">
        <f t="shared" si="92"/>
        <v>6546.2</v>
      </c>
      <c r="AZ110" s="33">
        <f t="shared" si="92"/>
        <v>6546.2</v>
      </c>
      <c r="BA110" s="33">
        <f t="shared" si="92"/>
        <v>6546.2</v>
      </c>
      <c r="BB110" s="33">
        <f t="shared" si="92"/>
        <v>6546.2</v>
      </c>
      <c r="BC110" s="33">
        <f t="shared" si="92"/>
        <v>6546.2</v>
      </c>
      <c r="BD110" s="33">
        <f t="shared" si="92"/>
        <v>6546.2</v>
      </c>
      <c r="BE110" s="33">
        <f t="shared" si="92"/>
        <v>6546.2</v>
      </c>
      <c r="BF110" s="33">
        <f t="shared" si="92"/>
        <v>6546.2</v>
      </c>
      <c r="BG110" s="33">
        <f t="shared" si="92"/>
        <v>6546.2</v>
      </c>
      <c r="BH110" s="33">
        <f t="shared" si="92"/>
        <v>6546.2</v>
      </c>
      <c r="BI110" s="33">
        <f t="shared" si="92"/>
        <v>6546.2</v>
      </c>
      <c r="BJ110" s="33">
        <f t="shared" si="92"/>
        <v>6546.2</v>
      </c>
      <c r="BK110" s="33">
        <f t="shared" si="92"/>
        <v>6546.2</v>
      </c>
      <c r="BL110" s="33">
        <f t="shared" si="92"/>
        <v>6546.2</v>
      </c>
      <c r="BM110" s="33">
        <f t="shared" si="92"/>
        <v>6546.2</v>
      </c>
      <c r="BN110" s="33">
        <f t="shared" si="92"/>
        <v>6546.2</v>
      </c>
      <c r="BO110" s="33">
        <f t="shared" ref="BO110:DZ110" si="93">+BO31</f>
        <v>6546.2</v>
      </c>
      <c r="BP110" s="33">
        <f t="shared" si="93"/>
        <v>6546.2</v>
      </c>
      <c r="BQ110" s="33">
        <f t="shared" si="93"/>
        <v>6546.2</v>
      </c>
      <c r="BR110" s="33">
        <f t="shared" si="93"/>
        <v>6546.2</v>
      </c>
      <c r="BS110" s="33">
        <f t="shared" si="93"/>
        <v>6546.2</v>
      </c>
      <c r="BT110" s="33">
        <f t="shared" si="93"/>
        <v>6546.2</v>
      </c>
      <c r="BU110" s="33">
        <f t="shared" si="93"/>
        <v>6546.2</v>
      </c>
      <c r="BV110" s="33">
        <f t="shared" si="93"/>
        <v>6546.2</v>
      </c>
      <c r="BW110" s="33">
        <f t="shared" si="93"/>
        <v>6546.2</v>
      </c>
      <c r="BX110" s="33">
        <f t="shared" si="93"/>
        <v>6546.2</v>
      </c>
      <c r="BY110" s="33">
        <f t="shared" si="93"/>
        <v>6546.2</v>
      </c>
      <c r="BZ110" s="33">
        <f t="shared" si="93"/>
        <v>6546.2</v>
      </c>
      <c r="CA110" s="33">
        <f t="shared" si="93"/>
        <v>6546.2</v>
      </c>
      <c r="CB110" s="33">
        <f t="shared" si="93"/>
        <v>6546.2</v>
      </c>
      <c r="CC110" s="33">
        <f t="shared" si="93"/>
        <v>6546.2</v>
      </c>
      <c r="CD110" s="33">
        <f t="shared" si="93"/>
        <v>6546.2</v>
      </c>
      <c r="CE110" s="33">
        <f t="shared" si="93"/>
        <v>6546.2</v>
      </c>
      <c r="CF110" s="33">
        <f t="shared" si="93"/>
        <v>6546.2</v>
      </c>
      <c r="CG110" s="33">
        <f t="shared" si="93"/>
        <v>6546.2</v>
      </c>
      <c r="CH110" s="33">
        <f t="shared" si="93"/>
        <v>6546.2</v>
      </c>
      <c r="CI110" s="33">
        <f t="shared" si="93"/>
        <v>6546.2</v>
      </c>
      <c r="CJ110" s="33">
        <f t="shared" si="93"/>
        <v>6546.2</v>
      </c>
      <c r="CK110" s="33">
        <f t="shared" si="93"/>
        <v>6546.2</v>
      </c>
      <c r="CL110" s="33">
        <f t="shared" si="93"/>
        <v>6546.2</v>
      </c>
      <c r="CM110" s="33">
        <f t="shared" si="93"/>
        <v>6546.2</v>
      </c>
      <c r="CN110" s="33">
        <f t="shared" si="93"/>
        <v>6546.2</v>
      </c>
      <c r="CO110" s="33">
        <f t="shared" si="93"/>
        <v>6546.2</v>
      </c>
      <c r="CP110" s="33">
        <f t="shared" si="93"/>
        <v>6546.2</v>
      </c>
      <c r="CQ110" s="33">
        <f t="shared" si="93"/>
        <v>6546.2</v>
      </c>
      <c r="CR110" s="33">
        <f t="shared" si="93"/>
        <v>6546.2</v>
      </c>
      <c r="CS110" s="33">
        <f t="shared" si="93"/>
        <v>6546.2</v>
      </c>
      <c r="CT110" s="33">
        <f t="shared" si="93"/>
        <v>6546.2</v>
      </c>
      <c r="CU110" s="33">
        <f t="shared" si="93"/>
        <v>6546.2</v>
      </c>
      <c r="CV110" s="33">
        <f t="shared" si="93"/>
        <v>6546.2</v>
      </c>
      <c r="CW110" s="33">
        <f t="shared" si="93"/>
        <v>6546.2</v>
      </c>
      <c r="CX110" s="33">
        <f t="shared" si="93"/>
        <v>6546.2</v>
      </c>
      <c r="CY110" s="33">
        <f t="shared" si="93"/>
        <v>6546.2</v>
      </c>
      <c r="CZ110" s="33">
        <f t="shared" si="93"/>
        <v>6546.2</v>
      </c>
      <c r="DA110" s="33">
        <f t="shared" si="93"/>
        <v>6546.2</v>
      </c>
      <c r="DB110" s="33">
        <f t="shared" si="93"/>
        <v>6546.2</v>
      </c>
      <c r="DC110" s="33">
        <f t="shared" si="93"/>
        <v>6546.2</v>
      </c>
      <c r="DD110" s="33">
        <f t="shared" si="93"/>
        <v>6546.2</v>
      </c>
      <c r="DE110" s="33">
        <f t="shared" si="93"/>
        <v>6546.2</v>
      </c>
      <c r="DF110" s="33">
        <f t="shared" si="93"/>
        <v>6546.2</v>
      </c>
      <c r="DG110" s="33">
        <f t="shared" si="93"/>
        <v>6546.2</v>
      </c>
      <c r="DH110" s="33">
        <f t="shared" si="93"/>
        <v>6546.2</v>
      </c>
      <c r="DI110" s="33">
        <f t="shared" si="93"/>
        <v>6546.2</v>
      </c>
      <c r="DJ110" s="33">
        <f t="shared" si="93"/>
        <v>6546.2</v>
      </c>
      <c r="DK110" s="33">
        <f t="shared" si="93"/>
        <v>6546.2</v>
      </c>
      <c r="DL110" s="33">
        <f t="shared" si="93"/>
        <v>6546.2</v>
      </c>
      <c r="DM110" s="33">
        <f t="shared" si="93"/>
        <v>6546.2</v>
      </c>
      <c r="DN110" s="33">
        <f t="shared" si="93"/>
        <v>6546.2</v>
      </c>
      <c r="DO110" s="33">
        <f t="shared" si="93"/>
        <v>6546.2</v>
      </c>
      <c r="DP110" s="33">
        <f t="shared" si="93"/>
        <v>6546.2</v>
      </c>
      <c r="DQ110" s="33">
        <f t="shared" si="93"/>
        <v>6546.2</v>
      </c>
      <c r="DR110" s="33">
        <f t="shared" si="93"/>
        <v>6546.2</v>
      </c>
      <c r="DS110" s="33">
        <f t="shared" si="93"/>
        <v>6546.2</v>
      </c>
      <c r="DT110" s="33">
        <f t="shared" si="93"/>
        <v>6546.2</v>
      </c>
      <c r="DU110" s="33">
        <f t="shared" si="93"/>
        <v>6546.2</v>
      </c>
      <c r="DV110" s="33">
        <f t="shared" si="93"/>
        <v>6546.2</v>
      </c>
      <c r="DW110" s="33">
        <f t="shared" si="93"/>
        <v>6546.2</v>
      </c>
      <c r="DX110" s="33">
        <f t="shared" si="93"/>
        <v>6546.2</v>
      </c>
      <c r="DY110" s="33">
        <f t="shared" si="93"/>
        <v>6546.2</v>
      </c>
      <c r="DZ110" s="33">
        <f t="shared" si="93"/>
        <v>6546.2</v>
      </c>
      <c r="EA110" s="33">
        <f t="shared" ref="EA110:FX110" si="94">+EA31</f>
        <v>6546.2</v>
      </c>
      <c r="EB110" s="33">
        <f t="shared" si="94"/>
        <v>6546.2</v>
      </c>
      <c r="EC110" s="33">
        <f t="shared" si="94"/>
        <v>6546.2</v>
      </c>
      <c r="ED110" s="33">
        <f t="shared" si="94"/>
        <v>6546.2</v>
      </c>
      <c r="EE110" s="33">
        <f t="shared" si="94"/>
        <v>6546.2</v>
      </c>
      <c r="EF110" s="33">
        <f t="shared" si="94"/>
        <v>6546.2</v>
      </c>
      <c r="EG110" s="33">
        <f t="shared" si="94"/>
        <v>6546.2</v>
      </c>
      <c r="EH110" s="33">
        <f t="shared" si="94"/>
        <v>6546.2</v>
      </c>
      <c r="EI110" s="33">
        <f t="shared" si="94"/>
        <v>6546.2</v>
      </c>
      <c r="EJ110" s="33">
        <f t="shared" si="94"/>
        <v>6546.2</v>
      </c>
      <c r="EK110" s="33">
        <f t="shared" si="94"/>
        <v>6546.2</v>
      </c>
      <c r="EL110" s="33">
        <f t="shared" si="94"/>
        <v>6546.2</v>
      </c>
      <c r="EM110" s="33">
        <f t="shared" si="94"/>
        <v>6546.2</v>
      </c>
      <c r="EN110" s="33">
        <f t="shared" si="94"/>
        <v>6546.2</v>
      </c>
      <c r="EO110" s="33">
        <f t="shared" si="94"/>
        <v>6546.2</v>
      </c>
      <c r="EP110" s="33">
        <f t="shared" si="94"/>
        <v>6546.2</v>
      </c>
      <c r="EQ110" s="33">
        <f t="shared" si="94"/>
        <v>6546.2</v>
      </c>
      <c r="ER110" s="33">
        <f t="shared" si="94"/>
        <v>6546.2</v>
      </c>
      <c r="ES110" s="33">
        <f t="shared" si="94"/>
        <v>6546.2</v>
      </c>
      <c r="ET110" s="33">
        <f t="shared" si="94"/>
        <v>6546.2</v>
      </c>
      <c r="EU110" s="33">
        <f t="shared" si="94"/>
        <v>6546.2</v>
      </c>
      <c r="EV110" s="33">
        <f t="shared" si="94"/>
        <v>6546.2</v>
      </c>
      <c r="EW110" s="33">
        <f t="shared" si="94"/>
        <v>6546.2</v>
      </c>
      <c r="EX110" s="33">
        <f t="shared" si="94"/>
        <v>6546.2</v>
      </c>
      <c r="EY110" s="33">
        <f t="shared" si="94"/>
        <v>6546.2</v>
      </c>
      <c r="EZ110" s="33">
        <f t="shared" si="94"/>
        <v>6546.2</v>
      </c>
      <c r="FA110" s="33">
        <f t="shared" si="94"/>
        <v>6546.2</v>
      </c>
      <c r="FB110" s="33">
        <f t="shared" si="94"/>
        <v>6546.2</v>
      </c>
      <c r="FC110" s="33">
        <f t="shared" si="94"/>
        <v>6546.2</v>
      </c>
      <c r="FD110" s="33">
        <f t="shared" si="94"/>
        <v>6546.2</v>
      </c>
      <c r="FE110" s="33">
        <f t="shared" si="94"/>
        <v>6546.2</v>
      </c>
      <c r="FF110" s="33">
        <f t="shared" si="94"/>
        <v>6546.2</v>
      </c>
      <c r="FG110" s="33">
        <f t="shared" si="94"/>
        <v>6546.2</v>
      </c>
      <c r="FH110" s="33">
        <f t="shared" si="94"/>
        <v>6546.2</v>
      </c>
      <c r="FI110" s="33">
        <f t="shared" si="94"/>
        <v>6546.2</v>
      </c>
      <c r="FJ110" s="33">
        <f t="shared" si="94"/>
        <v>6546.2</v>
      </c>
      <c r="FK110" s="33">
        <f t="shared" si="94"/>
        <v>6546.2</v>
      </c>
      <c r="FL110" s="33">
        <f t="shared" si="94"/>
        <v>6546.2</v>
      </c>
      <c r="FM110" s="33">
        <f t="shared" si="94"/>
        <v>6546.2</v>
      </c>
      <c r="FN110" s="33">
        <f t="shared" si="94"/>
        <v>6546.2</v>
      </c>
      <c r="FO110" s="33">
        <f t="shared" si="94"/>
        <v>6546.2</v>
      </c>
      <c r="FP110" s="33">
        <f t="shared" si="94"/>
        <v>6546.2</v>
      </c>
      <c r="FQ110" s="33">
        <f t="shared" si="94"/>
        <v>6546.2</v>
      </c>
      <c r="FR110" s="33">
        <f t="shared" si="94"/>
        <v>6546.2</v>
      </c>
      <c r="FS110" s="33">
        <f t="shared" si="94"/>
        <v>6546.2</v>
      </c>
      <c r="FT110" s="47">
        <f t="shared" si="94"/>
        <v>6546.2</v>
      </c>
      <c r="FU110" s="33">
        <f t="shared" si="94"/>
        <v>6546.2</v>
      </c>
      <c r="FV110" s="33">
        <f t="shared" si="94"/>
        <v>6546.2</v>
      </c>
      <c r="FW110" s="33">
        <f t="shared" si="94"/>
        <v>6546.2</v>
      </c>
      <c r="FX110" s="33">
        <f t="shared" si="94"/>
        <v>6546.2</v>
      </c>
      <c r="FY110" s="28"/>
      <c r="FZ110" s="28"/>
      <c r="GA110" s="33"/>
      <c r="GB110" s="6"/>
      <c r="GC110" s="6"/>
      <c r="GD110" s="6"/>
      <c r="GE110" s="6"/>
    </row>
    <row r="111" spans="1:187" ht="15.75" x14ac:dyDescent="0.25">
      <c r="A111" s="3" t="s">
        <v>420</v>
      </c>
      <c r="B111" s="35" t="s">
        <v>421</v>
      </c>
      <c r="C111" s="28">
        <f t="shared" ref="C111:BN111" si="95">+C107</f>
        <v>0.88560000000000005</v>
      </c>
      <c r="D111" s="28">
        <f t="shared" si="95"/>
        <v>0.90500000000000003</v>
      </c>
      <c r="E111" s="28">
        <f t="shared" si="95"/>
        <v>0.88519999999999999</v>
      </c>
      <c r="F111" s="28">
        <f t="shared" si="95"/>
        <v>0.89400000000000002</v>
      </c>
      <c r="G111" s="28">
        <f t="shared" si="95"/>
        <v>0.84340000000000004</v>
      </c>
      <c r="H111" s="28">
        <f t="shared" si="95"/>
        <v>0.84060000000000001</v>
      </c>
      <c r="I111" s="28">
        <f t="shared" si="95"/>
        <v>0.88739999999999997</v>
      </c>
      <c r="J111" s="28">
        <f t="shared" si="95"/>
        <v>0.86329999999999996</v>
      </c>
      <c r="K111" s="28">
        <f t="shared" si="95"/>
        <v>0.81499999999999995</v>
      </c>
      <c r="L111" s="28">
        <f t="shared" si="95"/>
        <v>0.86480000000000001</v>
      </c>
      <c r="M111" s="28">
        <f t="shared" si="95"/>
        <v>0.85299999999999998</v>
      </c>
      <c r="N111" s="28">
        <f t="shared" si="95"/>
        <v>0.90500000000000003</v>
      </c>
      <c r="O111" s="28">
        <f t="shared" si="95"/>
        <v>0.89119999999999999</v>
      </c>
      <c r="P111" s="28">
        <f t="shared" si="95"/>
        <v>0.80759999999999998</v>
      </c>
      <c r="Q111" s="28">
        <f t="shared" si="95"/>
        <v>0.90500000000000003</v>
      </c>
      <c r="R111" s="28">
        <f t="shared" si="95"/>
        <v>0.86519999999999997</v>
      </c>
      <c r="S111" s="28">
        <f t="shared" si="95"/>
        <v>0.85970000000000002</v>
      </c>
      <c r="T111" s="28">
        <f t="shared" si="95"/>
        <v>0.80510000000000004</v>
      </c>
      <c r="U111" s="28">
        <f t="shared" si="95"/>
        <v>0.79920000000000002</v>
      </c>
      <c r="V111" s="28">
        <f t="shared" si="95"/>
        <v>0.81520000000000004</v>
      </c>
      <c r="W111" s="29">
        <f t="shared" si="95"/>
        <v>0.79920000000000002</v>
      </c>
      <c r="X111" s="28">
        <f t="shared" si="95"/>
        <v>0.79920000000000002</v>
      </c>
      <c r="Y111" s="28">
        <f t="shared" si="95"/>
        <v>0.86</v>
      </c>
      <c r="Z111" s="28">
        <f t="shared" si="95"/>
        <v>0.81169999999999998</v>
      </c>
      <c r="AA111" s="28">
        <f t="shared" si="95"/>
        <v>0.90500000000000003</v>
      </c>
      <c r="AB111" s="28">
        <f t="shared" si="95"/>
        <v>0.90480000000000005</v>
      </c>
      <c r="AC111" s="28">
        <f t="shared" si="95"/>
        <v>0.84079999999999999</v>
      </c>
      <c r="AD111" s="28">
        <f t="shared" si="95"/>
        <v>0.85060000000000002</v>
      </c>
      <c r="AE111" s="28">
        <f t="shared" si="95"/>
        <v>0.80310000000000004</v>
      </c>
      <c r="AF111" s="28">
        <f t="shared" si="95"/>
        <v>0.80679999999999996</v>
      </c>
      <c r="AG111" s="28">
        <f t="shared" si="95"/>
        <v>0.8357</v>
      </c>
      <c r="AH111" s="28">
        <f t="shared" si="95"/>
        <v>0.84299999999999997</v>
      </c>
      <c r="AI111" s="28">
        <f t="shared" si="95"/>
        <v>0.81950000000000001</v>
      </c>
      <c r="AJ111" s="28">
        <f t="shared" si="95"/>
        <v>0.80900000000000005</v>
      </c>
      <c r="AK111" s="28">
        <f t="shared" si="95"/>
        <v>0.80989999999999995</v>
      </c>
      <c r="AL111" s="28">
        <f t="shared" si="95"/>
        <v>0.81389999999999996</v>
      </c>
      <c r="AM111" s="28">
        <f t="shared" si="95"/>
        <v>0.82469999999999999</v>
      </c>
      <c r="AN111" s="28">
        <f t="shared" si="95"/>
        <v>0.81910000000000005</v>
      </c>
      <c r="AO111" s="28">
        <f t="shared" si="95"/>
        <v>0.87509999999999999</v>
      </c>
      <c r="AP111" s="28">
        <f t="shared" si="95"/>
        <v>0.90500000000000003</v>
      </c>
      <c r="AQ111" s="28">
        <f t="shared" si="95"/>
        <v>0.81420000000000003</v>
      </c>
      <c r="AR111" s="28">
        <f t="shared" si="95"/>
        <v>0.90500000000000003</v>
      </c>
      <c r="AS111" s="28">
        <f t="shared" si="95"/>
        <v>0.88419999999999999</v>
      </c>
      <c r="AT111" s="28">
        <f t="shared" si="95"/>
        <v>0.86329999999999996</v>
      </c>
      <c r="AU111" s="28">
        <f t="shared" si="95"/>
        <v>0.81289999999999996</v>
      </c>
      <c r="AV111" s="28">
        <f t="shared" si="95"/>
        <v>0.81530000000000002</v>
      </c>
      <c r="AW111" s="28">
        <f t="shared" si="95"/>
        <v>0.80959999999999999</v>
      </c>
      <c r="AX111" s="28">
        <f t="shared" si="95"/>
        <v>0.79920000000000002</v>
      </c>
      <c r="AY111" s="28">
        <f t="shared" si="95"/>
        <v>0.8256</v>
      </c>
      <c r="AZ111" s="28">
        <f t="shared" si="95"/>
        <v>0.88829999999999998</v>
      </c>
      <c r="BA111" s="28">
        <f t="shared" si="95"/>
        <v>0.8861</v>
      </c>
      <c r="BB111" s="28">
        <f t="shared" si="95"/>
        <v>0.88500000000000001</v>
      </c>
      <c r="BC111" s="28">
        <f t="shared" si="95"/>
        <v>0.90500000000000003</v>
      </c>
      <c r="BD111" s="28">
        <f t="shared" si="95"/>
        <v>0.87629999999999997</v>
      </c>
      <c r="BE111" s="28">
        <f t="shared" si="95"/>
        <v>0.85450000000000004</v>
      </c>
      <c r="BF111" s="28">
        <f t="shared" si="95"/>
        <v>0.89990000000000003</v>
      </c>
      <c r="BG111" s="28">
        <f t="shared" si="95"/>
        <v>0.84119999999999995</v>
      </c>
      <c r="BH111" s="28">
        <f t="shared" si="95"/>
        <v>0.8306</v>
      </c>
      <c r="BI111" s="28">
        <f t="shared" si="95"/>
        <v>0.8125</v>
      </c>
      <c r="BJ111" s="28">
        <f t="shared" si="95"/>
        <v>0.8831</v>
      </c>
      <c r="BK111" s="28">
        <f t="shared" si="95"/>
        <v>0.89829999999999999</v>
      </c>
      <c r="BL111" s="28">
        <f t="shared" si="95"/>
        <v>0.8085</v>
      </c>
      <c r="BM111" s="28">
        <f t="shared" si="95"/>
        <v>0.81410000000000005</v>
      </c>
      <c r="BN111" s="28">
        <f t="shared" si="95"/>
        <v>0.86990000000000001</v>
      </c>
      <c r="BO111" s="28">
        <f t="shared" ref="BO111:DZ111" si="96">+BO107</f>
        <v>0.85289999999999999</v>
      </c>
      <c r="BP111" s="28">
        <f t="shared" si="96"/>
        <v>0.80879999999999996</v>
      </c>
      <c r="BQ111" s="28">
        <f t="shared" si="96"/>
        <v>0.88190000000000002</v>
      </c>
      <c r="BR111" s="28">
        <f t="shared" si="96"/>
        <v>0.87519999999999998</v>
      </c>
      <c r="BS111" s="28">
        <f t="shared" si="96"/>
        <v>0.84509999999999996</v>
      </c>
      <c r="BT111" s="28">
        <f t="shared" si="96"/>
        <v>0.82410000000000005</v>
      </c>
      <c r="BU111" s="28">
        <f t="shared" si="96"/>
        <v>0.82340000000000002</v>
      </c>
      <c r="BV111" s="28">
        <f t="shared" si="96"/>
        <v>0.84989999999999999</v>
      </c>
      <c r="BW111" s="28">
        <f t="shared" si="96"/>
        <v>0.86140000000000005</v>
      </c>
      <c r="BX111" s="28">
        <f t="shared" si="96"/>
        <v>0.80189999999999995</v>
      </c>
      <c r="BY111" s="28">
        <f t="shared" si="96"/>
        <v>0.82720000000000005</v>
      </c>
      <c r="BZ111" s="28">
        <f t="shared" si="96"/>
        <v>0.80969999999999998</v>
      </c>
      <c r="CA111" s="28">
        <f t="shared" si="96"/>
        <v>0.80720000000000003</v>
      </c>
      <c r="CB111" s="28">
        <f t="shared" si="96"/>
        <v>0.90500000000000003</v>
      </c>
      <c r="CC111" s="28">
        <f t="shared" si="96"/>
        <v>0.80679999999999996</v>
      </c>
      <c r="CD111" s="28">
        <f t="shared" si="96"/>
        <v>0.79979999999999996</v>
      </c>
      <c r="CE111" s="28">
        <f t="shared" si="96"/>
        <v>0.80669999999999997</v>
      </c>
      <c r="CF111" s="28">
        <f t="shared" si="96"/>
        <v>0.8024</v>
      </c>
      <c r="CG111" s="28">
        <f t="shared" si="96"/>
        <v>0.80900000000000005</v>
      </c>
      <c r="CH111" s="28">
        <f t="shared" si="96"/>
        <v>0.80310000000000004</v>
      </c>
      <c r="CI111" s="28">
        <f t="shared" si="96"/>
        <v>0.83320000000000005</v>
      </c>
      <c r="CJ111" s="28">
        <f t="shared" si="96"/>
        <v>0.84109999999999996</v>
      </c>
      <c r="CK111" s="28">
        <f t="shared" si="96"/>
        <v>0.87909999999999999</v>
      </c>
      <c r="CL111" s="28">
        <f t="shared" si="96"/>
        <v>0.85189999999999999</v>
      </c>
      <c r="CM111" s="28">
        <f t="shared" si="96"/>
        <v>0.83640000000000003</v>
      </c>
      <c r="CN111" s="28">
        <f t="shared" si="96"/>
        <v>0.90490000000000004</v>
      </c>
      <c r="CO111" s="28">
        <f t="shared" si="96"/>
        <v>0.89170000000000005</v>
      </c>
      <c r="CP111" s="28">
        <f t="shared" si="96"/>
        <v>0.84409999999999996</v>
      </c>
      <c r="CQ111" s="28">
        <f t="shared" si="96"/>
        <v>0.84330000000000005</v>
      </c>
      <c r="CR111" s="28">
        <f t="shared" si="96"/>
        <v>0.80759999999999998</v>
      </c>
      <c r="CS111" s="28">
        <f t="shared" si="96"/>
        <v>0.81859999999999999</v>
      </c>
      <c r="CT111" s="28">
        <f t="shared" si="96"/>
        <v>0.80320000000000003</v>
      </c>
      <c r="CU111" s="28">
        <f t="shared" si="96"/>
        <v>0.82469999999999999</v>
      </c>
      <c r="CV111" s="28">
        <f t="shared" si="96"/>
        <v>0.79930000000000001</v>
      </c>
      <c r="CW111" s="28">
        <f t="shared" si="96"/>
        <v>0.80659999999999998</v>
      </c>
      <c r="CX111" s="28">
        <f t="shared" si="96"/>
        <v>0.82589999999999997</v>
      </c>
      <c r="CY111" s="28">
        <f t="shared" si="96"/>
        <v>0.79920000000000002</v>
      </c>
      <c r="CZ111" s="28">
        <f t="shared" si="96"/>
        <v>0.86219999999999997</v>
      </c>
      <c r="DA111" s="28">
        <f t="shared" si="96"/>
        <v>0.80779999999999996</v>
      </c>
      <c r="DB111" s="28">
        <f t="shared" si="96"/>
        <v>0.81559999999999999</v>
      </c>
      <c r="DC111" s="28">
        <f t="shared" si="96"/>
        <v>0.80630000000000002</v>
      </c>
      <c r="DD111" s="28">
        <f t="shared" si="96"/>
        <v>0.80640000000000001</v>
      </c>
      <c r="DE111" s="28">
        <f t="shared" si="96"/>
        <v>0.82430000000000003</v>
      </c>
      <c r="DF111" s="28">
        <f t="shared" si="96"/>
        <v>0.89770000000000005</v>
      </c>
      <c r="DG111" s="28">
        <f t="shared" si="96"/>
        <v>0.80120000000000002</v>
      </c>
      <c r="DH111" s="28">
        <f t="shared" si="96"/>
        <v>0.8619</v>
      </c>
      <c r="DI111" s="28">
        <f t="shared" si="96"/>
        <v>0.86509999999999998</v>
      </c>
      <c r="DJ111" s="28">
        <f t="shared" si="96"/>
        <v>0.83250000000000002</v>
      </c>
      <c r="DK111" s="28">
        <f t="shared" si="96"/>
        <v>0.82520000000000004</v>
      </c>
      <c r="DL111" s="28">
        <f t="shared" si="96"/>
        <v>0.88090000000000002</v>
      </c>
      <c r="DM111" s="28">
        <f t="shared" si="96"/>
        <v>0.81389999999999996</v>
      </c>
      <c r="DN111" s="28">
        <f t="shared" si="96"/>
        <v>0.85650000000000004</v>
      </c>
      <c r="DO111" s="28">
        <f t="shared" si="96"/>
        <v>0.86719999999999997</v>
      </c>
      <c r="DP111" s="28">
        <f t="shared" si="96"/>
        <v>0.80969999999999998</v>
      </c>
      <c r="DQ111" s="28">
        <f t="shared" si="96"/>
        <v>0.82869999999999999</v>
      </c>
      <c r="DR111" s="28">
        <f t="shared" si="96"/>
        <v>0.85519999999999996</v>
      </c>
      <c r="DS111" s="28">
        <f t="shared" si="96"/>
        <v>0.8357</v>
      </c>
      <c r="DT111" s="28">
        <f t="shared" si="96"/>
        <v>0.80449999999999999</v>
      </c>
      <c r="DU111" s="28">
        <f t="shared" si="96"/>
        <v>0.82120000000000004</v>
      </c>
      <c r="DV111" s="28">
        <f t="shared" si="96"/>
        <v>0.80869999999999997</v>
      </c>
      <c r="DW111" s="28">
        <f t="shared" si="96"/>
        <v>0.81910000000000005</v>
      </c>
      <c r="DX111" s="28">
        <f t="shared" si="96"/>
        <v>0.80689999999999995</v>
      </c>
      <c r="DY111" s="28">
        <f t="shared" si="96"/>
        <v>0.81679999999999997</v>
      </c>
      <c r="DZ111" s="28">
        <f t="shared" si="96"/>
        <v>0.83950000000000002</v>
      </c>
      <c r="EA111" s="28">
        <f t="shared" ref="EA111:FX111" si="97">+EA107</f>
        <v>0.83150000000000002</v>
      </c>
      <c r="EB111" s="28">
        <f t="shared" si="97"/>
        <v>0.82909999999999995</v>
      </c>
      <c r="EC111" s="28">
        <f t="shared" si="97"/>
        <v>0.81589999999999996</v>
      </c>
      <c r="ED111" s="28">
        <f t="shared" si="97"/>
        <v>0.8599</v>
      </c>
      <c r="EE111" s="28">
        <f t="shared" si="97"/>
        <v>0.80840000000000001</v>
      </c>
      <c r="EF111" s="28">
        <f t="shared" si="97"/>
        <v>0.8569</v>
      </c>
      <c r="EG111" s="28">
        <f t="shared" si="97"/>
        <v>0.81440000000000001</v>
      </c>
      <c r="EH111" s="28">
        <f t="shared" si="97"/>
        <v>0.81120000000000003</v>
      </c>
      <c r="EI111" s="28">
        <f t="shared" si="97"/>
        <v>0.8931</v>
      </c>
      <c r="EJ111" s="28">
        <f t="shared" si="97"/>
        <v>0.88649999999999995</v>
      </c>
      <c r="EK111" s="28">
        <f t="shared" si="97"/>
        <v>0.83230000000000004</v>
      </c>
      <c r="EL111" s="28">
        <f t="shared" si="97"/>
        <v>0.82599999999999996</v>
      </c>
      <c r="EM111" s="28">
        <f t="shared" si="97"/>
        <v>0.82410000000000005</v>
      </c>
      <c r="EN111" s="28">
        <f t="shared" si="97"/>
        <v>0.84540000000000004</v>
      </c>
      <c r="EO111" s="28">
        <f t="shared" si="97"/>
        <v>0.82199999999999995</v>
      </c>
      <c r="EP111" s="28">
        <f t="shared" si="97"/>
        <v>0.82169999999999999</v>
      </c>
      <c r="EQ111" s="28">
        <f t="shared" si="97"/>
        <v>0.86519999999999997</v>
      </c>
      <c r="ER111" s="28">
        <f t="shared" si="97"/>
        <v>0.81789999999999996</v>
      </c>
      <c r="ES111" s="28">
        <f t="shared" si="97"/>
        <v>0.80389999999999995</v>
      </c>
      <c r="ET111" s="28">
        <f t="shared" si="97"/>
        <v>0.81010000000000004</v>
      </c>
      <c r="EU111" s="28">
        <f t="shared" si="97"/>
        <v>0.83099999999999996</v>
      </c>
      <c r="EV111" s="28">
        <f t="shared" si="97"/>
        <v>0.80030000000000001</v>
      </c>
      <c r="EW111" s="28">
        <f t="shared" si="97"/>
        <v>0.83879999999999999</v>
      </c>
      <c r="EX111" s="28">
        <f t="shared" si="97"/>
        <v>0.81169999999999998</v>
      </c>
      <c r="EY111" s="28">
        <f t="shared" si="97"/>
        <v>0.82640000000000002</v>
      </c>
      <c r="EZ111" s="28">
        <f t="shared" si="97"/>
        <v>0.80420000000000003</v>
      </c>
      <c r="FA111" s="28">
        <f t="shared" si="97"/>
        <v>0.86860000000000004</v>
      </c>
      <c r="FB111" s="28">
        <f t="shared" si="97"/>
        <v>0.81820000000000004</v>
      </c>
      <c r="FC111" s="28">
        <f t="shared" si="97"/>
        <v>0.86329999999999996</v>
      </c>
      <c r="FD111" s="28">
        <f t="shared" si="97"/>
        <v>0.81869999999999998</v>
      </c>
      <c r="FE111" s="28">
        <f t="shared" si="97"/>
        <v>0.80249999999999999</v>
      </c>
      <c r="FF111" s="28">
        <f t="shared" si="97"/>
        <v>0.81079999999999997</v>
      </c>
      <c r="FG111" s="28">
        <f t="shared" si="97"/>
        <v>0.80349999999999999</v>
      </c>
      <c r="FH111" s="28">
        <f t="shared" si="97"/>
        <v>0.80200000000000005</v>
      </c>
      <c r="FI111" s="28">
        <f t="shared" si="97"/>
        <v>0.8609</v>
      </c>
      <c r="FJ111" s="28">
        <f t="shared" si="97"/>
        <v>0.86109999999999998</v>
      </c>
      <c r="FK111" s="28">
        <f t="shared" si="97"/>
        <v>0.86299999999999999</v>
      </c>
      <c r="FL111" s="28">
        <f t="shared" si="97"/>
        <v>0.88139999999999996</v>
      </c>
      <c r="FM111" s="28">
        <f t="shared" si="97"/>
        <v>0.87009999999999998</v>
      </c>
      <c r="FN111" s="28">
        <f t="shared" si="97"/>
        <v>0.89749999999999996</v>
      </c>
      <c r="FO111" s="28">
        <f t="shared" si="97"/>
        <v>0.84570000000000001</v>
      </c>
      <c r="FP111" s="28">
        <f t="shared" si="97"/>
        <v>0.8629</v>
      </c>
      <c r="FQ111" s="28">
        <f t="shared" si="97"/>
        <v>0.83889999999999998</v>
      </c>
      <c r="FR111" s="28">
        <f t="shared" si="97"/>
        <v>0.80659999999999998</v>
      </c>
      <c r="FS111" s="28">
        <f t="shared" si="97"/>
        <v>0.80859999999999999</v>
      </c>
      <c r="FT111" s="29">
        <f t="shared" si="97"/>
        <v>0.80120000000000002</v>
      </c>
      <c r="FU111" s="28">
        <f t="shared" si="97"/>
        <v>0.83479999999999999</v>
      </c>
      <c r="FV111" s="28">
        <f t="shared" si="97"/>
        <v>0.83169999999999999</v>
      </c>
      <c r="FW111" s="28">
        <f t="shared" si="97"/>
        <v>0.80900000000000005</v>
      </c>
      <c r="FX111" s="28">
        <f t="shared" si="97"/>
        <v>0.80020000000000002</v>
      </c>
      <c r="FY111" s="28"/>
      <c r="FZ111" s="28" t="s">
        <v>296</v>
      </c>
      <c r="GA111" s="28"/>
      <c r="GB111" s="6"/>
      <c r="GC111" s="6"/>
      <c r="GD111" s="6"/>
      <c r="GE111" s="6"/>
    </row>
    <row r="112" spans="1:187" ht="15.75" x14ac:dyDescent="0.25">
      <c r="A112" s="3" t="s">
        <v>422</v>
      </c>
      <c r="B112" s="35" t="s">
        <v>423</v>
      </c>
      <c r="C112" s="94">
        <f t="shared" ref="C112:BN112" si="98">+C34</f>
        <v>1.224</v>
      </c>
      <c r="D112" s="94">
        <f t="shared" si="98"/>
        <v>1.2230000000000001</v>
      </c>
      <c r="E112" s="94">
        <f t="shared" si="98"/>
        <v>1.2130000000000001</v>
      </c>
      <c r="F112" s="94">
        <f t="shared" si="98"/>
        <v>1.2130000000000001</v>
      </c>
      <c r="G112" s="94">
        <f t="shared" si="98"/>
        <v>1.214</v>
      </c>
      <c r="H112" s="94">
        <f t="shared" si="98"/>
        <v>1.2050000000000001</v>
      </c>
      <c r="I112" s="94">
        <f t="shared" si="98"/>
        <v>1.214</v>
      </c>
      <c r="J112" s="94">
        <f t="shared" si="98"/>
        <v>1.131</v>
      </c>
      <c r="K112" s="94">
        <f t="shared" si="98"/>
        <v>1.111</v>
      </c>
      <c r="L112" s="94">
        <f t="shared" si="98"/>
        <v>1.242</v>
      </c>
      <c r="M112" s="94">
        <f t="shared" si="98"/>
        <v>1.2410000000000001</v>
      </c>
      <c r="N112" s="94">
        <f t="shared" si="98"/>
        <v>1.262</v>
      </c>
      <c r="O112" s="94">
        <f t="shared" si="98"/>
        <v>1.2330000000000001</v>
      </c>
      <c r="P112" s="94">
        <f t="shared" si="98"/>
        <v>1.212</v>
      </c>
      <c r="Q112" s="94">
        <f t="shared" si="98"/>
        <v>1.242</v>
      </c>
      <c r="R112" s="94">
        <f t="shared" si="98"/>
        <v>1.2130000000000001</v>
      </c>
      <c r="S112" s="94">
        <f t="shared" si="98"/>
        <v>1.1839999999999999</v>
      </c>
      <c r="T112" s="94">
        <f t="shared" si="98"/>
        <v>1.0820000000000001</v>
      </c>
      <c r="U112" s="94">
        <f t="shared" si="98"/>
        <v>1.073</v>
      </c>
      <c r="V112" s="94">
        <f t="shared" si="98"/>
        <v>1.081</v>
      </c>
      <c r="W112" s="95">
        <f t="shared" si="98"/>
        <v>1.073</v>
      </c>
      <c r="X112" s="94">
        <f t="shared" si="98"/>
        <v>1.0720000000000001</v>
      </c>
      <c r="Y112" s="94">
        <f t="shared" si="98"/>
        <v>1.071</v>
      </c>
      <c r="Z112" s="94">
        <f t="shared" si="98"/>
        <v>1.0529999999999999</v>
      </c>
      <c r="AA112" s="94">
        <f t="shared" si="98"/>
        <v>1.2350000000000001</v>
      </c>
      <c r="AB112" s="94">
        <f t="shared" si="98"/>
        <v>1.2649999999999999</v>
      </c>
      <c r="AC112" s="94">
        <f t="shared" si="98"/>
        <v>1.1759999999999999</v>
      </c>
      <c r="AD112" s="94">
        <f t="shared" si="98"/>
        <v>1.1559999999999999</v>
      </c>
      <c r="AE112" s="94">
        <f t="shared" si="98"/>
        <v>1.0649999999999999</v>
      </c>
      <c r="AF112" s="94">
        <f t="shared" si="98"/>
        <v>1.1200000000000001</v>
      </c>
      <c r="AG112" s="94">
        <f t="shared" si="98"/>
        <v>1.214</v>
      </c>
      <c r="AH112" s="94">
        <f t="shared" si="98"/>
        <v>1.1100000000000001</v>
      </c>
      <c r="AI112" s="94">
        <f t="shared" si="98"/>
        <v>1.101</v>
      </c>
      <c r="AJ112" s="94">
        <f t="shared" si="98"/>
        <v>1.113</v>
      </c>
      <c r="AK112" s="94">
        <f t="shared" si="98"/>
        <v>1.0900000000000001</v>
      </c>
      <c r="AL112" s="94">
        <f t="shared" si="98"/>
        <v>1.101</v>
      </c>
      <c r="AM112" s="94">
        <f t="shared" si="98"/>
        <v>1.111</v>
      </c>
      <c r="AN112" s="94">
        <f t="shared" si="98"/>
        <v>1.145</v>
      </c>
      <c r="AO112" s="94">
        <f t="shared" si="98"/>
        <v>1.1930000000000001</v>
      </c>
      <c r="AP112" s="94">
        <f t="shared" si="98"/>
        <v>1.2430000000000001</v>
      </c>
      <c r="AQ112" s="94">
        <f t="shared" si="98"/>
        <v>1.167</v>
      </c>
      <c r="AR112" s="94">
        <f t="shared" si="98"/>
        <v>1.244</v>
      </c>
      <c r="AS112" s="94">
        <f t="shared" si="98"/>
        <v>1.319</v>
      </c>
      <c r="AT112" s="94">
        <f t="shared" si="98"/>
        <v>1.246</v>
      </c>
      <c r="AU112" s="94">
        <f t="shared" si="98"/>
        <v>1.214</v>
      </c>
      <c r="AV112" s="94">
        <f t="shared" si="98"/>
        <v>1.1990000000000001</v>
      </c>
      <c r="AW112" s="94">
        <f t="shared" si="98"/>
        <v>1.2030000000000001</v>
      </c>
      <c r="AX112" s="94">
        <f t="shared" si="98"/>
        <v>1.17</v>
      </c>
      <c r="AY112" s="94">
        <f t="shared" si="98"/>
        <v>1.2010000000000001</v>
      </c>
      <c r="AZ112" s="94">
        <f t="shared" si="98"/>
        <v>1.206</v>
      </c>
      <c r="BA112" s="94">
        <f t="shared" si="98"/>
        <v>1.1759999999999999</v>
      </c>
      <c r="BB112" s="94">
        <f t="shared" si="98"/>
        <v>1.1859999999999999</v>
      </c>
      <c r="BC112" s="94">
        <f t="shared" si="98"/>
        <v>1.2050000000000001</v>
      </c>
      <c r="BD112" s="94">
        <f t="shared" si="98"/>
        <v>1.2070000000000001</v>
      </c>
      <c r="BE112" s="94">
        <f t="shared" si="98"/>
        <v>1.2070000000000001</v>
      </c>
      <c r="BF112" s="94">
        <f t="shared" si="98"/>
        <v>1.2150000000000001</v>
      </c>
      <c r="BG112" s="94">
        <f t="shared" si="98"/>
        <v>1.1919999999999999</v>
      </c>
      <c r="BH112" s="94">
        <f t="shared" si="98"/>
        <v>1.2030000000000001</v>
      </c>
      <c r="BI112" s="94">
        <f t="shared" si="98"/>
        <v>1.175</v>
      </c>
      <c r="BJ112" s="94">
        <f t="shared" si="98"/>
        <v>1.226</v>
      </c>
      <c r="BK112" s="94">
        <f t="shared" si="98"/>
        <v>1.206</v>
      </c>
      <c r="BL112" s="94">
        <f t="shared" si="98"/>
        <v>1.1619999999999999</v>
      </c>
      <c r="BM112" s="94">
        <f t="shared" si="98"/>
        <v>1.163</v>
      </c>
      <c r="BN112" s="94">
        <f t="shared" si="98"/>
        <v>1.1539999999999999</v>
      </c>
      <c r="BO112" s="94">
        <f t="shared" ref="BO112:DZ112" si="99">+BO34</f>
        <v>1.1359999999999999</v>
      </c>
      <c r="BP112" s="94">
        <f t="shared" si="99"/>
        <v>1.125</v>
      </c>
      <c r="BQ112" s="94">
        <f t="shared" si="99"/>
        <v>1.3080000000000001</v>
      </c>
      <c r="BR112" s="94">
        <f t="shared" si="99"/>
        <v>1.2050000000000001</v>
      </c>
      <c r="BS112" s="94">
        <f t="shared" si="99"/>
        <v>1.2130000000000001</v>
      </c>
      <c r="BT112" s="94">
        <f t="shared" si="99"/>
        <v>1.2350000000000001</v>
      </c>
      <c r="BU112" s="94">
        <f t="shared" si="99"/>
        <v>1.2350000000000001</v>
      </c>
      <c r="BV112" s="94">
        <f t="shared" si="99"/>
        <v>1.1890000000000001</v>
      </c>
      <c r="BW112" s="94">
        <f t="shared" si="99"/>
        <v>1.218</v>
      </c>
      <c r="BX112" s="94">
        <f t="shared" si="99"/>
        <v>1.2170000000000001</v>
      </c>
      <c r="BY112" s="94">
        <f t="shared" si="99"/>
        <v>1.0840000000000001</v>
      </c>
      <c r="BZ112" s="94">
        <f t="shared" si="99"/>
        <v>1.0660000000000001</v>
      </c>
      <c r="CA112" s="94">
        <f t="shared" si="99"/>
        <v>1.1619999999999999</v>
      </c>
      <c r="CB112" s="94">
        <f t="shared" si="99"/>
        <v>1.232</v>
      </c>
      <c r="CC112" s="94">
        <f t="shared" si="99"/>
        <v>1.0629999999999999</v>
      </c>
      <c r="CD112" s="94">
        <f t="shared" si="99"/>
        <v>1.044</v>
      </c>
      <c r="CE112" s="94">
        <f t="shared" si="99"/>
        <v>1.075</v>
      </c>
      <c r="CF112" s="94">
        <f t="shared" si="99"/>
        <v>1.036</v>
      </c>
      <c r="CG112" s="94">
        <f t="shared" si="99"/>
        <v>1.075</v>
      </c>
      <c r="CH112" s="94">
        <f t="shared" si="99"/>
        <v>1.075</v>
      </c>
      <c r="CI112" s="94">
        <f t="shared" si="99"/>
        <v>1.0760000000000001</v>
      </c>
      <c r="CJ112" s="94">
        <f t="shared" si="99"/>
        <v>1.1859999999999999</v>
      </c>
      <c r="CK112" s="94">
        <f t="shared" si="99"/>
        <v>1.256</v>
      </c>
      <c r="CL112" s="94">
        <f t="shared" si="99"/>
        <v>1.2350000000000001</v>
      </c>
      <c r="CM112" s="94">
        <f t="shared" si="99"/>
        <v>1.2230000000000001</v>
      </c>
      <c r="CN112" s="94">
        <f t="shared" si="99"/>
        <v>1.1839999999999999</v>
      </c>
      <c r="CO112" s="94">
        <f t="shared" si="99"/>
        <v>1.1839999999999999</v>
      </c>
      <c r="CP112" s="94">
        <f t="shared" si="99"/>
        <v>1.224</v>
      </c>
      <c r="CQ112" s="94">
        <f t="shared" si="99"/>
        <v>1.1619999999999999</v>
      </c>
      <c r="CR112" s="94">
        <f t="shared" si="99"/>
        <v>1.113</v>
      </c>
      <c r="CS112" s="94">
        <f t="shared" si="99"/>
        <v>1.1220000000000001</v>
      </c>
      <c r="CT112" s="94">
        <f t="shared" si="99"/>
        <v>1.073</v>
      </c>
      <c r="CU112" s="94">
        <f t="shared" si="99"/>
        <v>1.014</v>
      </c>
      <c r="CV112" s="94">
        <f t="shared" si="99"/>
        <v>1.012</v>
      </c>
      <c r="CW112" s="94">
        <f t="shared" si="99"/>
        <v>1.1120000000000001</v>
      </c>
      <c r="CX112" s="94">
        <f t="shared" si="99"/>
        <v>1.141</v>
      </c>
      <c r="CY112" s="94">
        <f t="shared" si="99"/>
        <v>1.081</v>
      </c>
      <c r="CZ112" s="94">
        <f t="shared" si="99"/>
        <v>1.1599999999999999</v>
      </c>
      <c r="DA112" s="94">
        <f t="shared" si="99"/>
        <v>1.121</v>
      </c>
      <c r="DB112" s="94">
        <f t="shared" si="99"/>
        <v>1.151</v>
      </c>
      <c r="DC112" s="94">
        <f t="shared" si="99"/>
        <v>1.1319999999999999</v>
      </c>
      <c r="DD112" s="94">
        <f t="shared" si="99"/>
        <v>1.1259999999999999</v>
      </c>
      <c r="DE112" s="94">
        <f t="shared" si="99"/>
        <v>1.145</v>
      </c>
      <c r="DF112" s="94">
        <f t="shared" si="99"/>
        <v>1.145</v>
      </c>
      <c r="DG112" s="94">
        <f t="shared" si="99"/>
        <v>1.153</v>
      </c>
      <c r="DH112" s="94">
        <f t="shared" si="99"/>
        <v>1.135</v>
      </c>
      <c r="DI112" s="94">
        <f t="shared" si="99"/>
        <v>1.1459999999999999</v>
      </c>
      <c r="DJ112" s="94">
        <f t="shared" si="99"/>
        <v>1.1559999999999999</v>
      </c>
      <c r="DK112" s="94">
        <f t="shared" si="99"/>
        <v>1.1459999999999999</v>
      </c>
      <c r="DL112" s="94">
        <f t="shared" si="99"/>
        <v>1.224</v>
      </c>
      <c r="DM112" s="94">
        <f t="shared" si="99"/>
        <v>1.202</v>
      </c>
      <c r="DN112" s="94">
        <f t="shared" si="99"/>
        <v>1.1859999999999999</v>
      </c>
      <c r="DO112" s="94">
        <f t="shared" si="99"/>
        <v>1.1919999999999999</v>
      </c>
      <c r="DP112" s="94">
        <f t="shared" si="99"/>
        <v>1.173</v>
      </c>
      <c r="DQ112" s="94">
        <f t="shared" si="99"/>
        <v>1.169</v>
      </c>
      <c r="DR112" s="94">
        <f t="shared" si="99"/>
        <v>1.143</v>
      </c>
      <c r="DS112" s="94">
        <f t="shared" si="99"/>
        <v>1.1319999999999999</v>
      </c>
      <c r="DT112" s="94">
        <f t="shared" si="99"/>
        <v>1.131</v>
      </c>
      <c r="DU112" s="94">
        <f t="shared" si="99"/>
        <v>1.123</v>
      </c>
      <c r="DV112" s="94">
        <f t="shared" si="99"/>
        <v>1.121</v>
      </c>
      <c r="DW112" s="94">
        <f t="shared" si="99"/>
        <v>1.1319999999999999</v>
      </c>
      <c r="DX112" s="94">
        <f t="shared" si="99"/>
        <v>1.306</v>
      </c>
      <c r="DY112" s="94">
        <f t="shared" si="99"/>
        <v>1.284</v>
      </c>
      <c r="DZ112" s="94">
        <f t="shared" si="99"/>
        <v>1.2350000000000001</v>
      </c>
      <c r="EA112" s="94">
        <f t="shared" ref="EA112:FX112" si="100">+EA34</f>
        <v>1.2130000000000001</v>
      </c>
      <c r="EB112" s="94">
        <f t="shared" si="100"/>
        <v>1.115</v>
      </c>
      <c r="EC112" s="94">
        <f t="shared" si="100"/>
        <v>1.073</v>
      </c>
      <c r="ED112" s="94">
        <f t="shared" si="100"/>
        <v>1.65</v>
      </c>
      <c r="EE112" s="94">
        <f t="shared" si="100"/>
        <v>1.073</v>
      </c>
      <c r="EF112" s="94">
        <f t="shared" si="100"/>
        <v>1.1319999999999999</v>
      </c>
      <c r="EG112" s="94">
        <f t="shared" si="100"/>
        <v>1.042</v>
      </c>
      <c r="EH112" s="94">
        <f t="shared" si="100"/>
        <v>1.0720000000000001</v>
      </c>
      <c r="EI112" s="94">
        <f t="shared" si="100"/>
        <v>1.175</v>
      </c>
      <c r="EJ112" s="94">
        <f t="shared" si="100"/>
        <v>1.1639999999999999</v>
      </c>
      <c r="EK112" s="94">
        <f t="shared" si="100"/>
        <v>1.125</v>
      </c>
      <c r="EL112" s="94">
        <f t="shared" si="100"/>
        <v>1.105</v>
      </c>
      <c r="EM112" s="94">
        <f t="shared" si="100"/>
        <v>1.121</v>
      </c>
      <c r="EN112" s="94">
        <f t="shared" si="100"/>
        <v>1.1220000000000001</v>
      </c>
      <c r="EO112" s="94">
        <f t="shared" si="100"/>
        <v>1.113</v>
      </c>
      <c r="EP112" s="94">
        <f t="shared" si="100"/>
        <v>1.248</v>
      </c>
      <c r="EQ112" s="94">
        <f t="shared" si="100"/>
        <v>1.27</v>
      </c>
      <c r="ER112" s="94">
        <f t="shared" si="100"/>
        <v>1.2470000000000001</v>
      </c>
      <c r="ES112" s="94">
        <f t="shared" si="100"/>
        <v>1.081</v>
      </c>
      <c r="ET112" s="94">
        <f t="shared" si="100"/>
        <v>1.103</v>
      </c>
      <c r="EU112" s="94">
        <f t="shared" si="100"/>
        <v>1.091</v>
      </c>
      <c r="EV112" s="94">
        <f t="shared" si="100"/>
        <v>1.177</v>
      </c>
      <c r="EW112" s="94">
        <f t="shared" si="100"/>
        <v>1.5940000000000001</v>
      </c>
      <c r="EX112" s="94">
        <f t="shared" si="100"/>
        <v>1.2310000000000001</v>
      </c>
      <c r="EY112" s="94">
        <f t="shared" si="100"/>
        <v>1.113</v>
      </c>
      <c r="EZ112" s="94">
        <f t="shared" si="100"/>
        <v>1.1020000000000001</v>
      </c>
      <c r="FA112" s="94">
        <f t="shared" si="100"/>
        <v>1.3169999999999999</v>
      </c>
      <c r="FB112" s="94">
        <f t="shared" si="100"/>
        <v>1.143</v>
      </c>
      <c r="FC112" s="94">
        <f t="shared" si="100"/>
        <v>1.1930000000000001</v>
      </c>
      <c r="FD112" s="94">
        <f t="shared" si="100"/>
        <v>1.1439999999999999</v>
      </c>
      <c r="FE112" s="94">
        <f t="shared" si="100"/>
        <v>1.113</v>
      </c>
      <c r="FF112" s="94">
        <f t="shared" si="100"/>
        <v>1.1319999999999999</v>
      </c>
      <c r="FG112" s="94">
        <f t="shared" si="100"/>
        <v>1.143</v>
      </c>
      <c r="FH112" s="94">
        <f t="shared" si="100"/>
        <v>1.105</v>
      </c>
      <c r="FI112" s="94">
        <f t="shared" si="100"/>
        <v>1.173</v>
      </c>
      <c r="FJ112" s="94">
        <f t="shared" si="100"/>
        <v>1.165</v>
      </c>
      <c r="FK112" s="94">
        <f t="shared" si="100"/>
        <v>1.1830000000000001</v>
      </c>
      <c r="FL112" s="94">
        <f t="shared" si="100"/>
        <v>1.173</v>
      </c>
      <c r="FM112" s="94">
        <f t="shared" si="100"/>
        <v>1.1739999999999999</v>
      </c>
      <c r="FN112" s="94">
        <f t="shared" si="100"/>
        <v>1.1819999999999999</v>
      </c>
      <c r="FO112" s="94">
        <f t="shared" si="100"/>
        <v>1.173</v>
      </c>
      <c r="FP112" s="94">
        <f t="shared" si="100"/>
        <v>1.204</v>
      </c>
      <c r="FQ112" s="94">
        <f t="shared" si="100"/>
        <v>1.165</v>
      </c>
      <c r="FR112" s="94">
        <f t="shared" si="100"/>
        <v>1.145</v>
      </c>
      <c r="FS112" s="94">
        <f t="shared" si="100"/>
        <v>1.1439999999999999</v>
      </c>
      <c r="FT112" s="95">
        <f t="shared" si="100"/>
        <v>1.143</v>
      </c>
      <c r="FU112" s="94">
        <f t="shared" si="100"/>
        <v>1.194</v>
      </c>
      <c r="FV112" s="94">
        <f t="shared" si="100"/>
        <v>1.145</v>
      </c>
      <c r="FW112" s="94">
        <f t="shared" si="100"/>
        <v>1.1439999999999999</v>
      </c>
      <c r="FX112" s="94">
        <f t="shared" si="100"/>
        <v>1.1930000000000001</v>
      </c>
      <c r="FY112" s="28"/>
      <c r="FZ112" s="6"/>
      <c r="GA112" s="33"/>
      <c r="GB112" s="28"/>
      <c r="GC112" s="28"/>
      <c r="GD112" s="28"/>
      <c r="GE112" s="28"/>
    </row>
    <row r="113" spans="1:187" ht="15.75" x14ac:dyDescent="0.25">
      <c r="A113" s="3" t="s">
        <v>424</v>
      </c>
      <c r="B113" s="35" t="s">
        <v>425</v>
      </c>
      <c r="C113" s="33">
        <f t="shared" ref="C113:BN113" si="101">+C31</f>
        <v>6546.2</v>
      </c>
      <c r="D113" s="33">
        <f t="shared" si="101"/>
        <v>6546.2</v>
      </c>
      <c r="E113" s="33">
        <f t="shared" si="101"/>
        <v>6546.2</v>
      </c>
      <c r="F113" s="33">
        <f t="shared" si="101"/>
        <v>6546.2</v>
      </c>
      <c r="G113" s="33">
        <f t="shared" si="101"/>
        <v>6546.2</v>
      </c>
      <c r="H113" s="33">
        <f t="shared" si="101"/>
        <v>6546.2</v>
      </c>
      <c r="I113" s="33">
        <f t="shared" si="101"/>
        <v>6546.2</v>
      </c>
      <c r="J113" s="33">
        <f t="shared" si="101"/>
        <v>6546.2</v>
      </c>
      <c r="K113" s="33">
        <f t="shared" si="101"/>
        <v>6546.2</v>
      </c>
      <c r="L113" s="33">
        <f t="shared" si="101"/>
        <v>6546.2</v>
      </c>
      <c r="M113" s="33">
        <f t="shared" si="101"/>
        <v>6546.2</v>
      </c>
      <c r="N113" s="33">
        <f t="shared" si="101"/>
        <v>6546.2</v>
      </c>
      <c r="O113" s="33">
        <f t="shared" si="101"/>
        <v>6546.2</v>
      </c>
      <c r="P113" s="33">
        <f t="shared" si="101"/>
        <v>6546.2</v>
      </c>
      <c r="Q113" s="33">
        <f t="shared" si="101"/>
        <v>6546.2</v>
      </c>
      <c r="R113" s="33">
        <f t="shared" si="101"/>
        <v>6546.2</v>
      </c>
      <c r="S113" s="33">
        <f t="shared" si="101"/>
        <v>6546.2</v>
      </c>
      <c r="T113" s="33">
        <f t="shared" si="101"/>
        <v>6546.2</v>
      </c>
      <c r="U113" s="33">
        <f t="shared" si="101"/>
        <v>6546.2</v>
      </c>
      <c r="V113" s="33">
        <f t="shared" si="101"/>
        <v>6546.2</v>
      </c>
      <c r="W113" s="47">
        <f t="shared" si="101"/>
        <v>6546.2</v>
      </c>
      <c r="X113" s="33">
        <f t="shared" si="101"/>
        <v>6546.2</v>
      </c>
      <c r="Y113" s="33">
        <f t="shared" si="101"/>
        <v>6546.2</v>
      </c>
      <c r="Z113" s="33">
        <f t="shared" si="101"/>
        <v>6546.2</v>
      </c>
      <c r="AA113" s="33">
        <f t="shared" si="101"/>
        <v>6546.2</v>
      </c>
      <c r="AB113" s="33">
        <f t="shared" si="101"/>
        <v>6546.2</v>
      </c>
      <c r="AC113" s="33">
        <f t="shared" si="101"/>
        <v>6546.2</v>
      </c>
      <c r="AD113" s="33">
        <f t="shared" si="101"/>
        <v>6546.2</v>
      </c>
      <c r="AE113" s="33">
        <f t="shared" si="101"/>
        <v>6546.2</v>
      </c>
      <c r="AF113" s="33">
        <f t="shared" si="101"/>
        <v>6546.2</v>
      </c>
      <c r="AG113" s="33">
        <f t="shared" si="101"/>
        <v>6546.2</v>
      </c>
      <c r="AH113" s="33">
        <f t="shared" si="101"/>
        <v>6546.2</v>
      </c>
      <c r="AI113" s="33">
        <f t="shared" si="101"/>
        <v>6546.2</v>
      </c>
      <c r="AJ113" s="33">
        <f t="shared" si="101"/>
        <v>6546.2</v>
      </c>
      <c r="AK113" s="33">
        <f t="shared" si="101"/>
        <v>6546.2</v>
      </c>
      <c r="AL113" s="33">
        <f t="shared" si="101"/>
        <v>6546.2</v>
      </c>
      <c r="AM113" s="33">
        <f t="shared" si="101"/>
        <v>6546.2</v>
      </c>
      <c r="AN113" s="33">
        <f t="shared" si="101"/>
        <v>6546.2</v>
      </c>
      <c r="AO113" s="33">
        <f t="shared" si="101"/>
        <v>6546.2</v>
      </c>
      <c r="AP113" s="33">
        <f t="shared" si="101"/>
        <v>6546.2</v>
      </c>
      <c r="AQ113" s="33">
        <f t="shared" si="101"/>
        <v>6546.2</v>
      </c>
      <c r="AR113" s="33">
        <f t="shared" si="101"/>
        <v>6546.2</v>
      </c>
      <c r="AS113" s="33">
        <f t="shared" si="101"/>
        <v>6546.2</v>
      </c>
      <c r="AT113" s="33">
        <f t="shared" si="101"/>
        <v>6546.2</v>
      </c>
      <c r="AU113" s="33">
        <f t="shared" si="101"/>
        <v>6546.2</v>
      </c>
      <c r="AV113" s="33">
        <f t="shared" si="101"/>
        <v>6546.2</v>
      </c>
      <c r="AW113" s="33">
        <f t="shared" si="101"/>
        <v>6546.2</v>
      </c>
      <c r="AX113" s="33">
        <f t="shared" si="101"/>
        <v>6546.2</v>
      </c>
      <c r="AY113" s="33">
        <f t="shared" si="101"/>
        <v>6546.2</v>
      </c>
      <c r="AZ113" s="33">
        <f t="shared" si="101"/>
        <v>6546.2</v>
      </c>
      <c r="BA113" s="33">
        <f t="shared" si="101"/>
        <v>6546.2</v>
      </c>
      <c r="BB113" s="33">
        <f t="shared" si="101"/>
        <v>6546.2</v>
      </c>
      <c r="BC113" s="33">
        <f t="shared" si="101"/>
        <v>6546.2</v>
      </c>
      <c r="BD113" s="33">
        <f t="shared" si="101"/>
        <v>6546.2</v>
      </c>
      <c r="BE113" s="33">
        <f t="shared" si="101"/>
        <v>6546.2</v>
      </c>
      <c r="BF113" s="33">
        <f t="shared" si="101"/>
        <v>6546.2</v>
      </c>
      <c r="BG113" s="33">
        <f t="shared" si="101"/>
        <v>6546.2</v>
      </c>
      <c r="BH113" s="33">
        <f t="shared" si="101"/>
        <v>6546.2</v>
      </c>
      <c r="BI113" s="33">
        <f t="shared" si="101"/>
        <v>6546.2</v>
      </c>
      <c r="BJ113" s="33">
        <f t="shared" si="101"/>
        <v>6546.2</v>
      </c>
      <c r="BK113" s="33">
        <f t="shared" si="101"/>
        <v>6546.2</v>
      </c>
      <c r="BL113" s="33">
        <f t="shared" si="101"/>
        <v>6546.2</v>
      </c>
      <c r="BM113" s="33">
        <f t="shared" si="101"/>
        <v>6546.2</v>
      </c>
      <c r="BN113" s="33">
        <f t="shared" si="101"/>
        <v>6546.2</v>
      </c>
      <c r="BO113" s="33">
        <f t="shared" ref="BO113:DZ113" si="102">+BO31</f>
        <v>6546.2</v>
      </c>
      <c r="BP113" s="33">
        <f t="shared" si="102"/>
        <v>6546.2</v>
      </c>
      <c r="BQ113" s="33">
        <f t="shared" si="102"/>
        <v>6546.2</v>
      </c>
      <c r="BR113" s="33">
        <f t="shared" si="102"/>
        <v>6546.2</v>
      </c>
      <c r="BS113" s="33">
        <f t="shared" si="102"/>
        <v>6546.2</v>
      </c>
      <c r="BT113" s="33">
        <f t="shared" si="102"/>
        <v>6546.2</v>
      </c>
      <c r="BU113" s="33">
        <f t="shared" si="102"/>
        <v>6546.2</v>
      </c>
      <c r="BV113" s="33">
        <f t="shared" si="102"/>
        <v>6546.2</v>
      </c>
      <c r="BW113" s="33">
        <f t="shared" si="102"/>
        <v>6546.2</v>
      </c>
      <c r="BX113" s="33">
        <f t="shared" si="102"/>
        <v>6546.2</v>
      </c>
      <c r="BY113" s="33">
        <f t="shared" si="102"/>
        <v>6546.2</v>
      </c>
      <c r="BZ113" s="33">
        <f t="shared" si="102"/>
        <v>6546.2</v>
      </c>
      <c r="CA113" s="33">
        <f t="shared" si="102"/>
        <v>6546.2</v>
      </c>
      <c r="CB113" s="33">
        <f t="shared" si="102"/>
        <v>6546.2</v>
      </c>
      <c r="CC113" s="33">
        <f t="shared" si="102"/>
        <v>6546.2</v>
      </c>
      <c r="CD113" s="33">
        <f t="shared" si="102"/>
        <v>6546.2</v>
      </c>
      <c r="CE113" s="33">
        <f t="shared" si="102"/>
        <v>6546.2</v>
      </c>
      <c r="CF113" s="33">
        <f t="shared" si="102"/>
        <v>6546.2</v>
      </c>
      <c r="CG113" s="33">
        <f t="shared" si="102"/>
        <v>6546.2</v>
      </c>
      <c r="CH113" s="33">
        <f t="shared" si="102"/>
        <v>6546.2</v>
      </c>
      <c r="CI113" s="33">
        <f t="shared" si="102"/>
        <v>6546.2</v>
      </c>
      <c r="CJ113" s="33">
        <f t="shared" si="102"/>
        <v>6546.2</v>
      </c>
      <c r="CK113" s="33">
        <f t="shared" si="102"/>
        <v>6546.2</v>
      </c>
      <c r="CL113" s="33">
        <f t="shared" si="102"/>
        <v>6546.2</v>
      </c>
      <c r="CM113" s="33">
        <f t="shared" si="102"/>
        <v>6546.2</v>
      </c>
      <c r="CN113" s="33">
        <f t="shared" si="102"/>
        <v>6546.2</v>
      </c>
      <c r="CO113" s="33">
        <f t="shared" si="102"/>
        <v>6546.2</v>
      </c>
      <c r="CP113" s="33">
        <f t="shared" si="102"/>
        <v>6546.2</v>
      </c>
      <c r="CQ113" s="33">
        <f t="shared" si="102"/>
        <v>6546.2</v>
      </c>
      <c r="CR113" s="33">
        <f t="shared" si="102"/>
        <v>6546.2</v>
      </c>
      <c r="CS113" s="33">
        <f t="shared" si="102"/>
        <v>6546.2</v>
      </c>
      <c r="CT113" s="33">
        <f t="shared" si="102"/>
        <v>6546.2</v>
      </c>
      <c r="CU113" s="33">
        <f t="shared" si="102"/>
        <v>6546.2</v>
      </c>
      <c r="CV113" s="33">
        <f t="shared" si="102"/>
        <v>6546.2</v>
      </c>
      <c r="CW113" s="33">
        <f t="shared" si="102"/>
        <v>6546.2</v>
      </c>
      <c r="CX113" s="33">
        <f t="shared" si="102"/>
        <v>6546.2</v>
      </c>
      <c r="CY113" s="33">
        <f t="shared" si="102"/>
        <v>6546.2</v>
      </c>
      <c r="CZ113" s="33">
        <f t="shared" si="102"/>
        <v>6546.2</v>
      </c>
      <c r="DA113" s="33">
        <f t="shared" si="102"/>
        <v>6546.2</v>
      </c>
      <c r="DB113" s="33">
        <f t="shared" si="102"/>
        <v>6546.2</v>
      </c>
      <c r="DC113" s="33">
        <f t="shared" si="102"/>
        <v>6546.2</v>
      </c>
      <c r="DD113" s="33">
        <f t="shared" si="102"/>
        <v>6546.2</v>
      </c>
      <c r="DE113" s="33">
        <f t="shared" si="102"/>
        <v>6546.2</v>
      </c>
      <c r="DF113" s="33">
        <f t="shared" si="102"/>
        <v>6546.2</v>
      </c>
      <c r="DG113" s="33">
        <f t="shared" si="102"/>
        <v>6546.2</v>
      </c>
      <c r="DH113" s="33">
        <f t="shared" si="102"/>
        <v>6546.2</v>
      </c>
      <c r="DI113" s="33">
        <f t="shared" si="102"/>
        <v>6546.2</v>
      </c>
      <c r="DJ113" s="33">
        <f t="shared" si="102"/>
        <v>6546.2</v>
      </c>
      <c r="DK113" s="33">
        <f t="shared" si="102"/>
        <v>6546.2</v>
      </c>
      <c r="DL113" s="33">
        <f t="shared" si="102"/>
        <v>6546.2</v>
      </c>
      <c r="DM113" s="33">
        <f t="shared" si="102"/>
        <v>6546.2</v>
      </c>
      <c r="DN113" s="33">
        <f t="shared" si="102"/>
        <v>6546.2</v>
      </c>
      <c r="DO113" s="33">
        <f t="shared" si="102"/>
        <v>6546.2</v>
      </c>
      <c r="DP113" s="33">
        <f t="shared" si="102"/>
        <v>6546.2</v>
      </c>
      <c r="DQ113" s="33">
        <f t="shared" si="102"/>
        <v>6546.2</v>
      </c>
      <c r="DR113" s="33">
        <f t="shared" si="102"/>
        <v>6546.2</v>
      </c>
      <c r="DS113" s="33">
        <f t="shared" si="102"/>
        <v>6546.2</v>
      </c>
      <c r="DT113" s="33">
        <f t="shared" si="102"/>
        <v>6546.2</v>
      </c>
      <c r="DU113" s="33">
        <f t="shared" si="102"/>
        <v>6546.2</v>
      </c>
      <c r="DV113" s="33">
        <f t="shared" si="102"/>
        <v>6546.2</v>
      </c>
      <c r="DW113" s="33">
        <f t="shared" si="102"/>
        <v>6546.2</v>
      </c>
      <c r="DX113" s="33">
        <f t="shared" si="102"/>
        <v>6546.2</v>
      </c>
      <c r="DY113" s="33">
        <f t="shared" si="102"/>
        <v>6546.2</v>
      </c>
      <c r="DZ113" s="33">
        <f t="shared" si="102"/>
        <v>6546.2</v>
      </c>
      <c r="EA113" s="33">
        <f t="shared" ref="EA113:FX113" si="103">+EA31</f>
        <v>6546.2</v>
      </c>
      <c r="EB113" s="33">
        <f t="shared" si="103"/>
        <v>6546.2</v>
      </c>
      <c r="EC113" s="33">
        <f t="shared" si="103"/>
        <v>6546.2</v>
      </c>
      <c r="ED113" s="33">
        <f t="shared" si="103"/>
        <v>6546.2</v>
      </c>
      <c r="EE113" s="33">
        <f t="shared" si="103"/>
        <v>6546.2</v>
      </c>
      <c r="EF113" s="33">
        <f t="shared" si="103"/>
        <v>6546.2</v>
      </c>
      <c r="EG113" s="33">
        <f t="shared" si="103"/>
        <v>6546.2</v>
      </c>
      <c r="EH113" s="33">
        <f t="shared" si="103"/>
        <v>6546.2</v>
      </c>
      <c r="EI113" s="33">
        <f t="shared" si="103"/>
        <v>6546.2</v>
      </c>
      <c r="EJ113" s="33">
        <f t="shared" si="103"/>
        <v>6546.2</v>
      </c>
      <c r="EK113" s="33">
        <f t="shared" si="103"/>
        <v>6546.2</v>
      </c>
      <c r="EL113" s="33">
        <f t="shared" si="103"/>
        <v>6546.2</v>
      </c>
      <c r="EM113" s="33">
        <f t="shared" si="103"/>
        <v>6546.2</v>
      </c>
      <c r="EN113" s="33">
        <f t="shared" si="103"/>
        <v>6546.2</v>
      </c>
      <c r="EO113" s="33">
        <f t="shared" si="103"/>
        <v>6546.2</v>
      </c>
      <c r="EP113" s="33">
        <f t="shared" si="103"/>
        <v>6546.2</v>
      </c>
      <c r="EQ113" s="33">
        <f t="shared" si="103"/>
        <v>6546.2</v>
      </c>
      <c r="ER113" s="33">
        <f t="shared" si="103"/>
        <v>6546.2</v>
      </c>
      <c r="ES113" s="33">
        <f t="shared" si="103"/>
        <v>6546.2</v>
      </c>
      <c r="ET113" s="33">
        <f t="shared" si="103"/>
        <v>6546.2</v>
      </c>
      <c r="EU113" s="33">
        <f t="shared" si="103"/>
        <v>6546.2</v>
      </c>
      <c r="EV113" s="33">
        <f t="shared" si="103"/>
        <v>6546.2</v>
      </c>
      <c r="EW113" s="33">
        <f t="shared" si="103"/>
        <v>6546.2</v>
      </c>
      <c r="EX113" s="33">
        <f t="shared" si="103"/>
        <v>6546.2</v>
      </c>
      <c r="EY113" s="33">
        <f t="shared" si="103"/>
        <v>6546.2</v>
      </c>
      <c r="EZ113" s="33">
        <f t="shared" si="103"/>
        <v>6546.2</v>
      </c>
      <c r="FA113" s="33">
        <f t="shared" si="103"/>
        <v>6546.2</v>
      </c>
      <c r="FB113" s="33">
        <f t="shared" si="103"/>
        <v>6546.2</v>
      </c>
      <c r="FC113" s="33">
        <f t="shared" si="103"/>
        <v>6546.2</v>
      </c>
      <c r="FD113" s="33">
        <f t="shared" si="103"/>
        <v>6546.2</v>
      </c>
      <c r="FE113" s="33">
        <f t="shared" si="103"/>
        <v>6546.2</v>
      </c>
      <c r="FF113" s="33">
        <f t="shared" si="103"/>
        <v>6546.2</v>
      </c>
      <c r="FG113" s="33">
        <f t="shared" si="103"/>
        <v>6546.2</v>
      </c>
      <c r="FH113" s="33">
        <f t="shared" si="103"/>
        <v>6546.2</v>
      </c>
      <c r="FI113" s="33">
        <f t="shared" si="103"/>
        <v>6546.2</v>
      </c>
      <c r="FJ113" s="33">
        <f t="shared" si="103"/>
        <v>6546.2</v>
      </c>
      <c r="FK113" s="33">
        <f t="shared" si="103"/>
        <v>6546.2</v>
      </c>
      <c r="FL113" s="33">
        <f t="shared" si="103"/>
        <v>6546.2</v>
      </c>
      <c r="FM113" s="33">
        <f t="shared" si="103"/>
        <v>6546.2</v>
      </c>
      <c r="FN113" s="33">
        <f t="shared" si="103"/>
        <v>6546.2</v>
      </c>
      <c r="FO113" s="33">
        <f t="shared" si="103"/>
        <v>6546.2</v>
      </c>
      <c r="FP113" s="33">
        <f t="shared" si="103"/>
        <v>6546.2</v>
      </c>
      <c r="FQ113" s="33">
        <f t="shared" si="103"/>
        <v>6546.2</v>
      </c>
      <c r="FR113" s="33">
        <f t="shared" si="103"/>
        <v>6546.2</v>
      </c>
      <c r="FS113" s="33">
        <f t="shared" si="103"/>
        <v>6546.2</v>
      </c>
      <c r="FT113" s="47">
        <f t="shared" si="103"/>
        <v>6546.2</v>
      </c>
      <c r="FU113" s="33">
        <f t="shared" si="103"/>
        <v>6546.2</v>
      </c>
      <c r="FV113" s="33">
        <f t="shared" si="103"/>
        <v>6546.2</v>
      </c>
      <c r="FW113" s="33">
        <f t="shared" si="103"/>
        <v>6546.2</v>
      </c>
      <c r="FX113" s="33">
        <f t="shared" si="103"/>
        <v>6546.2</v>
      </c>
      <c r="FY113" s="28"/>
      <c r="FZ113" s="33"/>
      <c r="GA113" s="33"/>
      <c r="GB113" s="28"/>
      <c r="GC113" s="28"/>
      <c r="GD113" s="28"/>
      <c r="GE113" s="28"/>
    </row>
    <row r="114" spans="1:187" ht="15.75" x14ac:dyDescent="0.25">
      <c r="A114" s="3" t="s">
        <v>426</v>
      </c>
      <c r="B114" s="35" t="s">
        <v>427</v>
      </c>
      <c r="C114" s="28">
        <f t="shared" ref="C114:BN114" si="104">1-C107</f>
        <v>0.11439999999999995</v>
      </c>
      <c r="D114" s="28">
        <f t="shared" si="104"/>
        <v>9.4999999999999973E-2</v>
      </c>
      <c r="E114" s="28">
        <f t="shared" si="104"/>
        <v>0.11480000000000001</v>
      </c>
      <c r="F114" s="28">
        <f t="shared" si="104"/>
        <v>0.10599999999999998</v>
      </c>
      <c r="G114" s="28">
        <f t="shared" si="104"/>
        <v>0.15659999999999996</v>
      </c>
      <c r="H114" s="28">
        <f t="shared" si="104"/>
        <v>0.15939999999999999</v>
      </c>
      <c r="I114" s="28">
        <f t="shared" si="104"/>
        <v>0.11260000000000003</v>
      </c>
      <c r="J114" s="28">
        <f t="shared" si="104"/>
        <v>0.13670000000000004</v>
      </c>
      <c r="K114" s="28">
        <f t="shared" si="104"/>
        <v>0.18500000000000005</v>
      </c>
      <c r="L114" s="28">
        <f t="shared" si="104"/>
        <v>0.13519999999999999</v>
      </c>
      <c r="M114" s="28">
        <f t="shared" si="104"/>
        <v>0.14700000000000002</v>
      </c>
      <c r="N114" s="28">
        <f t="shared" si="104"/>
        <v>9.4999999999999973E-2</v>
      </c>
      <c r="O114" s="28">
        <f t="shared" si="104"/>
        <v>0.10880000000000001</v>
      </c>
      <c r="P114" s="28">
        <f t="shared" si="104"/>
        <v>0.19240000000000002</v>
      </c>
      <c r="Q114" s="28">
        <f t="shared" si="104"/>
        <v>9.4999999999999973E-2</v>
      </c>
      <c r="R114" s="28">
        <f t="shared" si="104"/>
        <v>0.13480000000000003</v>
      </c>
      <c r="S114" s="28">
        <f t="shared" si="104"/>
        <v>0.14029999999999998</v>
      </c>
      <c r="T114" s="28">
        <f t="shared" si="104"/>
        <v>0.19489999999999996</v>
      </c>
      <c r="U114" s="28">
        <f t="shared" si="104"/>
        <v>0.20079999999999998</v>
      </c>
      <c r="V114" s="28">
        <f t="shared" si="104"/>
        <v>0.18479999999999996</v>
      </c>
      <c r="W114" s="29">
        <f t="shared" si="104"/>
        <v>0.20079999999999998</v>
      </c>
      <c r="X114" s="28">
        <f t="shared" si="104"/>
        <v>0.20079999999999998</v>
      </c>
      <c r="Y114" s="28">
        <f t="shared" si="104"/>
        <v>0.14000000000000001</v>
      </c>
      <c r="Z114" s="28">
        <f t="shared" si="104"/>
        <v>0.18830000000000002</v>
      </c>
      <c r="AA114" s="28">
        <f t="shared" si="104"/>
        <v>9.4999999999999973E-2</v>
      </c>
      <c r="AB114" s="28">
        <f t="shared" si="104"/>
        <v>9.5199999999999951E-2</v>
      </c>
      <c r="AC114" s="28">
        <f t="shared" si="104"/>
        <v>0.15920000000000001</v>
      </c>
      <c r="AD114" s="28">
        <f t="shared" si="104"/>
        <v>0.14939999999999998</v>
      </c>
      <c r="AE114" s="28">
        <f t="shared" si="104"/>
        <v>0.19689999999999996</v>
      </c>
      <c r="AF114" s="28">
        <f t="shared" si="104"/>
        <v>0.19320000000000004</v>
      </c>
      <c r="AG114" s="28">
        <f t="shared" si="104"/>
        <v>0.1643</v>
      </c>
      <c r="AH114" s="28">
        <f t="shared" si="104"/>
        <v>0.15700000000000003</v>
      </c>
      <c r="AI114" s="28">
        <f t="shared" si="104"/>
        <v>0.18049999999999999</v>
      </c>
      <c r="AJ114" s="28">
        <f t="shared" si="104"/>
        <v>0.19099999999999995</v>
      </c>
      <c r="AK114" s="28">
        <f t="shared" si="104"/>
        <v>0.19010000000000005</v>
      </c>
      <c r="AL114" s="28">
        <f t="shared" si="104"/>
        <v>0.18610000000000004</v>
      </c>
      <c r="AM114" s="28">
        <f t="shared" si="104"/>
        <v>0.17530000000000001</v>
      </c>
      <c r="AN114" s="28">
        <f t="shared" si="104"/>
        <v>0.18089999999999995</v>
      </c>
      <c r="AO114" s="28">
        <f t="shared" si="104"/>
        <v>0.12490000000000001</v>
      </c>
      <c r="AP114" s="28">
        <f t="shared" si="104"/>
        <v>9.4999999999999973E-2</v>
      </c>
      <c r="AQ114" s="28">
        <f t="shared" si="104"/>
        <v>0.18579999999999997</v>
      </c>
      <c r="AR114" s="28">
        <f t="shared" si="104"/>
        <v>9.4999999999999973E-2</v>
      </c>
      <c r="AS114" s="28">
        <f t="shared" si="104"/>
        <v>0.11580000000000001</v>
      </c>
      <c r="AT114" s="28">
        <f t="shared" si="104"/>
        <v>0.13670000000000004</v>
      </c>
      <c r="AU114" s="28">
        <f t="shared" si="104"/>
        <v>0.18710000000000004</v>
      </c>
      <c r="AV114" s="28">
        <f t="shared" si="104"/>
        <v>0.18469999999999998</v>
      </c>
      <c r="AW114" s="28">
        <f t="shared" si="104"/>
        <v>0.19040000000000001</v>
      </c>
      <c r="AX114" s="28">
        <f t="shared" si="104"/>
        <v>0.20079999999999998</v>
      </c>
      <c r="AY114" s="28">
        <f t="shared" si="104"/>
        <v>0.1744</v>
      </c>
      <c r="AZ114" s="28">
        <f t="shared" si="104"/>
        <v>0.11170000000000002</v>
      </c>
      <c r="BA114" s="28">
        <f t="shared" si="104"/>
        <v>0.1139</v>
      </c>
      <c r="BB114" s="28">
        <f t="shared" si="104"/>
        <v>0.11499999999999999</v>
      </c>
      <c r="BC114" s="28">
        <f t="shared" si="104"/>
        <v>9.4999999999999973E-2</v>
      </c>
      <c r="BD114" s="28">
        <f t="shared" si="104"/>
        <v>0.12370000000000003</v>
      </c>
      <c r="BE114" s="28">
        <f t="shared" si="104"/>
        <v>0.14549999999999996</v>
      </c>
      <c r="BF114" s="28">
        <f t="shared" si="104"/>
        <v>0.10009999999999997</v>
      </c>
      <c r="BG114" s="28">
        <f t="shared" si="104"/>
        <v>0.15880000000000005</v>
      </c>
      <c r="BH114" s="28">
        <f t="shared" si="104"/>
        <v>0.1694</v>
      </c>
      <c r="BI114" s="28">
        <f t="shared" si="104"/>
        <v>0.1875</v>
      </c>
      <c r="BJ114" s="28">
        <f t="shared" si="104"/>
        <v>0.1169</v>
      </c>
      <c r="BK114" s="28">
        <f t="shared" si="104"/>
        <v>0.10170000000000001</v>
      </c>
      <c r="BL114" s="28">
        <f t="shared" si="104"/>
        <v>0.1915</v>
      </c>
      <c r="BM114" s="28">
        <f t="shared" si="104"/>
        <v>0.18589999999999995</v>
      </c>
      <c r="BN114" s="28">
        <f t="shared" si="104"/>
        <v>0.13009999999999999</v>
      </c>
      <c r="BO114" s="28">
        <f t="shared" ref="BO114:DZ114" si="105">1-BO107</f>
        <v>0.14710000000000001</v>
      </c>
      <c r="BP114" s="28">
        <f t="shared" si="105"/>
        <v>0.19120000000000004</v>
      </c>
      <c r="BQ114" s="28">
        <f t="shared" si="105"/>
        <v>0.11809999999999998</v>
      </c>
      <c r="BR114" s="28">
        <f t="shared" si="105"/>
        <v>0.12480000000000002</v>
      </c>
      <c r="BS114" s="28">
        <f t="shared" si="105"/>
        <v>0.15490000000000004</v>
      </c>
      <c r="BT114" s="28">
        <f t="shared" si="105"/>
        <v>0.17589999999999995</v>
      </c>
      <c r="BU114" s="28">
        <f t="shared" si="105"/>
        <v>0.17659999999999998</v>
      </c>
      <c r="BV114" s="28">
        <f t="shared" si="105"/>
        <v>0.15010000000000001</v>
      </c>
      <c r="BW114" s="28">
        <f t="shared" si="105"/>
        <v>0.13859999999999995</v>
      </c>
      <c r="BX114" s="28">
        <f t="shared" si="105"/>
        <v>0.19810000000000005</v>
      </c>
      <c r="BY114" s="28">
        <f t="shared" si="105"/>
        <v>0.17279999999999995</v>
      </c>
      <c r="BZ114" s="28">
        <f t="shared" si="105"/>
        <v>0.19030000000000002</v>
      </c>
      <c r="CA114" s="28">
        <f t="shared" si="105"/>
        <v>0.19279999999999997</v>
      </c>
      <c r="CB114" s="28">
        <f t="shared" si="105"/>
        <v>9.4999999999999973E-2</v>
      </c>
      <c r="CC114" s="28">
        <f t="shared" si="105"/>
        <v>0.19320000000000004</v>
      </c>
      <c r="CD114" s="28">
        <f t="shared" si="105"/>
        <v>0.20020000000000004</v>
      </c>
      <c r="CE114" s="28">
        <f t="shared" si="105"/>
        <v>0.19330000000000003</v>
      </c>
      <c r="CF114" s="28">
        <f t="shared" si="105"/>
        <v>0.1976</v>
      </c>
      <c r="CG114" s="28">
        <f t="shared" si="105"/>
        <v>0.19099999999999995</v>
      </c>
      <c r="CH114" s="28">
        <f t="shared" si="105"/>
        <v>0.19689999999999996</v>
      </c>
      <c r="CI114" s="28">
        <f t="shared" si="105"/>
        <v>0.16679999999999995</v>
      </c>
      <c r="CJ114" s="28">
        <f t="shared" si="105"/>
        <v>0.15890000000000004</v>
      </c>
      <c r="CK114" s="28">
        <f t="shared" si="105"/>
        <v>0.12090000000000001</v>
      </c>
      <c r="CL114" s="28">
        <f t="shared" si="105"/>
        <v>0.14810000000000001</v>
      </c>
      <c r="CM114" s="28">
        <f t="shared" si="105"/>
        <v>0.16359999999999997</v>
      </c>
      <c r="CN114" s="28">
        <f t="shared" si="105"/>
        <v>9.5099999999999962E-2</v>
      </c>
      <c r="CO114" s="28">
        <f t="shared" si="105"/>
        <v>0.10829999999999995</v>
      </c>
      <c r="CP114" s="28">
        <f t="shared" si="105"/>
        <v>0.15590000000000004</v>
      </c>
      <c r="CQ114" s="28">
        <f t="shared" si="105"/>
        <v>0.15669999999999995</v>
      </c>
      <c r="CR114" s="28">
        <f t="shared" si="105"/>
        <v>0.19240000000000002</v>
      </c>
      <c r="CS114" s="28">
        <f t="shared" si="105"/>
        <v>0.18140000000000001</v>
      </c>
      <c r="CT114" s="28">
        <f t="shared" si="105"/>
        <v>0.19679999999999997</v>
      </c>
      <c r="CU114" s="28">
        <f t="shared" si="105"/>
        <v>0.17530000000000001</v>
      </c>
      <c r="CV114" s="28">
        <f t="shared" si="105"/>
        <v>0.20069999999999999</v>
      </c>
      <c r="CW114" s="28">
        <f t="shared" si="105"/>
        <v>0.19340000000000002</v>
      </c>
      <c r="CX114" s="28">
        <f t="shared" si="105"/>
        <v>0.17410000000000003</v>
      </c>
      <c r="CY114" s="28">
        <f t="shared" si="105"/>
        <v>0.20079999999999998</v>
      </c>
      <c r="CZ114" s="28">
        <f t="shared" si="105"/>
        <v>0.13780000000000003</v>
      </c>
      <c r="DA114" s="28">
        <f t="shared" si="105"/>
        <v>0.19220000000000004</v>
      </c>
      <c r="DB114" s="28">
        <f t="shared" si="105"/>
        <v>0.18440000000000001</v>
      </c>
      <c r="DC114" s="28">
        <f t="shared" si="105"/>
        <v>0.19369999999999998</v>
      </c>
      <c r="DD114" s="28">
        <f t="shared" si="105"/>
        <v>0.19359999999999999</v>
      </c>
      <c r="DE114" s="28">
        <f t="shared" si="105"/>
        <v>0.17569999999999997</v>
      </c>
      <c r="DF114" s="28">
        <f t="shared" si="105"/>
        <v>0.10229999999999995</v>
      </c>
      <c r="DG114" s="28">
        <f t="shared" si="105"/>
        <v>0.19879999999999998</v>
      </c>
      <c r="DH114" s="28">
        <f t="shared" si="105"/>
        <v>0.1381</v>
      </c>
      <c r="DI114" s="28">
        <f t="shared" si="105"/>
        <v>0.13490000000000002</v>
      </c>
      <c r="DJ114" s="28">
        <f t="shared" si="105"/>
        <v>0.16749999999999998</v>
      </c>
      <c r="DK114" s="28">
        <f t="shared" si="105"/>
        <v>0.17479999999999996</v>
      </c>
      <c r="DL114" s="28">
        <f t="shared" si="105"/>
        <v>0.11909999999999998</v>
      </c>
      <c r="DM114" s="28">
        <f t="shared" si="105"/>
        <v>0.18610000000000004</v>
      </c>
      <c r="DN114" s="28">
        <f t="shared" si="105"/>
        <v>0.14349999999999996</v>
      </c>
      <c r="DO114" s="28">
        <f t="shared" si="105"/>
        <v>0.13280000000000003</v>
      </c>
      <c r="DP114" s="28">
        <f t="shared" si="105"/>
        <v>0.19030000000000002</v>
      </c>
      <c r="DQ114" s="28">
        <f t="shared" si="105"/>
        <v>0.17130000000000001</v>
      </c>
      <c r="DR114" s="28">
        <f t="shared" si="105"/>
        <v>0.14480000000000004</v>
      </c>
      <c r="DS114" s="28">
        <f t="shared" si="105"/>
        <v>0.1643</v>
      </c>
      <c r="DT114" s="28">
        <f t="shared" si="105"/>
        <v>0.19550000000000001</v>
      </c>
      <c r="DU114" s="28">
        <f t="shared" si="105"/>
        <v>0.17879999999999996</v>
      </c>
      <c r="DV114" s="28">
        <f t="shared" si="105"/>
        <v>0.19130000000000003</v>
      </c>
      <c r="DW114" s="28">
        <f t="shared" si="105"/>
        <v>0.18089999999999995</v>
      </c>
      <c r="DX114" s="28">
        <f t="shared" si="105"/>
        <v>0.19310000000000005</v>
      </c>
      <c r="DY114" s="28">
        <f t="shared" si="105"/>
        <v>0.18320000000000003</v>
      </c>
      <c r="DZ114" s="28">
        <f t="shared" si="105"/>
        <v>0.16049999999999998</v>
      </c>
      <c r="EA114" s="28">
        <f t="shared" ref="EA114:FX114" si="106">1-EA107</f>
        <v>0.16849999999999998</v>
      </c>
      <c r="EB114" s="28">
        <f t="shared" si="106"/>
        <v>0.17090000000000005</v>
      </c>
      <c r="EC114" s="28">
        <f t="shared" si="106"/>
        <v>0.18410000000000004</v>
      </c>
      <c r="ED114" s="28">
        <f t="shared" si="106"/>
        <v>0.1401</v>
      </c>
      <c r="EE114" s="28">
        <f t="shared" si="106"/>
        <v>0.19159999999999999</v>
      </c>
      <c r="EF114" s="28">
        <f t="shared" si="106"/>
        <v>0.1431</v>
      </c>
      <c r="EG114" s="28">
        <f t="shared" si="106"/>
        <v>0.18559999999999999</v>
      </c>
      <c r="EH114" s="28">
        <f t="shared" si="106"/>
        <v>0.18879999999999997</v>
      </c>
      <c r="EI114" s="28">
        <f t="shared" si="106"/>
        <v>0.1069</v>
      </c>
      <c r="EJ114" s="28">
        <f t="shared" si="106"/>
        <v>0.11350000000000005</v>
      </c>
      <c r="EK114" s="28">
        <f t="shared" si="106"/>
        <v>0.16769999999999996</v>
      </c>
      <c r="EL114" s="28">
        <f t="shared" si="106"/>
        <v>0.17400000000000004</v>
      </c>
      <c r="EM114" s="28">
        <f t="shared" si="106"/>
        <v>0.17589999999999995</v>
      </c>
      <c r="EN114" s="28">
        <f t="shared" si="106"/>
        <v>0.15459999999999996</v>
      </c>
      <c r="EO114" s="28">
        <f t="shared" si="106"/>
        <v>0.17800000000000005</v>
      </c>
      <c r="EP114" s="28">
        <f t="shared" si="106"/>
        <v>0.17830000000000001</v>
      </c>
      <c r="EQ114" s="28">
        <f t="shared" si="106"/>
        <v>0.13480000000000003</v>
      </c>
      <c r="ER114" s="28">
        <f t="shared" si="106"/>
        <v>0.18210000000000004</v>
      </c>
      <c r="ES114" s="28">
        <f t="shared" si="106"/>
        <v>0.19610000000000005</v>
      </c>
      <c r="ET114" s="28">
        <f t="shared" si="106"/>
        <v>0.18989999999999996</v>
      </c>
      <c r="EU114" s="28">
        <f t="shared" si="106"/>
        <v>0.16900000000000004</v>
      </c>
      <c r="EV114" s="28">
        <f t="shared" si="106"/>
        <v>0.19969999999999999</v>
      </c>
      <c r="EW114" s="28">
        <f t="shared" si="106"/>
        <v>0.16120000000000001</v>
      </c>
      <c r="EX114" s="28">
        <f t="shared" si="106"/>
        <v>0.18830000000000002</v>
      </c>
      <c r="EY114" s="28">
        <f t="shared" si="106"/>
        <v>0.17359999999999998</v>
      </c>
      <c r="EZ114" s="28">
        <f t="shared" si="106"/>
        <v>0.19579999999999997</v>
      </c>
      <c r="FA114" s="28">
        <f t="shared" si="106"/>
        <v>0.13139999999999996</v>
      </c>
      <c r="FB114" s="28">
        <f t="shared" si="106"/>
        <v>0.18179999999999996</v>
      </c>
      <c r="FC114" s="28">
        <f t="shared" si="106"/>
        <v>0.13670000000000004</v>
      </c>
      <c r="FD114" s="28">
        <f t="shared" si="106"/>
        <v>0.18130000000000002</v>
      </c>
      <c r="FE114" s="28">
        <f t="shared" si="106"/>
        <v>0.19750000000000001</v>
      </c>
      <c r="FF114" s="28">
        <f t="shared" si="106"/>
        <v>0.18920000000000003</v>
      </c>
      <c r="FG114" s="28">
        <f t="shared" si="106"/>
        <v>0.19650000000000001</v>
      </c>
      <c r="FH114" s="28">
        <f t="shared" si="106"/>
        <v>0.19799999999999995</v>
      </c>
      <c r="FI114" s="28">
        <f t="shared" si="106"/>
        <v>0.1391</v>
      </c>
      <c r="FJ114" s="28">
        <f t="shared" si="106"/>
        <v>0.13890000000000002</v>
      </c>
      <c r="FK114" s="28">
        <f t="shared" si="106"/>
        <v>0.13700000000000001</v>
      </c>
      <c r="FL114" s="28">
        <f t="shared" si="106"/>
        <v>0.11860000000000004</v>
      </c>
      <c r="FM114" s="28">
        <f t="shared" si="106"/>
        <v>0.12990000000000002</v>
      </c>
      <c r="FN114" s="28">
        <f t="shared" si="106"/>
        <v>0.10250000000000004</v>
      </c>
      <c r="FO114" s="28">
        <f t="shared" si="106"/>
        <v>0.15429999999999999</v>
      </c>
      <c r="FP114" s="28">
        <f t="shared" si="106"/>
        <v>0.1371</v>
      </c>
      <c r="FQ114" s="28">
        <f t="shared" si="106"/>
        <v>0.16110000000000002</v>
      </c>
      <c r="FR114" s="28">
        <f t="shared" si="106"/>
        <v>0.19340000000000002</v>
      </c>
      <c r="FS114" s="28">
        <f t="shared" si="106"/>
        <v>0.19140000000000001</v>
      </c>
      <c r="FT114" s="29">
        <f t="shared" si="106"/>
        <v>0.19879999999999998</v>
      </c>
      <c r="FU114" s="28">
        <f t="shared" si="106"/>
        <v>0.16520000000000001</v>
      </c>
      <c r="FV114" s="28">
        <f t="shared" si="106"/>
        <v>0.16830000000000001</v>
      </c>
      <c r="FW114" s="28">
        <f t="shared" si="106"/>
        <v>0.19099999999999995</v>
      </c>
      <c r="FX114" s="28">
        <f t="shared" si="106"/>
        <v>0.19979999999999998</v>
      </c>
      <c r="FY114" s="28"/>
      <c r="FZ114" s="33"/>
      <c r="GA114" s="28"/>
      <c r="GB114" s="28"/>
      <c r="GC114" s="28"/>
      <c r="GD114" s="96"/>
      <c r="GE114" s="96"/>
    </row>
    <row r="115" spans="1:187" ht="15.75" x14ac:dyDescent="0.25">
      <c r="A115" s="3" t="s">
        <v>428</v>
      </c>
      <c r="B115" s="35" t="s">
        <v>429</v>
      </c>
      <c r="C115" s="28">
        <f t="shared" ref="C115:BN115" si="107">C105</f>
        <v>1.0297000000000001</v>
      </c>
      <c r="D115" s="28">
        <f t="shared" si="107"/>
        <v>1.0297000000000001</v>
      </c>
      <c r="E115" s="28">
        <f t="shared" si="107"/>
        <v>1.0297000000000001</v>
      </c>
      <c r="F115" s="28">
        <f t="shared" si="107"/>
        <v>1.0297000000000001</v>
      </c>
      <c r="G115" s="28">
        <f t="shared" si="107"/>
        <v>1.1204000000000001</v>
      </c>
      <c r="H115" s="28">
        <f t="shared" si="107"/>
        <v>1.1359999999999999</v>
      </c>
      <c r="I115" s="28">
        <f t="shared" si="107"/>
        <v>1.0297000000000001</v>
      </c>
      <c r="J115" s="28">
        <f t="shared" si="107"/>
        <v>1.0526</v>
      </c>
      <c r="K115" s="28">
        <f t="shared" si="107"/>
        <v>1.5098</v>
      </c>
      <c r="L115" s="28">
        <f t="shared" si="107"/>
        <v>1.0486</v>
      </c>
      <c r="M115" s="28">
        <f t="shared" si="107"/>
        <v>1.1036999999999999</v>
      </c>
      <c r="N115" s="28">
        <f t="shared" si="107"/>
        <v>1.0297000000000001</v>
      </c>
      <c r="O115" s="28">
        <f t="shared" si="107"/>
        <v>1.0297000000000001</v>
      </c>
      <c r="P115" s="28">
        <f t="shared" si="107"/>
        <v>1.9041999999999999</v>
      </c>
      <c r="Q115" s="28">
        <f t="shared" si="107"/>
        <v>1.0297000000000001</v>
      </c>
      <c r="R115" s="28">
        <f t="shared" si="107"/>
        <v>1.0475000000000001</v>
      </c>
      <c r="S115" s="28">
        <f t="shared" si="107"/>
        <v>1.0895999999999999</v>
      </c>
      <c r="T115" s="28">
        <f t="shared" si="107"/>
        <v>2.0467</v>
      </c>
      <c r="U115" s="28">
        <f t="shared" si="107"/>
        <v>2.3957999999999999</v>
      </c>
      <c r="V115" s="28">
        <f t="shared" si="107"/>
        <v>1.5044</v>
      </c>
      <c r="W115" s="29">
        <f t="shared" si="107"/>
        <v>2.3957999999999999</v>
      </c>
      <c r="X115" s="28">
        <f t="shared" si="107"/>
        <v>2.3957999999999999</v>
      </c>
      <c r="Y115" s="28">
        <f t="shared" si="107"/>
        <v>1.0860000000000001</v>
      </c>
      <c r="Z115" s="28">
        <f t="shared" si="107"/>
        <v>1.6637999999999999</v>
      </c>
      <c r="AA115" s="28">
        <f t="shared" si="107"/>
        <v>1.0297000000000001</v>
      </c>
      <c r="AB115" s="28">
        <f t="shared" si="107"/>
        <v>1.0297000000000001</v>
      </c>
      <c r="AC115" s="28">
        <f t="shared" si="107"/>
        <v>1.1344000000000001</v>
      </c>
      <c r="AD115" s="28">
        <f t="shared" si="107"/>
        <v>1.1079000000000001</v>
      </c>
      <c r="AE115" s="28">
        <f t="shared" si="107"/>
        <v>2.1656</v>
      </c>
      <c r="AF115" s="28">
        <f t="shared" si="107"/>
        <v>1.9478</v>
      </c>
      <c r="AG115" s="28">
        <f t="shared" si="107"/>
        <v>1.1682999999999999</v>
      </c>
      <c r="AH115" s="28">
        <f t="shared" si="107"/>
        <v>1.1211</v>
      </c>
      <c r="AI115" s="28">
        <f t="shared" si="107"/>
        <v>1.3918999999999999</v>
      </c>
      <c r="AJ115" s="28">
        <f t="shared" si="107"/>
        <v>1.8191999999999999</v>
      </c>
      <c r="AK115" s="28">
        <f t="shared" si="107"/>
        <v>1.7668999999999999</v>
      </c>
      <c r="AL115" s="28">
        <f t="shared" si="107"/>
        <v>1.5389999999999999</v>
      </c>
      <c r="AM115" s="28">
        <f t="shared" si="107"/>
        <v>1.2544</v>
      </c>
      <c r="AN115" s="28">
        <f t="shared" si="107"/>
        <v>1.4027000000000001</v>
      </c>
      <c r="AO115" s="28">
        <f t="shared" si="107"/>
        <v>1.0310999999999999</v>
      </c>
      <c r="AP115" s="28">
        <f t="shared" si="107"/>
        <v>1.0297000000000001</v>
      </c>
      <c r="AQ115" s="28">
        <f t="shared" si="107"/>
        <v>1.5323</v>
      </c>
      <c r="AR115" s="28">
        <f t="shared" si="107"/>
        <v>1.0297000000000001</v>
      </c>
      <c r="AS115" s="28">
        <f t="shared" si="107"/>
        <v>1.0297000000000001</v>
      </c>
      <c r="AT115" s="28">
        <f t="shared" si="107"/>
        <v>1.0527</v>
      </c>
      <c r="AU115" s="28">
        <f t="shared" si="107"/>
        <v>1.5927</v>
      </c>
      <c r="AV115" s="28">
        <f t="shared" si="107"/>
        <v>1.5019</v>
      </c>
      <c r="AW115" s="28">
        <f t="shared" si="107"/>
        <v>1.7867999999999999</v>
      </c>
      <c r="AX115" s="28">
        <f t="shared" si="107"/>
        <v>2.3957999999999999</v>
      </c>
      <c r="AY115" s="28">
        <f t="shared" si="107"/>
        <v>1.2354000000000001</v>
      </c>
      <c r="AZ115" s="28">
        <f t="shared" si="107"/>
        <v>1.0297000000000001</v>
      </c>
      <c r="BA115" s="28">
        <f t="shared" si="107"/>
        <v>1.0297000000000001</v>
      </c>
      <c r="BB115" s="28">
        <f t="shared" si="107"/>
        <v>1.0297000000000001</v>
      </c>
      <c r="BC115" s="28">
        <f t="shared" si="107"/>
        <v>1.0297000000000001</v>
      </c>
      <c r="BD115" s="28">
        <f t="shared" si="107"/>
        <v>1.03</v>
      </c>
      <c r="BE115" s="28">
        <f t="shared" si="107"/>
        <v>1.1011</v>
      </c>
      <c r="BF115" s="28">
        <f t="shared" si="107"/>
        <v>1.0297000000000001</v>
      </c>
      <c r="BG115" s="28">
        <f t="shared" si="107"/>
        <v>1.1318999999999999</v>
      </c>
      <c r="BH115" s="28">
        <f t="shared" si="107"/>
        <v>1.2019</v>
      </c>
      <c r="BI115" s="28">
        <f t="shared" si="107"/>
        <v>1.6164000000000001</v>
      </c>
      <c r="BJ115" s="28">
        <f t="shared" si="107"/>
        <v>1.0297000000000001</v>
      </c>
      <c r="BK115" s="28">
        <f t="shared" si="107"/>
        <v>1.0297000000000001</v>
      </c>
      <c r="BL115" s="28">
        <f t="shared" si="107"/>
        <v>1.8519000000000001</v>
      </c>
      <c r="BM115" s="28">
        <f t="shared" si="107"/>
        <v>1.5349999999999999</v>
      </c>
      <c r="BN115" s="28">
        <f t="shared" si="107"/>
        <v>1.036</v>
      </c>
      <c r="BO115" s="28">
        <f t="shared" ref="BO115:DZ115" si="108">BO105</f>
        <v>1.1037999999999999</v>
      </c>
      <c r="BP115" s="28">
        <f t="shared" si="108"/>
        <v>1.8320000000000001</v>
      </c>
      <c r="BQ115" s="28">
        <f t="shared" si="108"/>
        <v>1.0297000000000001</v>
      </c>
      <c r="BR115" s="28">
        <f t="shared" si="108"/>
        <v>1.0309999999999999</v>
      </c>
      <c r="BS115" s="28">
        <f t="shared" si="108"/>
        <v>1.1173999999999999</v>
      </c>
      <c r="BT115" s="28">
        <f t="shared" si="108"/>
        <v>1.2704</v>
      </c>
      <c r="BU115" s="28">
        <f t="shared" si="108"/>
        <v>1.2904</v>
      </c>
      <c r="BV115" s="28">
        <f t="shared" si="108"/>
        <v>1.1091</v>
      </c>
      <c r="BW115" s="28">
        <f t="shared" si="108"/>
        <v>1.0712999999999999</v>
      </c>
      <c r="BX115" s="28">
        <f t="shared" si="108"/>
        <v>2.2355999999999998</v>
      </c>
      <c r="BY115" s="28">
        <f t="shared" si="108"/>
        <v>1.2246999999999999</v>
      </c>
      <c r="BZ115" s="28">
        <f t="shared" si="108"/>
        <v>1.7782</v>
      </c>
      <c r="CA115" s="28">
        <f t="shared" si="108"/>
        <v>1.9256</v>
      </c>
      <c r="CB115" s="28">
        <f t="shared" si="108"/>
        <v>1.0297000000000001</v>
      </c>
      <c r="CC115" s="28">
        <f t="shared" si="108"/>
        <v>1.9486000000000001</v>
      </c>
      <c r="CD115" s="28">
        <f t="shared" si="108"/>
        <v>2.3601000000000001</v>
      </c>
      <c r="CE115" s="28">
        <f t="shared" si="108"/>
        <v>1.9557</v>
      </c>
      <c r="CF115" s="28">
        <f t="shared" si="108"/>
        <v>2.2061999999999999</v>
      </c>
      <c r="CG115" s="28">
        <f t="shared" si="108"/>
        <v>1.8222</v>
      </c>
      <c r="CH115" s="28">
        <f t="shared" si="108"/>
        <v>2.1663999999999999</v>
      </c>
      <c r="CI115" s="28">
        <f t="shared" si="108"/>
        <v>1.1849000000000001</v>
      </c>
      <c r="CJ115" s="28">
        <f t="shared" si="108"/>
        <v>1.1326000000000001</v>
      </c>
      <c r="CK115" s="28">
        <f t="shared" si="108"/>
        <v>1.0297000000000001</v>
      </c>
      <c r="CL115" s="28">
        <f t="shared" si="108"/>
        <v>1.1054999999999999</v>
      </c>
      <c r="CM115" s="28">
        <f t="shared" si="108"/>
        <v>1.1634</v>
      </c>
      <c r="CN115" s="28">
        <f t="shared" si="108"/>
        <v>1.0297000000000001</v>
      </c>
      <c r="CO115" s="28">
        <f t="shared" si="108"/>
        <v>1.0297000000000001</v>
      </c>
      <c r="CP115" s="28">
        <f t="shared" si="108"/>
        <v>1.1191</v>
      </c>
      <c r="CQ115" s="28">
        <f t="shared" si="108"/>
        <v>1.1206</v>
      </c>
      <c r="CR115" s="28">
        <f t="shared" si="108"/>
        <v>1.9012</v>
      </c>
      <c r="CS115" s="28">
        <f t="shared" si="108"/>
        <v>1.4158999999999999</v>
      </c>
      <c r="CT115" s="28">
        <f t="shared" si="108"/>
        <v>2.1617999999999999</v>
      </c>
      <c r="CU115" s="28">
        <f t="shared" si="108"/>
        <v>1.2563</v>
      </c>
      <c r="CV115" s="28">
        <f t="shared" si="108"/>
        <v>2.3894000000000002</v>
      </c>
      <c r="CW115" s="28">
        <f t="shared" si="108"/>
        <v>1.9595</v>
      </c>
      <c r="CX115" s="28">
        <f t="shared" si="108"/>
        <v>1.2331000000000001</v>
      </c>
      <c r="CY115" s="28">
        <f t="shared" si="108"/>
        <v>2.3957999999999999</v>
      </c>
      <c r="CZ115" s="28">
        <f t="shared" si="108"/>
        <v>1.0623</v>
      </c>
      <c r="DA115" s="28">
        <f t="shared" si="108"/>
        <v>1.8933</v>
      </c>
      <c r="DB115" s="28">
        <f t="shared" si="108"/>
        <v>1.4950000000000001</v>
      </c>
      <c r="DC115" s="28">
        <f t="shared" si="108"/>
        <v>1.9786999999999999</v>
      </c>
      <c r="DD115" s="28">
        <f t="shared" si="108"/>
        <v>1.9744999999999999</v>
      </c>
      <c r="DE115" s="28">
        <f t="shared" si="108"/>
        <v>1.2649999999999999</v>
      </c>
      <c r="DF115" s="28">
        <f t="shared" si="108"/>
        <v>1.0297000000000001</v>
      </c>
      <c r="DG115" s="28">
        <f t="shared" si="108"/>
        <v>2.2806999999999999</v>
      </c>
      <c r="DH115" s="28">
        <f t="shared" si="108"/>
        <v>1.0652999999999999</v>
      </c>
      <c r="DI115" s="28">
        <f t="shared" si="108"/>
        <v>1.0477000000000001</v>
      </c>
      <c r="DJ115" s="28">
        <f t="shared" si="108"/>
        <v>1.1897</v>
      </c>
      <c r="DK115" s="28">
        <f t="shared" si="108"/>
        <v>1.2378</v>
      </c>
      <c r="DL115" s="28">
        <f t="shared" si="108"/>
        <v>1.0297000000000001</v>
      </c>
      <c r="DM115" s="28">
        <f t="shared" si="108"/>
        <v>1.7164999999999999</v>
      </c>
      <c r="DN115" s="28">
        <f t="shared" si="108"/>
        <v>1.0975999999999999</v>
      </c>
      <c r="DO115" s="28">
        <f t="shared" si="108"/>
        <v>1.0421</v>
      </c>
      <c r="DP115" s="28">
        <f t="shared" si="108"/>
        <v>1.7788999999999999</v>
      </c>
      <c r="DQ115" s="28">
        <f t="shared" si="108"/>
        <v>1.2148000000000001</v>
      </c>
      <c r="DR115" s="28">
        <f t="shared" si="108"/>
        <v>1.0998000000000001</v>
      </c>
      <c r="DS115" s="28">
        <f t="shared" si="108"/>
        <v>1.1682999999999999</v>
      </c>
      <c r="DT115" s="28">
        <f t="shared" si="108"/>
        <v>2.0829</v>
      </c>
      <c r="DU115" s="28">
        <f t="shared" si="108"/>
        <v>1.3475999999999999</v>
      </c>
      <c r="DV115" s="28">
        <f t="shared" si="108"/>
        <v>1.8361000000000001</v>
      </c>
      <c r="DW115" s="28">
        <f t="shared" si="108"/>
        <v>1.4021999999999999</v>
      </c>
      <c r="DX115" s="28">
        <f t="shared" si="108"/>
        <v>1.9407000000000001</v>
      </c>
      <c r="DY115" s="28">
        <f t="shared" si="108"/>
        <v>1.4634</v>
      </c>
      <c r="DZ115" s="28">
        <f t="shared" si="108"/>
        <v>1.1428</v>
      </c>
      <c r="EA115" s="28">
        <f t="shared" ref="EA115:FX115" si="109">EA105</f>
        <v>1.1961999999999999</v>
      </c>
      <c r="EB115" s="28">
        <f t="shared" si="109"/>
        <v>1.2121</v>
      </c>
      <c r="EC115" s="28">
        <f t="shared" si="109"/>
        <v>1.4869000000000001</v>
      </c>
      <c r="ED115" s="28">
        <f t="shared" si="109"/>
        <v>1.0874999999999999</v>
      </c>
      <c r="EE115" s="28">
        <f t="shared" si="109"/>
        <v>1.8564000000000001</v>
      </c>
      <c r="EF115" s="28">
        <f t="shared" si="109"/>
        <v>1.0969</v>
      </c>
      <c r="EG115" s="28">
        <f t="shared" si="109"/>
        <v>1.5259</v>
      </c>
      <c r="EH115" s="28">
        <f t="shared" si="109"/>
        <v>1.6900999999999999</v>
      </c>
      <c r="EI115" s="28">
        <f t="shared" si="109"/>
        <v>1.0297000000000001</v>
      </c>
      <c r="EJ115" s="28">
        <f t="shared" si="109"/>
        <v>1.0297000000000001</v>
      </c>
      <c r="EK115" s="28">
        <f t="shared" si="109"/>
        <v>1.1907000000000001</v>
      </c>
      <c r="EL115" s="28">
        <f t="shared" si="109"/>
        <v>1.2324999999999999</v>
      </c>
      <c r="EM115" s="28">
        <f t="shared" si="109"/>
        <v>1.2722</v>
      </c>
      <c r="EN115" s="28">
        <f t="shared" si="109"/>
        <v>1.1168</v>
      </c>
      <c r="EO115" s="28">
        <f t="shared" si="109"/>
        <v>1.3261000000000001</v>
      </c>
      <c r="EP115" s="28">
        <f t="shared" si="109"/>
        <v>1.3345</v>
      </c>
      <c r="EQ115" s="28">
        <f t="shared" si="109"/>
        <v>1.0476000000000001</v>
      </c>
      <c r="ER115" s="28">
        <f t="shared" si="109"/>
        <v>1.4351</v>
      </c>
      <c r="ES115" s="28">
        <f t="shared" si="109"/>
        <v>2.1196999999999999</v>
      </c>
      <c r="ET115" s="28">
        <f t="shared" si="109"/>
        <v>1.9576</v>
      </c>
      <c r="EU115" s="28">
        <f t="shared" si="109"/>
        <v>1.1994</v>
      </c>
      <c r="EV115" s="28">
        <f t="shared" si="109"/>
        <v>2.3304</v>
      </c>
      <c r="EW115" s="28">
        <f t="shared" si="109"/>
        <v>1.1476</v>
      </c>
      <c r="EX115" s="28">
        <f t="shared" si="109"/>
        <v>1.6637999999999999</v>
      </c>
      <c r="EY115" s="28">
        <f t="shared" si="109"/>
        <v>1.2303999999999999</v>
      </c>
      <c r="EZ115" s="28">
        <f t="shared" si="109"/>
        <v>2.1034999999999999</v>
      </c>
      <c r="FA115" s="28">
        <f t="shared" si="109"/>
        <v>1.0382</v>
      </c>
      <c r="FB115" s="28">
        <f t="shared" si="109"/>
        <v>1.4272</v>
      </c>
      <c r="FC115" s="28">
        <f t="shared" si="109"/>
        <v>1.0526</v>
      </c>
      <c r="FD115" s="28">
        <f t="shared" si="109"/>
        <v>1.4133</v>
      </c>
      <c r="FE115" s="28">
        <f t="shared" si="109"/>
        <v>2.2050999999999998</v>
      </c>
      <c r="FF115" s="28">
        <f t="shared" si="109"/>
        <v>1.7141999999999999</v>
      </c>
      <c r="FG115" s="28">
        <f t="shared" si="109"/>
        <v>2.1434000000000002</v>
      </c>
      <c r="FH115" s="28">
        <f t="shared" si="109"/>
        <v>2.2292000000000001</v>
      </c>
      <c r="FI115" s="28">
        <f t="shared" si="109"/>
        <v>1.0764</v>
      </c>
      <c r="FJ115" s="28">
        <f t="shared" si="109"/>
        <v>1.0744</v>
      </c>
      <c r="FK115" s="28">
        <f t="shared" si="109"/>
        <v>1.0538000000000001</v>
      </c>
      <c r="FL115" s="28">
        <f t="shared" si="109"/>
        <v>1.0297000000000001</v>
      </c>
      <c r="FM115" s="28">
        <f t="shared" si="109"/>
        <v>1.0358000000000001</v>
      </c>
      <c r="FN115" s="28">
        <f t="shared" si="109"/>
        <v>1.0297000000000001</v>
      </c>
      <c r="FO115" s="28">
        <f t="shared" si="109"/>
        <v>1.1164000000000001</v>
      </c>
      <c r="FP115" s="28">
        <f t="shared" si="109"/>
        <v>1.0550999999999999</v>
      </c>
      <c r="FQ115" s="28">
        <f t="shared" si="109"/>
        <v>1.1471</v>
      </c>
      <c r="FR115" s="28">
        <f t="shared" si="109"/>
        <v>1.9595</v>
      </c>
      <c r="FS115" s="28">
        <f t="shared" si="109"/>
        <v>1.8406</v>
      </c>
      <c r="FT115" s="29">
        <f t="shared" si="109"/>
        <v>2.2806999999999999</v>
      </c>
      <c r="FU115" s="28">
        <f t="shared" si="109"/>
        <v>1.1742999999999999</v>
      </c>
      <c r="FV115" s="28">
        <f t="shared" si="109"/>
        <v>1.1951000000000001</v>
      </c>
      <c r="FW115" s="28">
        <f t="shared" si="109"/>
        <v>1.8172999999999999</v>
      </c>
      <c r="FX115" s="28">
        <f t="shared" si="109"/>
        <v>2.3405</v>
      </c>
      <c r="FY115" s="90"/>
      <c r="FZ115" s="33"/>
      <c r="GA115" s="28"/>
      <c r="GB115" s="6"/>
      <c r="GC115" s="6"/>
      <c r="GD115" s="6"/>
      <c r="GE115" s="6"/>
    </row>
    <row r="116" spans="1:187" ht="15.75" x14ac:dyDescent="0.25">
      <c r="A116" s="3" t="s">
        <v>430</v>
      </c>
      <c r="B116" s="2" t="s">
        <v>417</v>
      </c>
      <c r="C116" s="97">
        <f>ROUND(((C110*C111*C112)+(C114*C113))*C115,8)</f>
        <v>8077.7890126499997</v>
      </c>
      <c r="D116" s="97">
        <f t="shared" ref="D116:BO116" si="110">ROUND(((D110*D111*D112)+(D114*D113))*D115,8)</f>
        <v>8100.9807971800001</v>
      </c>
      <c r="E116" s="97">
        <f t="shared" si="110"/>
        <v>8011.5502669999996</v>
      </c>
      <c r="F116" s="97">
        <f t="shared" si="110"/>
        <v>8024.1848891400005</v>
      </c>
      <c r="G116" s="97">
        <f t="shared" si="110"/>
        <v>8658.1239615499999</v>
      </c>
      <c r="H116" s="97">
        <f t="shared" si="110"/>
        <v>8717.96029447</v>
      </c>
      <c r="I116" s="97">
        <f t="shared" si="110"/>
        <v>8020.69055063</v>
      </c>
      <c r="J116" s="97">
        <f t="shared" si="110"/>
        <v>7669.7960194899997</v>
      </c>
      <c r="K116" s="97">
        <f t="shared" si="110"/>
        <v>10777.55931393</v>
      </c>
      <c r="L116" s="97">
        <f t="shared" si="110"/>
        <v>8300.9264915200001</v>
      </c>
      <c r="M116" s="97">
        <f t="shared" si="110"/>
        <v>8710.3142811599992</v>
      </c>
      <c r="N116" s="97">
        <f t="shared" si="110"/>
        <v>8338.8910556200008</v>
      </c>
      <c r="O116" s="97">
        <f t="shared" si="110"/>
        <v>8140.3096311199997</v>
      </c>
      <c r="P116" s="97">
        <f t="shared" si="110"/>
        <v>14599.468566719999</v>
      </c>
      <c r="Q116" s="97">
        <f t="shared" si="110"/>
        <v>8216.8857948799996</v>
      </c>
      <c r="R116" s="97">
        <f t="shared" si="110"/>
        <v>8120.8312027600005</v>
      </c>
      <c r="S116" s="97">
        <f t="shared" si="110"/>
        <v>8261.0304944199997</v>
      </c>
      <c r="T116" s="97">
        <f t="shared" si="110"/>
        <v>14282.6264832</v>
      </c>
      <c r="U116" s="97">
        <f t="shared" si="110"/>
        <v>16598.379790319999</v>
      </c>
      <c r="V116" s="97">
        <f t="shared" si="110"/>
        <v>10498.3853573</v>
      </c>
      <c r="W116" s="60">
        <f t="shared" si="110"/>
        <v>16598.379790319999</v>
      </c>
      <c r="X116" s="97">
        <f t="shared" si="110"/>
        <v>16585.845628259998</v>
      </c>
      <c r="Y116" s="97">
        <f t="shared" si="110"/>
        <v>7543.2593155900004</v>
      </c>
      <c r="Z116" s="97">
        <f t="shared" si="110"/>
        <v>11360.123885589999</v>
      </c>
      <c r="AA116" s="97">
        <f t="shared" si="110"/>
        <v>8174.1839536199996</v>
      </c>
      <c r="AB116" s="97">
        <f t="shared" si="110"/>
        <v>8356.8345917499992</v>
      </c>
      <c r="AC116" s="97">
        <f t="shared" si="110"/>
        <v>8524.91607406</v>
      </c>
      <c r="AD116" s="97">
        <f t="shared" si="110"/>
        <v>8214.8999556199997</v>
      </c>
      <c r="AE116" s="97">
        <f t="shared" si="110"/>
        <v>14916.48271226</v>
      </c>
      <c r="AF116" s="97">
        <f t="shared" si="110"/>
        <v>13985.15900426</v>
      </c>
      <c r="AG116" s="97">
        <f t="shared" si="110"/>
        <v>9015.67891968</v>
      </c>
      <c r="AH116" s="97">
        <f t="shared" si="110"/>
        <v>8019.4851731600002</v>
      </c>
      <c r="AI116" s="97">
        <f t="shared" si="110"/>
        <v>9865.8229730799994</v>
      </c>
      <c r="AJ116" s="97">
        <f t="shared" si="110"/>
        <v>12997.518109860001</v>
      </c>
      <c r="AK116" s="97">
        <f t="shared" si="110"/>
        <v>12409.57313054</v>
      </c>
      <c r="AL116" s="97">
        <f t="shared" si="110"/>
        <v>10902.773358910001</v>
      </c>
      <c r="AM116" s="97">
        <f t="shared" si="110"/>
        <v>8963.2528268900005</v>
      </c>
      <c r="AN116" s="97">
        <f t="shared" si="110"/>
        <v>10272.93842129</v>
      </c>
      <c r="AO116" s="97">
        <f t="shared" si="110"/>
        <v>7889.7873401099996</v>
      </c>
      <c r="AP116" s="97">
        <f t="shared" si="110"/>
        <v>8222.9860579199994</v>
      </c>
      <c r="AQ116" s="97">
        <f t="shared" si="110"/>
        <v>11394.63632813</v>
      </c>
      <c r="AR116" s="97">
        <f t="shared" si="110"/>
        <v>8229.0863209500003</v>
      </c>
      <c r="AS116" s="97">
        <f t="shared" si="110"/>
        <v>8641.8806726799994</v>
      </c>
      <c r="AT116" s="97">
        <f t="shared" si="110"/>
        <v>8354.6780473700001</v>
      </c>
      <c r="AU116" s="97">
        <f t="shared" si="110"/>
        <v>12239.86904713</v>
      </c>
      <c r="AV116" s="97">
        <f t="shared" si="110"/>
        <v>11426.885126589999</v>
      </c>
      <c r="AW116" s="97">
        <f t="shared" si="110"/>
        <v>13619.0970127</v>
      </c>
      <c r="AX116" s="97">
        <f t="shared" si="110"/>
        <v>17814.193510069999</v>
      </c>
      <c r="AY116" s="97">
        <f t="shared" si="110"/>
        <v>9429.2066673299996</v>
      </c>
      <c r="AZ116" s="97">
        <f t="shared" si="110"/>
        <v>7974.0872372699996</v>
      </c>
      <c r="BA116" s="97">
        <f t="shared" si="110"/>
        <v>7791.8464289699996</v>
      </c>
      <c r="BB116" s="97">
        <f t="shared" si="110"/>
        <v>7850.1959504699998</v>
      </c>
      <c r="BC116" s="97">
        <f t="shared" si="110"/>
        <v>7991.1760625200004</v>
      </c>
      <c r="BD116" s="97">
        <f t="shared" si="110"/>
        <v>7965.6513191399999</v>
      </c>
      <c r="BE116" s="97">
        <f t="shared" si="110"/>
        <v>8482.9863546699999</v>
      </c>
      <c r="BF116" s="97">
        <f t="shared" si="110"/>
        <v>8044.7876007100003</v>
      </c>
      <c r="BG116" s="97">
        <f t="shared" si="110"/>
        <v>8606.3783107700001</v>
      </c>
      <c r="BH116" s="97">
        <f t="shared" si="110"/>
        <v>9194.4948146700008</v>
      </c>
      <c r="BI116" s="97">
        <f t="shared" si="110"/>
        <v>12085.803100130001</v>
      </c>
      <c r="BJ116" s="97">
        <f t="shared" si="110"/>
        <v>8085.9195510700001</v>
      </c>
      <c r="BK116" s="97">
        <f t="shared" si="110"/>
        <v>7987.9729188800002</v>
      </c>
      <c r="BL116" s="97">
        <f t="shared" si="110"/>
        <v>13710.7298723</v>
      </c>
      <c r="BM116" s="97">
        <f t="shared" si="110"/>
        <v>11381.82485359</v>
      </c>
      <c r="BN116" s="97">
        <f t="shared" si="110"/>
        <v>7690.3927908400001</v>
      </c>
      <c r="BO116" s="97">
        <f t="shared" si="110"/>
        <v>8063.83578106</v>
      </c>
      <c r="BP116" s="97">
        <f t="shared" ref="BP116:EA116" si="111">ROUND(((BP110*BP111*BP112)+(BP114*BP113))*BP115,8)</f>
        <v>13205.094142239999</v>
      </c>
      <c r="BQ116" s="97">
        <f t="shared" si="111"/>
        <v>8571.5449769000006</v>
      </c>
      <c r="BR116" s="97">
        <f t="shared" si="111"/>
        <v>7960.0345028000002</v>
      </c>
      <c r="BS116" s="97">
        <f t="shared" si="111"/>
        <v>8631.4202611599994</v>
      </c>
      <c r="BT116" s="97">
        <f t="shared" si="111"/>
        <v>9926.8547887000004</v>
      </c>
      <c r="BU116" s="97">
        <f t="shared" si="111"/>
        <v>10081.74442166</v>
      </c>
      <c r="BV116" s="97">
        <f t="shared" si="111"/>
        <v>8426.6349195900002</v>
      </c>
      <c r="BW116" s="97">
        <f t="shared" si="111"/>
        <v>8329.8711629000009</v>
      </c>
      <c r="BX116" s="97">
        <f t="shared" si="111"/>
        <v>17181.299867900001</v>
      </c>
      <c r="BY116" s="97">
        <f t="shared" si="111"/>
        <v>8574.1998938399993</v>
      </c>
      <c r="BZ116" s="97">
        <f t="shared" si="111"/>
        <v>12262.52096786</v>
      </c>
      <c r="CA116" s="97">
        <f t="shared" si="111"/>
        <v>14253.720623589999</v>
      </c>
      <c r="CB116" s="97">
        <f t="shared" si="111"/>
        <v>8155.8831645099999</v>
      </c>
      <c r="CC116" s="97">
        <f t="shared" si="111"/>
        <v>13404.288594539999</v>
      </c>
      <c r="CD116" s="97">
        <f t="shared" si="111"/>
        <v>15993.379631780001</v>
      </c>
      <c r="CE116" s="97">
        <f t="shared" si="111"/>
        <v>13576.980748079999</v>
      </c>
      <c r="CF116" s="97">
        <f t="shared" si="111"/>
        <v>14859.410369839999</v>
      </c>
      <c r="CG116" s="97">
        <f t="shared" si="111"/>
        <v>12652.24650621</v>
      </c>
      <c r="CH116" s="97">
        <f t="shared" si="111"/>
        <v>15035.886183189999</v>
      </c>
      <c r="CI116" s="97">
        <f t="shared" si="111"/>
        <v>8247.7646306000006</v>
      </c>
      <c r="CJ116" s="97">
        <f t="shared" si="111"/>
        <v>8574.1417596499996</v>
      </c>
      <c r="CK116" s="97">
        <f t="shared" si="111"/>
        <v>8257.5964563599991</v>
      </c>
      <c r="CL116" s="97">
        <f t="shared" si="111"/>
        <v>8685.6109559399993</v>
      </c>
      <c r="CM116" s="97">
        <f t="shared" si="111"/>
        <v>9036.3359260199995</v>
      </c>
      <c r="CN116" s="97">
        <f t="shared" si="111"/>
        <v>7862.9465113099996</v>
      </c>
      <c r="CO116" s="97">
        <f t="shared" si="111"/>
        <v>7846.5748882500002</v>
      </c>
      <c r="CP116" s="97">
        <f t="shared" si="111"/>
        <v>8711.0128742100005</v>
      </c>
      <c r="CQ116" s="97">
        <f t="shared" si="111"/>
        <v>8337.8315777600001</v>
      </c>
      <c r="CR116" s="97">
        <f t="shared" si="111"/>
        <v>13581.40919549</v>
      </c>
      <c r="CS116" s="97">
        <f t="shared" si="111"/>
        <v>10194.42868359</v>
      </c>
      <c r="CT116" s="97">
        <f t="shared" si="111"/>
        <v>14981.332957299999</v>
      </c>
      <c r="CU116" s="97">
        <f t="shared" si="111"/>
        <v>8318.9436159800007</v>
      </c>
      <c r="CV116" s="97">
        <f t="shared" si="111"/>
        <v>15791.51719817</v>
      </c>
      <c r="CW116" s="97">
        <f t="shared" si="111"/>
        <v>13986.085014</v>
      </c>
      <c r="CX116" s="97">
        <f t="shared" si="111"/>
        <v>9012.1328401999999</v>
      </c>
      <c r="CY116" s="97">
        <f t="shared" si="111"/>
        <v>16698.653086800001</v>
      </c>
      <c r="CZ116" s="97">
        <f t="shared" si="111"/>
        <v>7913.3503665199996</v>
      </c>
      <c r="DA116" s="97">
        <f t="shared" si="111"/>
        <v>13605.34934266</v>
      </c>
      <c r="DB116" s="97">
        <f t="shared" si="111"/>
        <v>10991.83977714</v>
      </c>
      <c r="DC116" s="97">
        <f t="shared" si="111"/>
        <v>14331.57082974</v>
      </c>
      <c r="DD116" s="97">
        <f t="shared" si="111"/>
        <v>14238.78256806</v>
      </c>
      <c r="DE116" s="97">
        <f t="shared" si="111"/>
        <v>9270.7102906599994</v>
      </c>
      <c r="DF116" s="97">
        <f t="shared" si="111"/>
        <v>7618.0253317899997</v>
      </c>
      <c r="DG116" s="97">
        <f t="shared" si="111"/>
        <v>16760.08147782</v>
      </c>
      <c r="DH116" s="97">
        <f t="shared" si="111"/>
        <v>7785.098328</v>
      </c>
      <c r="DI116" s="97">
        <f t="shared" si="111"/>
        <v>7724.7079962500002</v>
      </c>
      <c r="DJ116" s="97">
        <f t="shared" si="111"/>
        <v>8799.4435363600005</v>
      </c>
      <c r="DK116" s="97">
        <f t="shared" si="111"/>
        <v>9079.1156263400007</v>
      </c>
      <c r="DL116" s="97">
        <f t="shared" si="111"/>
        <v>8070.6924856599999</v>
      </c>
      <c r="DM116" s="97">
        <f t="shared" si="111"/>
        <v>13083.92914323</v>
      </c>
      <c r="DN116" s="97">
        <f t="shared" si="111"/>
        <v>8329.7616687999998</v>
      </c>
      <c r="DO116" s="97">
        <f t="shared" si="111"/>
        <v>7957.6402631399997</v>
      </c>
      <c r="DP116" s="97">
        <f t="shared" si="111"/>
        <v>13276.24958245</v>
      </c>
      <c r="DQ116" s="97">
        <f t="shared" si="111"/>
        <v>9066.0490882899994</v>
      </c>
      <c r="DR116" s="97">
        <f t="shared" si="111"/>
        <v>8079.96484908</v>
      </c>
      <c r="DS116" s="97">
        <f t="shared" si="111"/>
        <v>8491.58647251</v>
      </c>
      <c r="DT116" s="97">
        <f t="shared" si="111"/>
        <v>15072.074241550001</v>
      </c>
      <c r="DU116" s="97">
        <f t="shared" si="111"/>
        <v>9712.7137357299998</v>
      </c>
      <c r="DV116" s="97">
        <f t="shared" si="111"/>
        <v>13195.616177280001</v>
      </c>
      <c r="DW116" s="97">
        <f t="shared" si="111"/>
        <v>10171.534961810001</v>
      </c>
      <c r="DX116" s="97">
        <f t="shared" si="111"/>
        <v>15841.024700939999</v>
      </c>
      <c r="DY116" s="97">
        <f t="shared" si="111"/>
        <v>11801.925690939999</v>
      </c>
      <c r="DZ116" s="97">
        <f t="shared" si="111"/>
        <v>8956.8672216699997</v>
      </c>
      <c r="EA116" s="97">
        <f t="shared" si="111"/>
        <v>9217.4317926900003</v>
      </c>
      <c r="EB116" s="97">
        <f t="shared" ref="EB116:FX116" si="112">ROUND(((EB110*EB111*EB112)+(EB114*EB113))*EB115,8)</f>
        <v>8691.1900327900003</v>
      </c>
      <c r="EC116" s="97">
        <f t="shared" si="112"/>
        <v>10313.28152058</v>
      </c>
      <c r="ED116" s="97">
        <f t="shared" si="112"/>
        <v>11098.046572990001</v>
      </c>
      <c r="EE116" s="97">
        <f t="shared" si="112"/>
        <v>12869.51566635</v>
      </c>
      <c r="EF116" s="97">
        <f t="shared" si="112"/>
        <v>7992.7219085099996</v>
      </c>
      <c r="EG116" s="97">
        <f t="shared" si="112"/>
        <v>10330.5130795</v>
      </c>
      <c r="EH116" s="97">
        <f t="shared" si="112"/>
        <v>11709.9254129</v>
      </c>
      <c r="EI116" s="97">
        <f t="shared" si="112"/>
        <v>7794.1308258199997</v>
      </c>
      <c r="EJ116" s="97">
        <f t="shared" si="112"/>
        <v>7720.6142304499999</v>
      </c>
      <c r="EK116" s="97">
        <f t="shared" si="112"/>
        <v>8605.4869113700006</v>
      </c>
      <c r="EL116" s="97">
        <f t="shared" si="112"/>
        <v>8767.9457488000007</v>
      </c>
      <c r="EM116" s="97">
        <f t="shared" si="112"/>
        <v>9158.5188633300004</v>
      </c>
      <c r="EN116" s="97">
        <f t="shared" si="112"/>
        <v>8064.8229029900003</v>
      </c>
      <c r="EO116" s="97">
        <f t="shared" si="112"/>
        <v>9487.2513668600004</v>
      </c>
      <c r="EP116" s="97">
        <f t="shared" si="112"/>
        <v>10516.120374190001</v>
      </c>
      <c r="EQ116" s="97">
        <f t="shared" si="112"/>
        <v>8459.8084256300008</v>
      </c>
      <c r="ER116" s="97">
        <f t="shared" si="112"/>
        <v>11292.33094906</v>
      </c>
      <c r="ES116" s="97">
        <f t="shared" si="112"/>
        <v>14779.5270752</v>
      </c>
      <c r="ET116" s="97">
        <f t="shared" si="112"/>
        <v>13884.115307509999</v>
      </c>
      <c r="EU116" s="97">
        <f t="shared" si="112"/>
        <v>8445.2514901300001</v>
      </c>
      <c r="EV116" s="97">
        <f t="shared" si="112"/>
        <v>17416.21998491</v>
      </c>
      <c r="EW116" s="97">
        <f t="shared" si="112"/>
        <v>11255.46091177</v>
      </c>
      <c r="EX116" s="97">
        <f t="shared" si="112"/>
        <v>12933.765884730001</v>
      </c>
      <c r="EY116" s="97">
        <f t="shared" si="112"/>
        <v>8806.5942797600001</v>
      </c>
      <c r="EZ116" s="97">
        <f t="shared" si="112"/>
        <v>14899.45716546</v>
      </c>
      <c r="FA116" s="97">
        <f t="shared" si="112"/>
        <v>8667.5905378900006</v>
      </c>
      <c r="FB116" s="97">
        <f t="shared" si="112"/>
        <v>10435.861118000001</v>
      </c>
      <c r="FC116" s="97">
        <f t="shared" si="112"/>
        <v>8038.6088879500003</v>
      </c>
      <c r="FD116" s="97">
        <f t="shared" si="112"/>
        <v>10342.45851927</v>
      </c>
      <c r="FE116" s="97">
        <f t="shared" si="112"/>
        <v>15744.029830789999</v>
      </c>
      <c r="FF116" s="97">
        <f t="shared" si="112"/>
        <v>12422.483386579999</v>
      </c>
      <c r="FG116" s="97">
        <f t="shared" si="112"/>
        <v>15643.30836725</v>
      </c>
      <c r="FH116" s="97">
        <f t="shared" si="112"/>
        <v>15821.64780506</v>
      </c>
      <c r="FI116" s="97">
        <f t="shared" si="112"/>
        <v>8095.7797233199999</v>
      </c>
      <c r="FJ116" s="97">
        <f t="shared" si="112"/>
        <v>8032.5301826000004</v>
      </c>
      <c r="FK116" s="97">
        <f t="shared" si="112"/>
        <v>7987.8406931099998</v>
      </c>
      <c r="FL116" s="97">
        <f t="shared" si="112"/>
        <v>7768.4470332800001</v>
      </c>
      <c r="FM116" s="97">
        <f t="shared" si="112"/>
        <v>7807.1122001000003</v>
      </c>
      <c r="FN116" s="97">
        <f t="shared" si="112"/>
        <v>7841.66906346</v>
      </c>
      <c r="FO116" s="97">
        <f t="shared" si="112"/>
        <v>8377.4086544700003</v>
      </c>
      <c r="FP116" s="97">
        <f t="shared" si="112"/>
        <v>8122.7275070200003</v>
      </c>
      <c r="FQ116" s="97">
        <f t="shared" si="112"/>
        <v>8548.5507483700003</v>
      </c>
      <c r="FR116" s="97">
        <f t="shared" si="112"/>
        <v>14327.51895831</v>
      </c>
      <c r="FS116" s="97">
        <f t="shared" si="112"/>
        <v>13451.894516939999</v>
      </c>
      <c r="FT116" s="60">
        <f t="shared" si="112"/>
        <v>16640.46297208</v>
      </c>
      <c r="FU116" s="97">
        <f t="shared" si="112"/>
        <v>8932.1543554300006</v>
      </c>
      <c r="FV116" s="97">
        <f t="shared" si="112"/>
        <v>8766.8338908000005</v>
      </c>
      <c r="FW116" s="97">
        <f t="shared" si="112"/>
        <v>13282.29335315</v>
      </c>
      <c r="FX116" s="97">
        <f t="shared" si="112"/>
        <v>17687.59374715</v>
      </c>
      <c r="FY116" s="33"/>
      <c r="FZ116" s="28"/>
      <c r="GA116" s="97"/>
      <c r="GB116" s="33"/>
      <c r="GC116" s="33"/>
      <c r="GD116" s="6"/>
      <c r="GE116" s="6"/>
    </row>
    <row r="117" spans="1:187" ht="15.75" x14ac:dyDescent="0.25">
      <c r="A117" s="48"/>
      <c r="B117" s="2" t="s">
        <v>431</v>
      </c>
      <c r="C117" s="6">
        <f>ROUND(C116,2)</f>
        <v>8077.79</v>
      </c>
      <c r="D117" s="6">
        <f t="shared" ref="D117:BO117" si="113">ROUND(D116,2)</f>
        <v>8100.98</v>
      </c>
      <c r="E117" s="6">
        <f t="shared" si="113"/>
        <v>8011.55</v>
      </c>
      <c r="F117" s="6">
        <f t="shared" si="113"/>
        <v>8024.18</v>
      </c>
      <c r="G117" s="6">
        <f t="shared" si="113"/>
        <v>8658.1200000000008</v>
      </c>
      <c r="H117" s="6">
        <f t="shared" si="113"/>
        <v>8717.9599999999991</v>
      </c>
      <c r="I117" s="6">
        <f t="shared" si="113"/>
        <v>8020.69</v>
      </c>
      <c r="J117" s="6">
        <f t="shared" si="113"/>
        <v>7669.8</v>
      </c>
      <c r="K117" s="6">
        <f t="shared" si="113"/>
        <v>10777.56</v>
      </c>
      <c r="L117" s="6">
        <f t="shared" si="113"/>
        <v>8300.93</v>
      </c>
      <c r="M117" s="6">
        <f t="shared" si="113"/>
        <v>8710.31</v>
      </c>
      <c r="N117" s="6">
        <f t="shared" si="113"/>
        <v>8338.89</v>
      </c>
      <c r="O117" s="6">
        <f t="shared" si="113"/>
        <v>8140.31</v>
      </c>
      <c r="P117" s="6">
        <f t="shared" si="113"/>
        <v>14599.47</v>
      </c>
      <c r="Q117" s="6">
        <f t="shared" si="113"/>
        <v>8216.89</v>
      </c>
      <c r="R117" s="6">
        <f t="shared" si="113"/>
        <v>8120.83</v>
      </c>
      <c r="S117" s="6">
        <f t="shared" si="113"/>
        <v>8261.0300000000007</v>
      </c>
      <c r="T117" s="6">
        <f t="shared" si="113"/>
        <v>14282.63</v>
      </c>
      <c r="U117" s="6">
        <f t="shared" si="113"/>
        <v>16598.38</v>
      </c>
      <c r="V117" s="6">
        <f t="shared" si="113"/>
        <v>10498.39</v>
      </c>
      <c r="W117" s="6">
        <f t="shared" si="113"/>
        <v>16598.38</v>
      </c>
      <c r="X117" s="6">
        <f t="shared" si="113"/>
        <v>16585.849999999999</v>
      </c>
      <c r="Y117" s="6">
        <f t="shared" si="113"/>
        <v>7543.26</v>
      </c>
      <c r="Z117" s="6">
        <f t="shared" si="113"/>
        <v>11360.12</v>
      </c>
      <c r="AA117" s="6">
        <f t="shared" si="113"/>
        <v>8174.18</v>
      </c>
      <c r="AB117" s="6">
        <f t="shared" si="113"/>
        <v>8356.83</v>
      </c>
      <c r="AC117" s="6">
        <f t="shared" si="113"/>
        <v>8524.92</v>
      </c>
      <c r="AD117" s="6">
        <f t="shared" si="113"/>
        <v>8214.9</v>
      </c>
      <c r="AE117" s="6">
        <f t="shared" si="113"/>
        <v>14916.48</v>
      </c>
      <c r="AF117" s="6">
        <f t="shared" si="113"/>
        <v>13985.16</v>
      </c>
      <c r="AG117" s="6">
        <f t="shared" si="113"/>
        <v>9015.68</v>
      </c>
      <c r="AH117" s="6">
        <f t="shared" si="113"/>
        <v>8019.49</v>
      </c>
      <c r="AI117" s="6">
        <f t="shared" si="113"/>
        <v>9865.82</v>
      </c>
      <c r="AJ117" s="6">
        <f t="shared" si="113"/>
        <v>12997.52</v>
      </c>
      <c r="AK117" s="6">
        <f t="shared" si="113"/>
        <v>12409.57</v>
      </c>
      <c r="AL117" s="6">
        <f t="shared" si="113"/>
        <v>10902.77</v>
      </c>
      <c r="AM117" s="6">
        <f t="shared" si="113"/>
        <v>8963.25</v>
      </c>
      <c r="AN117" s="6">
        <f t="shared" si="113"/>
        <v>10272.94</v>
      </c>
      <c r="AO117" s="6">
        <f t="shared" si="113"/>
        <v>7889.79</v>
      </c>
      <c r="AP117" s="6">
        <f t="shared" si="113"/>
        <v>8222.99</v>
      </c>
      <c r="AQ117" s="6">
        <f t="shared" si="113"/>
        <v>11394.64</v>
      </c>
      <c r="AR117" s="6">
        <f t="shared" si="113"/>
        <v>8229.09</v>
      </c>
      <c r="AS117" s="6">
        <f t="shared" si="113"/>
        <v>8641.8799999999992</v>
      </c>
      <c r="AT117" s="6">
        <f t="shared" si="113"/>
        <v>8354.68</v>
      </c>
      <c r="AU117" s="6">
        <f t="shared" si="113"/>
        <v>12239.87</v>
      </c>
      <c r="AV117" s="6">
        <f t="shared" si="113"/>
        <v>11426.89</v>
      </c>
      <c r="AW117" s="6">
        <f t="shared" si="113"/>
        <v>13619.1</v>
      </c>
      <c r="AX117" s="6">
        <f t="shared" si="113"/>
        <v>17814.189999999999</v>
      </c>
      <c r="AY117" s="6">
        <f t="shared" si="113"/>
        <v>9429.2099999999991</v>
      </c>
      <c r="AZ117" s="6">
        <f t="shared" si="113"/>
        <v>7974.09</v>
      </c>
      <c r="BA117" s="6">
        <f t="shared" si="113"/>
        <v>7791.85</v>
      </c>
      <c r="BB117" s="6">
        <f t="shared" si="113"/>
        <v>7850.2</v>
      </c>
      <c r="BC117" s="6">
        <f t="shared" si="113"/>
        <v>7991.18</v>
      </c>
      <c r="BD117" s="6">
        <f t="shared" si="113"/>
        <v>7965.65</v>
      </c>
      <c r="BE117" s="6">
        <f t="shared" si="113"/>
        <v>8482.99</v>
      </c>
      <c r="BF117" s="6">
        <f t="shared" si="113"/>
        <v>8044.79</v>
      </c>
      <c r="BG117" s="6">
        <f t="shared" si="113"/>
        <v>8606.3799999999992</v>
      </c>
      <c r="BH117" s="6">
        <f t="shared" si="113"/>
        <v>9194.49</v>
      </c>
      <c r="BI117" s="6">
        <f t="shared" si="113"/>
        <v>12085.8</v>
      </c>
      <c r="BJ117" s="6">
        <f t="shared" si="113"/>
        <v>8085.92</v>
      </c>
      <c r="BK117" s="6">
        <f t="shared" si="113"/>
        <v>7987.97</v>
      </c>
      <c r="BL117" s="6">
        <f t="shared" si="113"/>
        <v>13710.73</v>
      </c>
      <c r="BM117" s="6">
        <f t="shared" si="113"/>
        <v>11381.82</v>
      </c>
      <c r="BN117" s="6">
        <f t="shared" si="113"/>
        <v>7690.39</v>
      </c>
      <c r="BO117" s="6">
        <f t="shared" si="113"/>
        <v>8063.84</v>
      </c>
      <c r="BP117" s="6">
        <f t="shared" ref="BP117:EA117" si="114">ROUND(BP116,2)</f>
        <v>13205.09</v>
      </c>
      <c r="BQ117" s="6">
        <f t="shared" si="114"/>
        <v>8571.5400000000009</v>
      </c>
      <c r="BR117" s="6">
        <f t="shared" si="114"/>
        <v>7960.03</v>
      </c>
      <c r="BS117" s="6">
        <f t="shared" si="114"/>
        <v>8631.42</v>
      </c>
      <c r="BT117" s="6">
        <f t="shared" si="114"/>
        <v>9926.85</v>
      </c>
      <c r="BU117" s="6">
        <f t="shared" si="114"/>
        <v>10081.74</v>
      </c>
      <c r="BV117" s="6">
        <f t="shared" si="114"/>
        <v>8426.6299999999992</v>
      </c>
      <c r="BW117" s="6">
        <f t="shared" si="114"/>
        <v>8329.8700000000008</v>
      </c>
      <c r="BX117" s="6">
        <f t="shared" si="114"/>
        <v>17181.3</v>
      </c>
      <c r="BY117" s="6">
        <f t="shared" si="114"/>
        <v>8574.2000000000007</v>
      </c>
      <c r="BZ117" s="6">
        <f t="shared" si="114"/>
        <v>12262.52</v>
      </c>
      <c r="CA117" s="6">
        <f t="shared" si="114"/>
        <v>14253.72</v>
      </c>
      <c r="CB117" s="6">
        <f t="shared" si="114"/>
        <v>8155.88</v>
      </c>
      <c r="CC117" s="6">
        <f t="shared" si="114"/>
        <v>13404.29</v>
      </c>
      <c r="CD117" s="6">
        <f t="shared" si="114"/>
        <v>15993.38</v>
      </c>
      <c r="CE117" s="6">
        <f t="shared" si="114"/>
        <v>13576.98</v>
      </c>
      <c r="CF117" s="6">
        <f t="shared" si="114"/>
        <v>14859.41</v>
      </c>
      <c r="CG117" s="6">
        <f t="shared" si="114"/>
        <v>12652.25</v>
      </c>
      <c r="CH117" s="6">
        <f t="shared" si="114"/>
        <v>15035.89</v>
      </c>
      <c r="CI117" s="6">
        <f t="shared" si="114"/>
        <v>8247.76</v>
      </c>
      <c r="CJ117" s="6">
        <f t="shared" si="114"/>
        <v>8574.14</v>
      </c>
      <c r="CK117" s="6">
        <f t="shared" si="114"/>
        <v>8257.6</v>
      </c>
      <c r="CL117" s="6">
        <f t="shared" si="114"/>
        <v>8685.61</v>
      </c>
      <c r="CM117" s="6">
        <f t="shared" si="114"/>
        <v>9036.34</v>
      </c>
      <c r="CN117" s="6">
        <f t="shared" si="114"/>
        <v>7862.95</v>
      </c>
      <c r="CO117" s="6">
        <f t="shared" si="114"/>
        <v>7846.57</v>
      </c>
      <c r="CP117" s="6">
        <f t="shared" si="114"/>
        <v>8711.01</v>
      </c>
      <c r="CQ117" s="6">
        <f t="shared" si="114"/>
        <v>8337.83</v>
      </c>
      <c r="CR117" s="6">
        <f t="shared" si="114"/>
        <v>13581.41</v>
      </c>
      <c r="CS117" s="6">
        <f t="shared" si="114"/>
        <v>10194.43</v>
      </c>
      <c r="CT117" s="6">
        <f t="shared" si="114"/>
        <v>14981.33</v>
      </c>
      <c r="CU117" s="6">
        <f t="shared" si="114"/>
        <v>8318.94</v>
      </c>
      <c r="CV117" s="6">
        <f t="shared" si="114"/>
        <v>15791.52</v>
      </c>
      <c r="CW117" s="6">
        <f t="shared" si="114"/>
        <v>13986.09</v>
      </c>
      <c r="CX117" s="6">
        <f t="shared" si="114"/>
        <v>9012.1299999999992</v>
      </c>
      <c r="CY117" s="6">
        <f t="shared" si="114"/>
        <v>16698.650000000001</v>
      </c>
      <c r="CZ117" s="6">
        <f t="shared" si="114"/>
        <v>7913.35</v>
      </c>
      <c r="DA117" s="6">
        <f t="shared" si="114"/>
        <v>13605.35</v>
      </c>
      <c r="DB117" s="6">
        <f t="shared" si="114"/>
        <v>10991.84</v>
      </c>
      <c r="DC117" s="6">
        <f t="shared" si="114"/>
        <v>14331.57</v>
      </c>
      <c r="DD117" s="6">
        <f t="shared" si="114"/>
        <v>14238.78</v>
      </c>
      <c r="DE117" s="6">
        <f t="shared" si="114"/>
        <v>9270.7099999999991</v>
      </c>
      <c r="DF117" s="6">
        <f t="shared" si="114"/>
        <v>7618.03</v>
      </c>
      <c r="DG117" s="6">
        <f t="shared" si="114"/>
        <v>16760.080000000002</v>
      </c>
      <c r="DH117" s="6">
        <f t="shared" si="114"/>
        <v>7785.1</v>
      </c>
      <c r="DI117" s="6">
        <f t="shared" si="114"/>
        <v>7724.71</v>
      </c>
      <c r="DJ117" s="6">
        <f t="shared" si="114"/>
        <v>8799.44</v>
      </c>
      <c r="DK117" s="6">
        <f t="shared" si="114"/>
        <v>9079.1200000000008</v>
      </c>
      <c r="DL117" s="6">
        <f t="shared" si="114"/>
        <v>8070.69</v>
      </c>
      <c r="DM117" s="6">
        <f t="shared" si="114"/>
        <v>13083.93</v>
      </c>
      <c r="DN117" s="6">
        <f t="shared" si="114"/>
        <v>8329.76</v>
      </c>
      <c r="DO117" s="6">
        <f t="shared" si="114"/>
        <v>7957.64</v>
      </c>
      <c r="DP117" s="6">
        <f t="shared" si="114"/>
        <v>13276.25</v>
      </c>
      <c r="DQ117" s="6">
        <f t="shared" si="114"/>
        <v>9066.0499999999993</v>
      </c>
      <c r="DR117" s="6">
        <f t="shared" si="114"/>
        <v>8079.96</v>
      </c>
      <c r="DS117" s="6">
        <f t="shared" si="114"/>
        <v>8491.59</v>
      </c>
      <c r="DT117" s="6">
        <f t="shared" si="114"/>
        <v>15072.07</v>
      </c>
      <c r="DU117" s="6">
        <f t="shared" si="114"/>
        <v>9712.7099999999991</v>
      </c>
      <c r="DV117" s="6">
        <f t="shared" si="114"/>
        <v>13195.62</v>
      </c>
      <c r="DW117" s="6">
        <f t="shared" si="114"/>
        <v>10171.530000000001</v>
      </c>
      <c r="DX117" s="6">
        <f t="shared" si="114"/>
        <v>15841.02</v>
      </c>
      <c r="DY117" s="6">
        <f t="shared" si="114"/>
        <v>11801.93</v>
      </c>
      <c r="DZ117" s="6">
        <f t="shared" si="114"/>
        <v>8956.8700000000008</v>
      </c>
      <c r="EA117" s="6">
        <f t="shared" si="114"/>
        <v>9217.43</v>
      </c>
      <c r="EB117" s="6">
        <f t="shared" ref="EB117:FX117" si="115">ROUND(EB116,2)</f>
        <v>8691.19</v>
      </c>
      <c r="EC117" s="6">
        <f t="shared" si="115"/>
        <v>10313.280000000001</v>
      </c>
      <c r="ED117" s="6">
        <f t="shared" si="115"/>
        <v>11098.05</v>
      </c>
      <c r="EE117" s="6">
        <f t="shared" si="115"/>
        <v>12869.52</v>
      </c>
      <c r="EF117" s="6">
        <f t="shared" si="115"/>
        <v>7992.72</v>
      </c>
      <c r="EG117" s="6">
        <f t="shared" si="115"/>
        <v>10330.51</v>
      </c>
      <c r="EH117" s="6">
        <f t="shared" si="115"/>
        <v>11709.93</v>
      </c>
      <c r="EI117" s="6">
        <f t="shared" si="115"/>
        <v>7794.13</v>
      </c>
      <c r="EJ117" s="6">
        <f t="shared" si="115"/>
        <v>7720.61</v>
      </c>
      <c r="EK117" s="6">
        <f t="shared" si="115"/>
        <v>8605.49</v>
      </c>
      <c r="EL117" s="6">
        <f t="shared" si="115"/>
        <v>8767.9500000000007</v>
      </c>
      <c r="EM117" s="6">
        <f t="shared" si="115"/>
        <v>9158.52</v>
      </c>
      <c r="EN117" s="6">
        <f t="shared" si="115"/>
        <v>8064.82</v>
      </c>
      <c r="EO117" s="6">
        <f t="shared" si="115"/>
        <v>9487.25</v>
      </c>
      <c r="EP117" s="6">
        <f t="shared" si="115"/>
        <v>10516.12</v>
      </c>
      <c r="EQ117" s="6">
        <f t="shared" si="115"/>
        <v>8459.81</v>
      </c>
      <c r="ER117" s="6">
        <f t="shared" si="115"/>
        <v>11292.33</v>
      </c>
      <c r="ES117" s="6">
        <f t="shared" si="115"/>
        <v>14779.53</v>
      </c>
      <c r="ET117" s="6">
        <f t="shared" si="115"/>
        <v>13884.12</v>
      </c>
      <c r="EU117" s="6">
        <f t="shared" si="115"/>
        <v>8445.25</v>
      </c>
      <c r="EV117" s="6">
        <f t="shared" si="115"/>
        <v>17416.22</v>
      </c>
      <c r="EW117" s="6">
        <f t="shared" si="115"/>
        <v>11255.46</v>
      </c>
      <c r="EX117" s="6">
        <f t="shared" si="115"/>
        <v>12933.77</v>
      </c>
      <c r="EY117" s="6">
        <f t="shared" si="115"/>
        <v>8806.59</v>
      </c>
      <c r="EZ117" s="6">
        <f t="shared" si="115"/>
        <v>14899.46</v>
      </c>
      <c r="FA117" s="6">
        <f t="shared" si="115"/>
        <v>8667.59</v>
      </c>
      <c r="FB117" s="6">
        <f t="shared" si="115"/>
        <v>10435.86</v>
      </c>
      <c r="FC117" s="6">
        <f t="shared" si="115"/>
        <v>8038.61</v>
      </c>
      <c r="FD117" s="6">
        <f t="shared" si="115"/>
        <v>10342.459999999999</v>
      </c>
      <c r="FE117" s="6">
        <f t="shared" si="115"/>
        <v>15744.03</v>
      </c>
      <c r="FF117" s="6">
        <f t="shared" si="115"/>
        <v>12422.48</v>
      </c>
      <c r="FG117" s="6">
        <f t="shared" si="115"/>
        <v>15643.31</v>
      </c>
      <c r="FH117" s="6">
        <f t="shared" si="115"/>
        <v>15821.65</v>
      </c>
      <c r="FI117" s="6">
        <f t="shared" si="115"/>
        <v>8095.78</v>
      </c>
      <c r="FJ117" s="6">
        <f t="shared" si="115"/>
        <v>8032.53</v>
      </c>
      <c r="FK117" s="6">
        <f t="shared" si="115"/>
        <v>7987.84</v>
      </c>
      <c r="FL117" s="6">
        <f t="shared" si="115"/>
        <v>7768.45</v>
      </c>
      <c r="FM117" s="6">
        <f t="shared" si="115"/>
        <v>7807.11</v>
      </c>
      <c r="FN117" s="6">
        <f t="shared" si="115"/>
        <v>7841.67</v>
      </c>
      <c r="FO117" s="6">
        <f t="shared" si="115"/>
        <v>8377.41</v>
      </c>
      <c r="FP117" s="6">
        <f t="shared" si="115"/>
        <v>8122.73</v>
      </c>
      <c r="FQ117" s="6">
        <f t="shared" si="115"/>
        <v>8548.5499999999993</v>
      </c>
      <c r="FR117" s="6">
        <f t="shared" si="115"/>
        <v>14327.52</v>
      </c>
      <c r="FS117" s="6">
        <f t="shared" si="115"/>
        <v>13451.89</v>
      </c>
      <c r="FT117" s="6">
        <f t="shared" si="115"/>
        <v>16640.46</v>
      </c>
      <c r="FU117" s="6">
        <f t="shared" si="115"/>
        <v>8932.15</v>
      </c>
      <c r="FV117" s="6">
        <f t="shared" si="115"/>
        <v>8766.83</v>
      </c>
      <c r="FW117" s="6">
        <f t="shared" si="115"/>
        <v>13282.29</v>
      </c>
      <c r="FX117" s="6">
        <f t="shared" si="115"/>
        <v>17687.59</v>
      </c>
      <c r="FY117" s="33"/>
      <c r="FZ117" s="33"/>
      <c r="GA117" s="97"/>
      <c r="GB117" s="33"/>
      <c r="GC117" s="33"/>
      <c r="GD117" s="6"/>
      <c r="GE117" s="6"/>
    </row>
    <row r="118" spans="1:187" ht="15.75" x14ac:dyDescent="0.25">
      <c r="A118" s="48"/>
      <c r="B118" s="2" t="s">
        <v>432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47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47"/>
      <c r="FU118" s="33"/>
      <c r="FV118" s="33"/>
      <c r="FW118" s="33"/>
      <c r="FX118" s="33"/>
      <c r="FY118" s="28"/>
      <c r="FZ118" s="33"/>
      <c r="GA118" s="33"/>
      <c r="GB118" s="33"/>
      <c r="GC118" s="33"/>
      <c r="GD118" s="6"/>
      <c r="GE118" s="6"/>
    </row>
    <row r="119" spans="1:187" ht="15.75" x14ac:dyDescent="0.25">
      <c r="A119" s="3" t="s">
        <v>433</v>
      </c>
      <c r="B119" s="2" t="s">
        <v>434</v>
      </c>
      <c r="C119" s="21">
        <f t="shared" ref="C119:BN119" si="116">C91</f>
        <v>6149.3</v>
      </c>
      <c r="D119" s="21">
        <f t="shared" si="116"/>
        <v>41907.5</v>
      </c>
      <c r="E119" s="21">
        <f t="shared" si="116"/>
        <v>8046.2000000000007</v>
      </c>
      <c r="F119" s="21">
        <f t="shared" si="116"/>
        <v>17803.899999999998</v>
      </c>
      <c r="G119" s="21">
        <f t="shared" si="116"/>
        <v>1047.4000000000001</v>
      </c>
      <c r="H119" s="21">
        <f t="shared" si="116"/>
        <v>952.7</v>
      </c>
      <c r="I119" s="21">
        <f t="shared" si="116"/>
        <v>10394.1</v>
      </c>
      <c r="J119" s="21">
        <f t="shared" si="116"/>
        <v>2343.9</v>
      </c>
      <c r="K119" s="21">
        <f t="shared" si="116"/>
        <v>297.39999999999998</v>
      </c>
      <c r="L119" s="21">
        <f t="shared" si="116"/>
        <v>2637.7000000000003</v>
      </c>
      <c r="M119" s="21">
        <f t="shared" si="116"/>
        <v>1358.2</v>
      </c>
      <c r="N119" s="21">
        <f t="shared" si="116"/>
        <v>52707.1</v>
      </c>
      <c r="O119" s="21">
        <f t="shared" si="116"/>
        <v>14703.7</v>
      </c>
      <c r="P119" s="21">
        <f t="shared" si="116"/>
        <v>180.7</v>
      </c>
      <c r="Q119" s="21">
        <f t="shared" si="116"/>
        <v>39784.5</v>
      </c>
      <c r="R119" s="21">
        <f t="shared" si="116"/>
        <v>486.1</v>
      </c>
      <c r="S119" s="21">
        <f t="shared" si="116"/>
        <v>1619.6</v>
      </c>
      <c r="T119" s="21">
        <f t="shared" si="116"/>
        <v>142.80000000000001</v>
      </c>
      <c r="U119" s="21">
        <f t="shared" si="116"/>
        <v>50</v>
      </c>
      <c r="V119" s="21">
        <f t="shared" si="116"/>
        <v>300.60000000000002</v>
      </c>
      <c r="W119" s="17">
        <f t="shared" si="116"/>
        <v>50</v>
      </c>
      <c r="X119" s="21">
        <f t="shared" si="116"/>
        <v>50</v>
      </c>
      <c r="Y119" s="21">
        <f t="shared" si="116"/>
        <v>493.3</v>
      </c>
      <c r="Z119" s="21">
        <f t="shared" si="116"/>
        <v>244.6</v>
      </c>
      <c r="AA119" s="21">
        <f t="shared" si="116"/>
        <v>30032.3</v>
      </c>
      <c r="AB119" s="21">
        <f t="shared" si="116"/>
        <v>29738.5</v>
      </c>
      <c r="AC119" s="21">
        <f t="shared" si="116"/>
        <v>964.5</v>
      </c>
      <c r="AD119" s="21">
        <f t="shared" si="116"/>
        <v>1280.2</v>
      </c>
      <c r="AE119" s="21">
        <f t="shared" si="116"/>
        <v>111.2</v>
      </c>
      <c r="AF119" s="21">
        <f t="shared" si="116"/>
        <v>169.1</v>
      </c>
      <c r="AG119" s="21">
        <f t="shared" si="116"/>
        <v>799.8</v>
      </c>
      <c r="AH119" s="21">
        <f t="shared" si="116"/>
        <v>1034.5999999999999</v>
      </c>
      <c r="AI119" s="21">
        <f t="shared" si="116"/>
        <v>367.6</v>
      </c>
      <c r="AJ119" s="21">
        <f t="shared" si="116"/>
        <v>203.29999999999998</v>
      </c>
      <c r="AK119" s="21">
        <f t="shared" si="116"/>
        <v>217.2</v>
      </c>
      <c r="AL119" s="21">
        <f t="shared" si="116"/>
        <v>280</v>
      </c>
      <c r="AM119" s="21">
        <f t="shared" si="116"/>
        <v>449.5</v>
      </c>
      <c r="AN119" s="21">
        <f t="shared" si="116"/>
        <v>361.2</v>
      </c>
      <c r="AO119" s="21">
        <f t="shared" si="116"/>
        <v>4705.2000000000007</v>
      </c>
      <c r="AP119" s="21">
        <f t="shared" si="116"/>
        <v>86834.4</v>
      </c>
      <c r="AQ119" s="21">
        <f t="shared" si="116"/>
        <v>246.5</v>
      </c>
      <c r="AR119" s="21">
        <f t="shared" si="116"/>
        <v>62344.800000000003</v>
      </c>
      <c r="AS119" s="21">
        <f t="shared" si="116"/>
        <v>6894.5</v>
      </c>
      <c r="AT119" s="21">
        <f t="shared" si="116"/>
        <v>2335.1999999999998</v>
      </c>
      <c r="AU119" s="21">
        <f t="shared" si="116"/>
        <v>263.5</v>
      </c>
      <c r="AV119" s="21">
        <f t="shared" si="116"/>
        <v>302.10000000000002</v>
      </c>
      <c r="AW119" s="21">
        <f t="shared" si="116"/>
        <v>211.9</v>
      </c>
      <c r="AX119" s="21">
        <f t="shared" si="116"/>
        <v>50</v>
      </c>
      <c r="AY119" s="21">
        <f t="shared" si="116"/>
        <v>474.3</v>
      </c>
      <c r="AZ119" s="21">
        <f t="shared" si="116"/>
        <v>11452</v>
      </c>
      <c r="BA119" s="21">
        <f t="shared" si="116"/>
        <v>9048.2000000000007</v>
      </c>
      <c r="BB119" s="21">
        <f t="shared" si="116"/>
        <v>7826.5</v>
      </c>
      <c r="BC119" s="21">
        <f t="shared" si="116"/>
        <v>29888.5</v>
      </c>
      <c r="BD119" s="21">
        <f t="shared" si="116"/>
        <v>4945.8999999999996</v>
      </c>
      <c r="BE119" s="21">
        <f t="shared" si="116"/>
        <v>1405.8999999999999</v>
      </c>
      <c r="BF119" s="21">
        <f t="shared" si="116"/>
        <v>23622.1</v>
      </c>
      <c r="BG119" s="21">
        <f t="shared" si="116"/>
        <v>976.5</v>
      </c>
      <c r="BH119" s="21">
        <f t="shared" si="116"/>
        <v>611.20000000000005</v>
      </c>
      <c r="BI119" s="21">
        <f t="shared" si="116"/>
        <v>255.2</v>
      </c>
      <c r="BJ119" s="21">
        <f t="shared" si="116"/>
        <v>6301.1</v>
      </c>
      <c r="BK119" s="21">
        <f t="shared" si="116"/>
        <v>15927</v>
      </c>
      <c r="BL119" s="21">
        <f t="shared" si="116"/>
        <v>185.6</v>
      </c>
      <c r="BM119" s="21">
        <f t="shared" si="116"/>
        <v>282.39999999999998</v>
      </c>
      <c r="BN119" s="21">
        <f t="shared" si="116"/>
        <v>3670.2</v>
      </c>
      <c r="BO119" s="21">
        <f t="shared" ref="BO119:DZ119" si="117">BO91</f>
        <v>1355.6</v>
      </c>
      <c r="BP119" s="21">
        <f t="shared" si="117"/>
        <v>199.9</v>
      </c>
      <c r="BQ119" s="21">
        <f t="shared" si="117"/>
        <v>6056.1</v>
      </c>
      <c r="BR119" s="21">
        <f t="shared" si="117"/>
        <v>4715.1000000000004</v>
      </c>
      <c r="BS119" s="21">
        <f t="shared" si="117"/>
        <v>1103.4000000000001</v>
      </c>
      <c r="BT119" s="21">
        <f t="shared" si="117"/>
        <v>440</v>
      </c>
      <c r="BU119" s="21">
        <f t="shared" si="117"/>
        <v>428.09999999999997</v>
      </c>
      <c r="BV119" s="21">
        <f t="shared" si="117"/>
        <v>1257.3999999999999</v>
      </c>
      <c r="BW119" s="21">
        <f t="shared" si="117"/>
        <v>1959.2</v>
      </c>
      <c r="BX119" s="21">
        <f t="shared" si="117"/>
        <v>92.6</v>
      </c>
      <c r="BY119" s="21">
        <f t="shared" si="117"/>
        <v>526.20000000000005</v>
      </c>
      <c r="BZ119" s="21">
        <f t="shared" si="117"/>
        <v>214.2</v>
      </c>
      <c r="CA119" s="21">
        <f t="shared" si="117"/>
        <v>175</v>
      </c>
      <c r="CB119" s="21">
        <f t="shared" si="117"/>
        <v>80737.3</v>
      </c>
      <c r="CC119" s="21">
        <f t="shared" si="117"/>
        <v>168.9</v>
      </c>
      <c r="CD119" s="21">
        <f t="shared" si="117"/>
        <v>59.5</v>
      </c>
      <c r="CE119" s="21">
        <f t="shared" si="117"/>
        <v>167</v>
      </c>
      <c r="CF119" s="21">
        <f t="shared" si="117"/>
        <v>100.39999999999999</v>
      </c>
      <c r="CG119" s="21">
        <f t="shared" si="117"/>
        <v>202.5</v>
      </c>
      <c r="CH119" s="21">
        <f t="shared" si="117"/>
        <v>111</v>
      </c>
      <c r="CI119" s="21">
        <f t="shared" si="117"/>
        <v>719</v>
      </c>
      <c r="CJ119" s="21">
        <f t="shared" si="117"/>
        <v>968.2</v>
      </c>
      <c r="CK119" s="21">
        <f t="shared" si="117"/>
        <v>4976.6000000000004</v>
      </c>
      <c r="CL119" s="21">
        <f t="shared" si="117"/>
        <v>1318.7</v>
      </c>
      <c r="CM119" s="21">
        <f t="shared" si="117"/>
        <v>819.5</v>
      </c>
      <c r="CN119" s="21">
        <f t="shared" si="117"/>
        <v>29642.5</v>
      </c>
      <c r="CO119" s="21">
        <f t="shared" si="117"/>
        <v>15214.2</v>
      </c>
      <c r="CP119" s="21">
        <f t="shared" si="117"/>
        <v>1071.9000000000001</v>
      </c>
      <c r="CQ119" s="21">
        <f t="shared" si="117"/>
        <v>1044.5999999999999</v>
      </c>
      <c r="CR119" s="21">
        <f t="shared" si="117"/>
        <v>181.5</v>
      </c>
      <c r="CS119" s="21">
        <f t="shared" si="117"/>
        <v>353.3</v>
      </c>
      <c r="CT119" s="21">
        <f t="shared" si="117"/>
        <v>112.2</v>
      </c>
      <c r="CU119" s="21">
        <f t="shared" si="117"/>
        <v>76.900000000000006</v>
      </c>
      <c r="CV119" s="21">
        <f t="shared" si="117"/>
        <v>51.7</v>
      </c>
      <c r="CW119" s="21">
        <f t="shared" si="117"/>
        <v>166</v>
      </c>
      <c r="CX119" s="21">
        <f t="shared" si="117"/>
        <v>485</v>
      </c>
      <c r="CY119" s="21">
        <f t="shared" si="117"/>
        <v>50</v>
      </c>
      <c r="CZ119" s="21">
        <f t="shared" si="117"/>
        <v>2126.1</v>
      </c>
      <c r="DA119" s="21">
        <f t="shared" si="117"/>
        <v>183.6</v>
      </c>
      <c r="DB119" s="21">
        <f t="shared" si="117"/>
        <v>306.2</v>
      </c>
      <c r="DC119" s="21">
        <f t="shared" si="117"/>
        <v>160.9</v>
      </c>
      <c r="DD119" s="21">
        <f t="shared" si="117"/>
        <v>162</v>
      </c>
      <c r="DE119" s="21">
        <f t="shared" si="117"/>
        <v>443.2</v>
      </c>
      <c r="DF119" s="21">
        <f t="shared" si="117"/>
        <v>21912.400000000001</v>
      </c>
      <c r="DG119" s="21">
        <f t="shared" si="117"/>
        <v>80.599999999999994</v>
      </c>
      <c r="DH119" s="21">
        <f t="shared" si="117"/>
        <v>2069.5</v>
      </c>
      <c r="DI119" s="21">
        <f t="shared" si="117"/>
        <v>2701.5</v>
      </c>
      <c r="DJ119" s="21">
        <f t="shared" si="117"/>
        <v>692.6</v>
      </c>
      <c r="DK119" s="21">
        <f t="shared" si="117"/>
        <v>462.4</v>
      </c>
      <c r="DL119" s="21">
        <f t="shared" si="117"/>
        <v>5870.3</v>
      </c>
      <c r="DM119" s="21">
        <f t="shared" si="117"/>
        <v>280.10000000000002</v>
      </c>
      <c r="DN119" s="21">
        <f t="shared" si="117"/>
        <v>1471.5</v>
      </c>
      <c r="DO119" s="21">
        <f t="shared" si="117"/>
        <v>3112.1</v>
      </c>
      <c r="DP119" s="21">
        <f t="shared" si="117"/>
        <v>214</v>
      </c>
      <c r="DQ119" s="21">
        <f t="shared" si="117"/>
        <v>574.20000000000005</v>
      </c>
      <c r="DR119" s="21">
        <f t="shared" si="117"/>
        <v>1429.3</v>
      </c>
      <c r="DS119" s="21">
        <f t="shared" si="117"/>
        <v>799.6</v>
      </c>
      <c r="DT119" s="21">
        <f t="shared" si="117"/>
        <v>133.19999999999999</v>
      </c>
      <c r="DU119" s="21">
        <f t="shared" si="117"/>
        <v>394</v>
      </c>
      <c r="DV119" s="21">
        <f t="shared" si="117"/>
        <v>198.8</v>
      </c>
      <c r="DW119" s="21">
        <f t="shared" si="117"/>
        <v>361.5</v>
      </c>
      <c r="DX119" s="21">
        <f t="shared" si="117"/>
        <v>171</v>
      </c>
      <c r="DY119" s="21">
        <f t="shared" si="117"/>
        <v>325</v>
      </c>
      <c r="DZ119" s="21">
        <f t="shared" si="117"/>
        <v>923.7</v>
      </c>
      <c r="EA119" s="21">
        <f t="shared" ref="EA119:FX119" si="118">EA91</f>
        <v>664.2</v>
      </c>
      <c r="EB119" s="21">
        <f t="shared" si="118"/>
        <v>587.4</v>
      </c>
      <c r="EC119" s="21">
        <f t="shared" si="118"/>
        <v>311</v>
      </c>
      <c r="ED119" s="21">
        <f t="shared" si="118"/>
        <v>1658.4</v>
      </c>
      <c r="EE119" s="21">
        <f t="shared" si="118"/>
        <v>189.4</v>
      </c>
      <c r="EF119" s="21">
        <f t="shared" si="118"/>
        <v>1483.3999999999999</v>
      </c>
      <c r="EG119" s="21">
        <f t="shared" si="118"/>
        <v>287.8</v>
      </c>
      <c r="EH119" s="21">
        <f t="shared" si="118"/>
        <v>237.6</v>
      </c>
      <c r="EI119" s="21">
        <f t="shared" si="118"/>
        <v>16743</v>
      </c>
      <c r="EJ119" s="21">
        <f t="shared" si="118"/>
        <v>9413.7999999999993</v>
      </c>
      <c r="EK119" s="21">
        <f t="shared" si="118"/>
        <v>691.2</v>
      </c>
      <c r="EL119" s="21">
        <f t="shared" si="118"/>
        <v>487.90000000000003</v>
      </c>
      <c r="EM119" s="21">
        <f t="shared" si="118"/>
        <v>438.40000000000003</v>
      </c>
      <c r="EN119" s="21">
        <f t="shared" si="118"/>
        <v>991.5</v>
      </c>
      <c r="EO119" s="21">
        <f t="shared" si="118"/>
        <v>406.79999999999995</v>
      </c>
      <c r="EP119" s="21">
        <f t="shared" si="118"/>
        <v>401.8</v>
      </c>
      <c r="EQ119" s="21">
        <f t="shared" si="118"/>
        <v>2712.7</v>
      </c>
      <c r="ER119" s="21">
        <f t="shared" si="118"/>
        <v>341.90000000000003</v>
      </c>
      <c r="ES119" s="21">
        <f t="shared" si="118"/>
        <v>123.4</v>
      </c>
      <c r="ET119" s="21">
        <f t="shared" si="118"/>
        <v>219.9</v>
      </c>
      <c r="EU119" s="21">
        <f t="shared" si="118"/>
        <v>643.59999999999991</v>
      </c>
      <c r="EV119" s="21">
        <f t="shared" si="118"/>
        <v>66.400000000000006</v>
      </c>
      <c r="EW119" s="21">
        <f t="shared" si="118"/>
        <v>900.2</v>
      </c>
      <c r="EX119" s="21">
        <f t="shared" si="118"/>
        <v>244.6</v>
      </c>
      <c r="EY119" s="21">
        <f t="shared" si="118"/>
        <v>248.39999999999998</v>
      </c>
      <c r="EZ119" s="21">
        <f t="shared" si="118"/>
        <v>127.7</v>
      </c>
      <c r="FA119" s="21">
        <f t="shared" si="118"/>
        <v>3393.8</v>
      </c>
      <c r="FB119" s="21">
        <f t="shared" si="118"/>
        <v>346.6</v>
      </c>
      <c r="FC119" s="21">
        <f t="shared" si="118"/>
        <v>2346.7999999999997</v>
      </c>
      <c r="FD119" s="21">
        <f t="shared" si="118"/>
        <v>354.9</v>
      </c>
      <c r="FE119" s="21">
        <f t="shared" si="118"/>
        <v>100.7</v>
      </c>
      <c r="FF119" s="21">
        <f t="shared" si="118"/>
        <v>231.20000000000002</v>
      </c>
      <c r="FG119" s="21">
        <f t="shared" si="118"/>
        <v>117.1</v>
      </c>
      <c r="FH119" s="21">
        <f t="shared" si="118"/>
        <v>94.3</v>
      </c>
      <c r="FI119" s="21">
        <f t="shared" si="118"/>
        <v>1862.7</v>
      </c>
      <c r="FJ119" s="21">
        <f t="shared" si="118"/>
        <v>1902.2</v>
      </c>
      <c r="FK119" s="21">
        <f t="shared" si="118"/>
        <v>2283.1999999999998</v>
      </c>
      <c r="FL119" s="21">
        <f t="shared" si="118"/>
        <v>5965.1</v>
      </c>
      <c r="FM119" s="21">
        <f t="shared" si="118"/>
        <v>3703.4</v>
      </c>
      <c r="FN119" s="21">
        <f t="shared" si="118"/>
        <v>21656.1</v>
      </c>
      <c r="FO119" s="21">
        <f t="shared" si="118"/>
        <v>1121.8</v>
      </c>
      <c r="FP119" s="21">
        <f t="shared" si="118"/>
        <v>2259.9</v>
      </c>
      <c r="FQ119" s="21">
        <f t="shared" si="118"/>
        <v>902.8</v>
      </c>
      <c r="FR119" s="21">
        <f t="shared" si="118"/>
        <v>166</v>
      </c>
      <c r="FS119" s="21">
        <f t="shared" si="118"/>
        <v>197.60000000000002</v>
      </c>
      <c r="FT119" s="17">
        <f t="shared" si="118"/>
        <v>80.599999999999994</v>
      </c>
      <c r="FU119" s="21">
        <f t="shared" si="118"/>
        <v>770.5</v>
      </c>
      <c r="FV119" s="21">
        <f t="shared" si="118"/>
        <v>669.7</v>
      </c>
      <c r="FW119" s="21">
        <f t="shared" si="118"/>
        <v>203.8</v>
      </c>
      <c r="FX119" s="21">
        <f t="shared" si="118"/>
        <v>64.699999999999989</v>
      </c>
      <c r="FY119" s="94"/>
      <c r="FZ119" s="28"/>
      <c r="GA119" s="33"/>
      <c r="GB119" s="28"/>
      <c r="GC119" s="28"/>
      <c r="GD119" s="96"/>
      <c r="GE119" s="96"/>
    </row>
    <row r="120" spans="1:187" ht="15.75" x14ac:dyDescent="0.25">
      <c r="A120" s="3" t="s">
        <v>435</v>
      </c>
      <c r="B120" s="2" t="s">
        <v>436</v>
      </c>
      <c r="C120" s="33">
        <f t="shared" ref="C120:BN120" si="119">ROUND(C119*C116,2)</f>
        <v>49672747.979999997</v>
      </c>
      <c r="D120" s="33">
        <f t="shared" si="119"/>
        <v>339491852.75999999</v>
      </c>
      <c r="E120" s="33">
        <f t="shared" si="119"/>
        <v>64462535.759999998</v>
      </c>
      <c r="F120" s="33">
        <f t="shared" si="119"/>
        <v>142861785.34999999</v>
      </c>
      <c r="G120" s="33">
        <f t="shared" si="119"/>
        <v>9068519.0399999991</v>
      </c>
      <c r="H120" s="33">
        <f t="shared" si="119"/>
        <v>8305600.7699999996</v>
      </c>
      <c r="I120" s="33">
        <f t="shared" si="119"/>
        <v>83367859.650000006</v>
      </c>
      <c r="J120" s="33">
        <f t="shared" si="119"/>
        <v>17977234.890000001</v>
      </c>
      <c r="K120" s="33">
        <f t="shared" si="119"/>
        <v>3205246.14</v>
      </c>
      <c r="L120" s="33">
        <f t="shared" si="119"/>
        <v>21895353.809999999</v>
      </c>
      <c r="M120" s="33">
        <f t="shared" si="119"/>
        <v>11830348.859999999</v>
      </c>
      <c r="N120" s="33">
        <f t="shared" si="119"/>
        <v>439518764.75999999</v>
      </c>
      <c r="O120" s="33">
        <f t="shared" si="119"/>
        <v>119692670.72</v>
      </c>
      <c r="P120" s="33">
        <f t="shared" si="119"/>
        <v>2638123.9700000002</v>
      </c>
      <c r="Q120" s="33">
        <f t="shared" si="119"/>
        <v>326904692.91000003</v>
      </c>
      <c r="R120" s="33">
        <f t="shared" si="119"/>
        <v>3947536.05</v>
      </c>
      <c r="S120" s="33">
        <f t="shared" si="119"/>
        <v>13379564.99</v>
      </c>
      <c r="T120" s="33">
        <f t="shared" si="119"/>
        <v>2039559.06</v>
      </c>
      <c r="U120" s="33">
        <f t="shared" si="119"/>
        <v>829918.99</v>
      </c>
      <c r="V120" s="33">
        <f t="shared" si="119"/>
        <v>3155814.64</v>
      </c>
      <c r="W120" s="47">
        <f t="shared" si="119"/>
        <v>829918.99</v>
      </c>
      <c r="X120" s="33">
        <f t="shared" si="119"/>
        <v>829292.28</v>
      </c>
      <c r="Y120" s="33">
        <f t="shared" si="119"/>
        <v>3721089.82</v>
      </c>
      <c r="Z120" s="33">
        <f t="shared" si="119"/>
        <v>2778686.3</v>
      </c>
      <c r="AA120" s="33">
        <f t="shared" si="119"/>
        <v>245489544.75</v>
      </c>
      <c r="AB120" s="33">
        <f t="shared" si="119"/>
        <v>248519725.50999999</v>
      </c>
      <c r="AC120" s="33">
        <f t="shared" si="119"/>
        <v>8222281.5499999998</v>
      </c>
      <c r="AD120" s="33">
        <f t="shared" si="119"/>
        <v>10516714.92</v>
      </c>
      <c r="AE120" s="33">
        <f t="shared" si="119"/>
        <v>1658712.88</v>
      </c>
      <c r="AF120" s="33">
        <f t="shared" si="119"/>
        <v>2364890.39</v>
      </c>
      <c r="AG120" s="33">
        <f t="shared" si="119"/>
        <v>7210740</v>
      </c>
      <c r="AH120" s="33">
        <f t="shared" si="119"/>
        <v>8296959.3600000003</v>
      </c>
      <c r="AI120" s="33">
        <f t="shared" si="119"/>
        <v>3626676.52</v>
      </c>
      <c r="AJ120" s="33">
        <f t="shared" si="119"/>
        <v>2642395.4300000002</v>
      </c>
      <c r="AK120" s="33">
        <f t="shared" si="119"/>
        <v>2695359.28</v>
      </c>
      <c r="AL120" s="33">
        <f t="shared" si="119"/>
        <v>3052776.54</v>
      </c>
      <c r="AM120" s="33">
        <f t="shared" si="119"/>
        <v>4028982.15</v>
      </c>
      <c r="AN120" s="33">
        <f t="shared" si="119"/>
        <v>3710585.36</v>
      </c>
      <c r="AO120" s="33">
        <f t="shared" si="119"/>
        <v>37123027.390000001</v>
      </c>
      <c r="AP120" s="33">
        <f t="shared" si="119"/>
        <v>714038060.54999995</v>
      </c>
      <c r="AQ120" s="33">
        <f t="shared" si="119"/>
        <v>2808777.85</v>
      </c>
      <c r="AR120" s="33">
        <f t="shared" si="119"/>
        <v>513040740.86000001</v>
      </c>
      <c r="AS120" s="33">
        <f t="shared" si="119"/>
        <v>59581446.299999997</v>
      </c>
      <c r="AT120" s="33">
        <f t="shared" si="119"/>
        <v>19509844.18</v>
      </c>
      <c r="AU120" s="33">
        <f t="shared" si="119"/>
        <v>3225205.49</v>
      </c>
      <c r="AV120" s="33">
        <f t="shared" si="119"/>
        <v>3452062</v>
      </c>
      <c r="AW120" s="33">
        <f t="shared" si="119"/>
        <v>2885886.66</v>
      </c>
      <c r="AX120" s="33">
        <f t="shared" si="119"/>
        <v>890709.68</v>
      </c>
      <c r="AY120" s="33">
        <f t="shared" si="119"/>
        <v>4472272.72</v>
      </c>
      <c r="AZ120" s="33">
        <f t="shared" si="119"/>
        <v>91319247.040000007</v>
      </c>
      <c r="BA120" s="33">
        <f t="shared" si="119"/>
        <v>70502184.859999999</v>
      </c>
      <c r="BB120" s="33">
        <f t="shared" si="119"/>
        <v>61439558.609999999</v>
      </c>
      <c r="BC120" s="33">
        <f t="shared" si="119"/>
        <v>238844265.74000001</v>
      </c>
      <c r="BD120" s="33">
        <f t="shared" si="119"/>
        <v>39397314.859999999</v>
      </c>
      <c r="BE120" s="33">
        <f t="shared" si="119"/>
        <v>11926230.52</v>
      </c>
      <c r="BF120" s="33">
        <f t="shared" si="119"/>
        <v>190034777.18000001</v>
      </c>
      <c r="BG120" s="33">
        <f t="shared" si="119"/>
        <v>8404128.4199999999</v>
      </c>
      <c r="BH120" s="33">
        <f t="shared" si="119"/>
        <v>5619675.2300000004</v>
      </c>
      <c r="BI120" s="33">
        <f t="shared" si="119"/>
        <v>3084296.95</v>
      </c>
      <c r="BJ120" s="33">
        <f t="shared" si="119"/>
        <v>50950187.68</v>
      </c>
      <c r="BK120" s="33">
        <f t="shared" si="119"/>
        <v>127224444.68000001</v>
      </c>
      <c r="BL120" s="33">
        <f t="shared" si="119"/>
        <v>2544711.46</v>
      </c>
      <c r="BM120" s="33">
        <f t="shared" si="119"/>
        <v>3214227.34</v>
      </c>
      <c r="BN120" s="33">
        <f t="shared" si="119"/>
        <v>28225279.620000001</v>
      </c>
      <c r="BO120" s="33">
        <f t="shared" ref="BO120:DZ120" si="120">ROUND(BO119*BO116,2)</f>
        <v>10931335.779999999</v>
      </c>
      <c r="BP120" s="33">
        <f t="shared" si="120"/>
        <v>2639698.3199999998</v>
      </c>
      <c r="BQ120" s="33">
        <f t="shared" si="120"/>
        <v>51910133.530000001</v>
      </c>
      <c r="BR120" s="33">
        <f t="shared" si="120"/>
        <v>37532358.68</v>
      </c>
      <c r="BS120" s="33">
        <f t="shared" si="120"/>
        <v>9523909.1199999992</v>
      </c>
      <c r="BT120" s="33">
        <f t="shared" si="120"/>
        <v>4367816.1100000003</v>
      </c>
      <c r="BU120" s="33">
        <f t="shared" si="120"/>
        <v>4315994.79</v>
      </c>
      <c r="BV120" s="33">
        <f t="shared" si="120"/>
        <v>10595650.75</v>
      </c>
      <c r="BW120" s="33">
        <f t="shared" si="120"/>
        <v>16319883.58</v>
      </c>
      <c r="BX120" s="33">
        <f t="shared" si="120"/>
        <v>1590988.37</v>
      </c>
      <c r="BY120" s="33">
        <f t="shared" si="120"/>
        <v>4511743.9800000004</v>
      </c>
      <c r="BZ120" s="33">
        <f t="shared" si="120"/>
        <v>2626631.9900000002</v>
      </c>
      <c r="CA120" s="33">
        <f t="shared" si="120"/>
        <v>2494401.11</v>
      </c>
      <c r="CB120" s="33">
        <f t="shared" si="120"/>
        <v>658483985.82000005</v>
      </c>
      <c r="CC120" s="33">
        <f t="shared" si="120"/>
        <v>2263984.34</v>
      </c>
      <c r="CD120" s="33">
        <f t="shared" si="120"/>
        <v>951606.09</v>
      </c>
      <c r="CE120" s="33">
        <f t="shared" si="120"/>
        <v>2267355.7799999998</v>
      </c>
      <c r="CF120" s="33">
        <f t="shared" si="120"/>
        <v>1491884.8</v>
      </c>
      <c r="CG120" s="33">
        <f t="shared" si="120"/>
        <v>2562079.92</v>
      </c>
      <c r="CH120" s="33">
        <f t="shared" si="120"/>
        <v>1668983.37</v>
      </c>
      <c r="CI120" s="33">
        <f t="shared" si="120"/>
        <v>5930142.7699999996</v>
      </c>
      <c r="CJ120" s="33">
        <f t="shared" si="120"/>
        <v>8301484.0499999998</v>
      </c>
      <c r="CK120" s="33">
        <f t="shared" si="120"/>
        <v>41094754.520000003</v>
      </c>
      <c r="CL120" s="33">
        <f t="shared" si="120"/>
        <v>11453715.17</v>
      </c>
      <c r="CM120" s="33">
        <f t="shared" si="120"/>
        <v>7405277.29</v>
      </c>
      <c r="CN120" s="33">
        <f t="shared" si="120"/>
        <v>233077391.96000001</v>
      </c>
      <c r="CO120" s="33">
        <f t="shared" si="120"/>
        <v>119379359.66</v>
      </c>
      <c r="CP120" s="33">
        <f t="shared" si="120"/>
        <v>9337334.6999999993</v>
      </c>
      <c r="CQ120" s="33">
        <f t="shared" si="120"/>
        <v>8709698.8699999992</v>
      </c>
      <c r="CR120" s="33">
        <f t="shared" si="120"/>
        <v>2465025.77</v>
      </c>
      <c r="CS120" s="33">
        <f t="shared" si="120"/>
        <v>3601691.65</v>
      </c>
      <c r="CT120" s="33">
        <f t="shared" si="120"/>
        <v>1680905.56</v>
      </c>
      <c r="CU120" s="33">
        <f t="shared" si="120"/>
        <v>639726.76</v>
      </c>
      <c r="CV120" s="33">
        <f t="shared" si="120"/>
        <v>816421.44</v>
      </c>
      <c r="CW120" s="33">
        <f t="shared" si="120"/>
        <v>2321690.11</v>
      </c>
      <c r="CX120" s="33">
        <f t="shared" si="120"/>
        <v>4370884.43</v>
      </c>
      <c r="CY120" s="33">
        <f t="shared" si="120"/>
        <v>834932.65</v>
      </c>
      <c r="CZ120" s="33">
        <f t="shared" si="120"/>
        <v>16824574.210000001</v>
      </c>
      <c r="DA120" s="33">
        <f t="shared" si="120"/>
        <v>2497942.14</v>
      </c>
      <c r="DB120" s="33">
        <f t="shared" si="120"/>
        <v>3365701.34</v>
      </c>
      <c r="DC120" s="33">
        <f t="shared" si="120"/>
        <v>2305949.75</v>
      </c>
      <c r="DD120" s="33">
        <f t="shared" si="120"/>
        <v>2306682.7799999998</v>
      </c>
      <c r="DE120" s="33">
        <f t="shared" si="120"/>
        <v>4108778.8</v>
      </c>
      <c r="DF120" s="33">
        <f t="shared" si="120"/>
        <v>166929218.28</v>
      </c>
      <c r="DG120" s="33">
        <f t="shared" si="120"/>
        <v>1350862.57</v>
      </c>
      <c r="DH120" s="33">
        <f t="shared" si="120"/>
        <v>16111260.99</v>
      </c>
      <c r="DI120" s="33">
        <f t="shared" si="120"/>
        <v>20868298.649999999</v>
      </c>
      <c r="DJ120" s="33">
        <f t="shared" si="120"/>
        <v>6094494.5899999999</v>
      </c>
      <c r="DK120" s="33">
        <f t="shared" si="120"/>
        <v>4198183.07</v>
      </c>
      <c r="DL120" s="33">
        <f t="shared" si="120"/>
        <v>47377386.100000001</v>
      </c>
      <c r="DM120" s="33">
        <f t="shared" si="120"/>
        <v>3664808.55</v>
      </c>
      <c r="DN120" s="33">
        <f t="shared" si="120"/>
        <v>12257244.300000001</v>
      </c>
      <c r="DO120" s="33">
        <f t="shared" si="120"/>
        <v>24764972.260000002</v>
      </c>
      <c r="DP120" s="33">
        <f t="shared" si="120"/>
        <v>2841117.41</v>
      </c>
      <c r="DQ120" s="33">
        <f t="shared" si="120"/>
        <v>5205725.3899999997</v>
      </c>
      <c r="DR120" s="33">
        <f t="shared" si="120"/>
        <v>11548693.76</v>
      </c>
      <c r="DS120" s="33">
        <f t="shared" si="120"/>
        <v>6789872.54</v>
      </c>
      <c r="DT120" s="33">
        <f t="shared" si="120"/>
        <v>2007600.29</v>
      </c>
      <c r="DU120" s="33">
        <f t="shared" si="120"/>
        <v>3826809.21</v>
      </c>
      <c r="DV120" s="33">
        <f t="shared" si="120"/>
        <v>2623288.5</v>
      </c>
      <c r="DW120" s="33">
        <f t="shared" si="120"/>
        <v>3677009.89</v>
      </c>
      <c r="DX120" s="33">
        <f t="shared" si="120"/>
        <v>2708815.22</v>
      </c>
      <c r="DY120" s="33">
        <f t="shared" si="120"/>
        <v>3835625.85</v>
      </c>
      <c r="DZ120" s="33">
        <f t="shared" si="120"/>
        <v>8273458.25</v>
      </c>
      <c r="EA120" s="33">
        <f t="shared" ref="EA120:FX120" si="121">ROUND(EA119*EA116,2)</f>
        <v>6122218.2000000002</v>
      </c>
      <c r="EB120" s="33">
        <f t="shared" si="121"/>
        <v>5105205.03</v>
      </c>
      <c r="EC120" s="33">
        <f t="shared" si="121"/>
        <v>3207430.55</v>
      </c>
      <c r="ED120" s="33">
        <f t="shared" si="121"/>
        <v>18405000.440000001</v>
      </c>
      <c r="EE120" s="33">
        <f t="shared" si="121"/>
        <v>2437486.27</v>
      </c>
      <c r="EF120" s="33">
        <f t="shared" si="121"/>
        <v>11856403.68</v>
      </c>
      <c r="EG120" s="33">
        <f t="shared" si="121"/>
        <v>2973121.66</v>
      </c>
      <c r="EH120" s="33">
        <f t="shared" si="121"/>
        <v>2782278.28</v>
      </c>
      <c r="EI120" s="33">
        <f t="shared" si="121"/>
        <v>130497132.42</v>
      </c>
      <c r="EJ120" s="33">
        <f t="shared" si="121"/>
        <v>72680318.239999995</v>
      </c>
      <c r="EK120" s="33">
        <f t="shared" si="121"/>
        <v>5948112.5499999998</v>
      </c>
      <c r="EL120" s="33">
        <f t="shared" si="121"/>
        <v>4277880.7300000004</v>
      </c>
      <c r="EM120" s="33">
        <f t="shared" si="121"/>
        <v>4015094.67</v>
      </c>
      <c r="EN120" s="33">
        <f t="shared" si="121"/>
        <v>7996271.9100000001</v>
      </c>
      <c r="EO120" s="33">
        <f t="shared" si="121"/>
        <v>3859413.86</v>
      </c>
      <c r="EP120" s="33">
        <f t="shared" si="121"/>
        <v>4225377.17</v>
      </c>
      <c r="EQ120" s="33">
        <f t="shared" si="121"/>
        <v>22948922.32</v>
      </c>
      <c r="ER120" s="33">
        <f t="shared" si="121"/>
        <v>3860847.95</v>
      </c>
      <c r="ES120" s="33">
        <f t="shared" si="121"/>
        <v>1823793.64</v>
      </c>
      <c r="ET120" s="33">
        <f t="shared" si="121"/>
        <v>3053116.96</v>
      </c>
      <c r="EU120" s="33">
        <f t="shared" si="121"/>
        <v>5435363.8600000003</v>
      </c>
      <c r="EV120" s="33">
        <f t="shared" si="121"/>
        <v>1156437.01</v>
      </c>
      <c r="EW120" s="33">
        <f t="shared" si="121"/>
        <v>10132165.91</v>
      </c>
      <c r="EX120" s="33">
        <f t="shared" si="121"/>
        <v>3163599.14</v>
      </c>
      <c r="EY120" s="33">
        <f t="shared" si="121"/>
        <v>2187558.02</v>
      </c>
      <c r="EZ120" s="33">
        <f t="shared" si="121"/>
        <v>1902660.68</v>
      </c>
      <c r="FA120" s="33">
        <f t="shared" si="121"/>
        <v>29416068.77</v>
      </c>
      <c r="FB120" s="33">
        <f t="shared" si="121"/>
        <v>3617069.46</v>
      </c>
      <c r="FC120" s="33">
        <f t="shared" si="121"/>
        <v>18865007.34</v>
      </c>
      <c r="FD120" s="33">
        <f t="shared" si="121"/>
        <v>3670538.53</v>
      </c>
      <c r="FE120" s="33">
        <f t="shared" si="121"/>
        <v>1585423.8</v>
      </c>
      <c r="FF120" s="33">
        <f t="shared" si="121"/>
        <v>2872078.16</v>
      </c>
      <c r="FG120" s="33">
        <f t="shared" si="121"/>
        <v>1831831.41</v>
      </c>
      <c r="FH120" s="33">
        <f t="shared" si="121"/>
        <v>1491981.39</v>
      </c>
      <c r="FI120" s="33">
        <f t="shared" si="121"/>
        <v>15080008.890000001</v>
      </c>
      <c r="FJ120" s="33">
        <f t="shared" si="121"/>
        <v>15279478.91</v>
      </c>
      <c r="FK120" s="33">
        <f t="shared" si="121"/>
        <v>18237837.870000001</v>
      </c>
      <c r="FL120" s="33">
        <f t="shared" si="121"/>
        <v>46339563.399999999</v>
      </c>
      <c r="FM120" s="33">
        <f t="shared" si="121"/>
        <v>28912859.32</v>
      </c>
      <c r="FN120" s="33">
        <f t="shared" si="121"/>
        <v>169819969.41</v>
      </c>
      <c r="FO120" s="33">
        <f t="shared" si="121"/>
        <v>9397777.0299999993</v>
      </c>
      <c r="FP120" s="33">
        <f t="shared" si="121"/>
        <v>18356551.890000001</v>
      </c>
      <c r="FQ120" s="33">
        <f t="shared" si="121"/>
        <v>7717631.6200000001</v>
      </c>
      <c r="FR120" s="33">
        <f t="shared" si="121"/>
        <v>2378368.15</v>
      </c>
      <c r="FS120" s="33">
        <f t="shared" si="121"/>
        <v>2658094.36</v>
      </c>
      <c r="FT120" s="47">
        <f t="shared" si="121"/>
        <v>1341221.32</v>
      </c>
      <c r="FU120" s="33">
        <f t="shared" si="121"/>
        <v>6882224.9299999997</v>
      </c>
      <c r="FV120" s="33">
        <f t="shared" si="121"/>
        <v>5871148.6600000001</v>
      </c>
      <c r="FW120" s="33">
        <f t="shared" si="121"/>
        <v>2706931.39</v>
      </c>
      <c r="FX120" s="33">
        <f t="shared" si="121"/>
        <v>1144387.32</v>
      </c>
      <c r="FY120" s="33"/>
      <c r="FZ120" s="33">
        <f>SUM(C120:FX120)</f>
        <v>6954562129.7599983</v>
      </c>
      <c r="GB120" s="33"/>
      <c r="GC120" s="33"/>
      <c r="GD120" s="6"/>
      <c r="GE120" s="6"/>
    </row>
    <row r="121" spans="1:187" ht="15.75" x14ac:dyDescent="0.25">
      <c r="A121" s="6"/>
      <c r="B121" s="2" t="s">
        <v>437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28"/>
      <c r="FZ121" s="33"/>
      <c r="GA121" s="33"/>
      <c r="GB121" s="33"/>
      <c r="GC121" s="33"/>
      <c r="GD121" s="6"/>
      <c r="GE121" s="6"/>
    </row>
    <row r="122" spans="1:187" ht="15.75" x14ac:dyDescent="0.25">
      <c r="A122" s="3" t="s">
        <v>414</v>
      </c>
      <c r="B122" s="2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8"/>
      <c r="FZ122" s="97"/>
      <c r="GA122" s="33"/>
      <c r="GB122" s="28"/>
      <c r="GC122" s="28"/>
      <c r="GD122" s="96"/>
      <c r="GE122" s="96"/>
    </row>
    <row r="123" spans="1:187" ht="15.75" x14ac:dyDescent="0.25">
      <c r="A123" s="48"/>
      <c r="B123" s="45" t="s">
        <v>438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9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8"/>
      <c r="DS123" s="98"/>
      <c r="DT123" s="98"/>
      <c r="DU123" s="98"/>
      <c r="DV123" s="98"/>
      <c r="DW123" s="98"/>
      <c r="DX123" s="98"/>
      <c r="DY123" s="98"/>
      <c r="DZ123" s="98"/>
      <c r="EA123" s="98"/>
      <c r="EB123" s="98"/>
      <c r="EC123" s="98"/>
      <c r="ED123" s="98"/>
      <c r="EE123" s="98"/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98"/>
      <c r="FI123" s="98"/>
      <c r="FJ123" s="98"/>
      <c r="FK123" s="98"/>
      <c r="FL123" s="98"/>
      <c r="FM123" s="98"/>
      <c r="FN123" s="98"/>
      <c r="FO123" s="98"/>
      <c r="FP123" s="98"/>
      <c r="FQ123" s="98"/>
      <c r="FR123" s="98"/>
      <c r="FS123" s="98"/>
      <c r="FT123" s="99"/>
      <c r="FU123" s="98"/>
      <c r="FV123" s="98"/>
      <c r="FW123" s="98"/>
      <c r="FX123" s="98"/>
      <c r="FY123" s="97"/>
      <c r="FZ123" s="33"/>
      <c r="GA123" s="19"/>
      <c r="GB123" s="28"/>
      <c r="GC123" s="28"/>
      <c r="GD123" s="28"/>
      <c r="GE123" s="28"/>
    </row>
    <row r="124" spans="1:187" ht="15.75" x14ac:dyDescent="0.25">
      <c r="A124" s="3" t="s">
        <v>439</v>
      </c>
      <c r="B124" s="2" t="s">
        <v>440</v>
      </c>
      <c r="C124" s="30">
        <f t="shared" ref="C124:BN124" si="122">C10</f>
        <v>2519</v>
      </c>
      <c r="D124" s="30">
        <f t="shared" si="122"/>
        <v>9122</v>
      </c>
      <c r="E124" s="30">
        <f t="shared" si="122"/>
        <v>3698</v>
      </c>
      <c r="F124" s="30">
        <f t="shared" si="122"/>
        <v>3586</v>
      </c>
      <c r="G124" s="30">
        <f t="shared" si="122"/>
        <v>169</v>
      </c>
      <c r="H124" s="30">
        <f t="shared" si="122"/>
        <v>101</v>
      </c>
      <c r="I124" s="30">
        <f t="shared" si="122"/>
        <v>4475</v>
      </c>
      <c r="J124" s="30">
        <f t="shared" si="122"/>
        <v>691</v>
      </c>
      <c r="K124" s="30">
        <f t="shared" si="122"/>
        <v>90</v>
      </c>
      <c r="L124" s="30">
        <f t="shared" si="122"/>
        <v>859</v>
      </c>
      <c r="M124" s="30">
        <f t="shared" si="122"/>
        <v>602</v>
      </c>
      <c r="N124" s="30">
        <f t="shared" si="122"/>
        <v>7858</v>
      </c>
      <c r="O124" s="30">
        <f t="shared" si="122"/>
        <v>1329</v>
      </c>
      <c r="P124" s="30">
        <f t="shared" si="122"/>
        <v>61</v>
      </c>
      <c r="Q124" s="30">
        <f t="shared" si="122"/>
        <v>15480</v>
      </c>
      <c r="R124" s="30">
        <f t="shared" si="122"/>
        <v>693</v>
      </c>
      <c r="S124" s="30">
        <f t="shared" si="122"/>
        <v>452</v>
      </c>
      <c r="T124" s="30">
        <f t="shared" si="122"/>
        <v>38</v>
      </c>
      <c r="U124" s="30">
        <f t="shared" si="122"/>
        <v>14</v>
      </c>
      <c r="V124" s="30">
        <f t="shared" si="122"/>
        <v>103</v>
      </c>
      <c r="W124" s="31">
        <f t="shared" si="122"/>
        <v>20</v>
      </c>
      <c r="X124" s="30">
        <f t="shared" si="122"/>
        <v>9</v>
      </c>
      <c r="Y124" s="30">
        <f t="shared" si="122"/>
        <v>417</v>
      </c>
      <c r="Z124" s="30">
        <f t="shared" si="122"/>
        <v>71</v>
      </c>
      <c r="AA124" s="30">
        <f t="shared" si="122"/>
        <v>4843</v>
      </c>
      <c r="AB124" s="30">
        <f t="shared" si="122"/>
        <v>3030</v>
      </c>
      <c r="AC124" s="30">
        <f t="shared" si="122"/>
        <v>154</v>
      </c>
      <c r="AD124" s="30">
        <f t="shared" si="122"/>
        <v>244</v>
      </c>
      <c r="AE124" s="30">
        <f t="shared" si="122"/>
        <v>25</v>
      </c>
      <c r="AF124" s="30">
        <f t="shared" si="122"/>
        <v>46</v>
      </c>
      <c r="AG124" s="30">
        <f t="shared" si="122"/>
        <v>112</v>
      </c>
      <c r="AH124" s="30">
        <f t="shared" si="122"/>
        <v>311</v>
      </c>
      <c r="AI124" s="30">
        <f t="shared" si="122"/>
        <v>97</v>
      </c>
      <c r="AJ124" s="30">
        <f t="shared" si="122"/>
        <v>66</v>
      </c>
      <c r="AK124" s="30">
        <f t="shared" si="122"/>
        <v>96</v>
      </c>
      <c r="AL124" s="30">
        <f t="shared" si="122"/>
        <v>143</v>
      </c>
      <c r="AM124" s="30">
        <f t="shared" si="122"/>
        <v>153</v>
      </c>
      <c r="AN124" s="30">
        <f t="shared" si="122"/>
        <v>87</v>
      </c>
      <c r="AO124" s="30">
        <f t="shared" si="122"/>
        <v>1417</v>
      </c>
      <c r="AP124" s="30">
        <f t="shared" si="122"/>
        <v>32009</v>
      </c>
      <c r="AQ124" s="30">
        <f t="shared" si="122"/>
        <v>62</v>
      </c>
      <c r="AR124" s="30">
        <f t="shared" si="122"/>
        <v>3928</v>
      </c>
      <c r="AS124" s="30">
        <f t="shared" si="122"/>
        <v>1179</v>
      </c>
      <c r="AT124" s="30">
        <f t="shared" si="122"/>
        <v>208</v>
      </c>
      <c r="AU124" s="30">
        <f t="shared" si="122"/>
        <v>51</v>
      </c>
      <c r="AV124" s="30">
        <f t="shared" si="122"/>
        <v>75</v>
      </c>
      <c r="AW124" s="30">
        <f t="shared" si="122"/>
        <v>24</v>
      </c>
      <c r="AX124" s="30">
        <f t="shared" si="122"/>
        <v>9</v>
      </c>
      <c r="AY124" s="30">
        <f t="shared" si="122"/>
        <v>111</v>
      </c>
      <c r="AZ124" s="30">
        <f t="shared" si="122"/>
        <v>5086</v>
      </c>
      <c r="BA124" s="30">
        <f t="shared" si="122"/>
        <v>2113</v>
      </c>
      <c r="BB124" s="30">
        <f t="shared" si="122"/>
        <v>1820</v>
      </c>
      <c r="BC124" s="30">
        <f t="shared" si="122"/>
        <v>9355</v>
      </c>
      <c r="BD124" s="30">
        <f t="shared" si="122"/>
        <v>416</v>
      </c>
      <c r="BE124" s="30">
        <f t="shared" si="122"/>
        <v>211</v>
      </c>
      <c r="BF124" s="30">
        <f t="shared" si="122"/>
        <v>1513</v>
      </c>
      <c r="BG124" s="30">
        <f t="shared" si="122"/>
        <v>304</v>
      </c>
      <c r="BH124" s="30">
        <f t="shared" si="122"/>
        <v>64</v>
      </c>
      <c r="BI124" s="30">
        <f t="shared" si="122"/>
        <v>94</v>
      </c>
      <c r="BJ124" s="30">
        <f t="shared" si="122"/>
        <v>244</v>
      </c>
      <c r="BK124" s="30">
        <f t="shared" si="122"/>
        <v>2677</v>
      </c>
      <c r="BL124" s="30">
        <f t="shared" si="122"/>
        <v>32</v>
      </c>
      <c r="BM124" s="30">
        <f t="shared" si="122"/>
        <v>74</v>
      </c>
      <c r="BN124" s="30">
        <f t="shared" si="122"/>
        <v>1104</v>
      </c>
      <c r="BO124" s="30">
        <f t="shared" ref="BO124:DZ124" si="123">BO10</f>
        <v>438</v>
      </c>
      <c r="BP124" s="30">
        <f t="shared" si="123"/>
        <v>54</v>
      </c>
      <c r="BQ124" s="30">
        <f t="shared" si="123"/>
        <v>1197</v>
      </c>
      <c r="BR124" s="30">
        <f t="shared" si="123"/>
        <v>1129</v>
      </c>
      <c r="BS124" s="30">
        <f t="shared" si="123"/>
        <v>346</v>
      </c>
      <c r="BT124" s="30">
        <f t="shared" si="123"/>
        <v>85</v>
      </c>
      <c r="BU124" s="30">
        <f t="shared" si="123"/>
        <v>84</v>
      </c>
      <c r="BV124" s="30">
        <f t="shared" si="123"/>
        <v>170</v>
      </c>
      <c r="BW124" s="30">
        <f t="shared" si="123"/>
        <v>246</v>
      </c>
      <c r="BX124" s="30">
        <f t="shared" si="123"/>
        <v>8</v>
      </c>
      <c r="BY124" s="30">
        <f t="shared" si="123"/>
        <v>246</v>
      </c>
      <c r="BZ124" s="30">
        <f t="shared" si="123"/>
        <v>67</v>
      </c>
      <c r="CA124" s="30">
        <f t="shared" si="123"/>
        <v>37</v>
      </c>
      <c r="CB124" s="30">
        <f t="shared" si="123"/>
        <v>13070</v>
      </c>
      <c r="CC124" s="30">
        <f t="shared" si="123"/>
        <v>45</v>
      </c>
      <c r="CD124" s="30">
        <f t="shared" si="123"/>
        <v>13</v>
      </c>
      <c r="CE124" s="30">
        <f t="shared" si="123"/>
        <v>39</v>
      </c>
      <c r="CF124" s="30">
        <f t="shared" si="123"/>
        <v>25</v>
      </c>
      <c r="CG124" s="30">
        <f t="shared" si="123"/>
        <v>53</v>
      </c>
      <c r="CH124" s="30">
        <f t="shared" si="123"/>
        <v>37</v>
      </c>
      <c r="CI124" s="30">
        <f t="shared" si="123"/>
        <v>251</v>
      </c>
      <c r="CJ124" s="30">
        <f t="shared" si="123"/>
        <v>243</v>
      </c>
      <c r="CK124" s="30">
        <f t="shared" si="123"/>
        <v>879</v>
      </c>
      <c r="CL124" s="30">
        <f t="shared" si="123"/>
        <v>199</v>
      </c>
      <c r="CM124" s="30">
        <f t="shared" si="123"/>
        <v>282</v>
      </c>
      <c r="CN124" s="30">
        <f t="shared" si="123"/>
        <v>4620</v>
      </c>
      <c r="CO124" s="30">
        <f t="shared" si="123"/>
        <v>2999</v>
      </c>
      <c r="CP124" s="30">
        <f t="shared" si="123"/>
        <v>235</v>
      </c>
      <c r="CQ124" s="30">
        <f t="shared" si="123"/>
        <v>444</v>
      </c>
      <c r="CR124" s="30">
        <f t="shared" si="123"/>
        <v>57</v>
      </c>
      <c r="CS124" s="30">
        <f t="shared" si="123"/>
        <v>61</v>
      </c>
      <c r="CT124" s="30">
        <f t="shared" si="123"/>
        <v>41</v>
      </c>
      <c r="CU124" s="30">
        <f t="shared" si="123"/>
        <v>44</v>
      </c>
      <c r="CV124" s="30">
        <f t="shared" si="123"/>
        <v>4</v>
      </c>
      <c r="CW124" s="30">
        <f t="shared" si="123"/>
        <v>30</v>
      </c>
      <c r="CX124" s="30">
        <f t="shared" si="123"/>
        <v>132</v>
      </c>
      <c r="CY124" s="30">
        <f t="shared" si="123"/>
        <v>16</v>
      </c>
      <c r="CZ124" s="30">
        <f t="shared" si="123"/>
        <v>571</v>
      </c>
      <c r="DA124" s="30">
        <f t="shared" si="123"/>
        <v>32</v>
      </c>
      <c r="DB124" s="30">
        <f t="shared" si="123"/>
        <v>62</v>
      </c>
      <c r="DC124" s="30">
        <f t="shared" si="123"/>
        <v>19</v>
      </c>
      <c r="DD124" s="30">
        <f t="shared" si="123"/>
        <v>27</v>
      </c>
      <c r="DE124" s="30">
        <f t="shared" si="123"/>
        <v>69</v>
      </c>
      <c r="DF124" s="30">
        <f t="shared" si="123"/>
        <v>5404</v>
      </c>
      <c r="DG124" s="30">
        <f t="shared" si="123"/>
        <v>10</v>
      </c>
      <c r="DH124" s="30">
        <f t="shared" si="123"/>
        <v>440</v>
      </c>
      <c r="DI124" s="30">
        <f t="shared" si="123"/>
        <v>962</v>
      </c>
      <c r="DJ124" s="30">
        <f t="shared" si="123"/>
        <v>159</v>
      </c>
      <c r="DK124" s="30">
        <f t="shared" si="123"/>
        <v>149</v>
      </c>
      <c r="DL124" s="30">
        <f t="shared" si="123"/>
        <v>1594</v>
      </c>
      <c r="DM124" s="30">
        <f t="shared" si="123"/>
        <v>100</v>
      </c>
      <c r="DN124" s="30">
        <f t="shared" si="123"/>
        <v>450</v>
      </c>
      <c r="DO124" s="30">
        <f t="shared" si="123"/>
        <v>1180</v>
      </c>
      <c r="DP124" s="30">
        <f t="shared" si="123"/>
        <v>34</v>
      </c>
      <c r="DQ124" s="30">
        <f t="shared" si="123"/>
        <v>108</v>
      </c>
      <c r="DR124" s="30">
        <f t="shared" si="123"/>
        <v>652</v>
      </c>
      <c r="DS124" s="30">
        <f t="shared" si="123"/>
        <v>351</v>
      </c>
      <c r="DT124" s="30">
        <f t="shared" si="123"/>
        <v>51</v>
      </c>
      <c r="DU124" s="30">
        <f t="shared" si="123"/>
        <v>118</v>
      </c>
      <c r="DV124" s="30">
        <f t="shared" si="123"/>
        <v>53</v>
      </c>
      <c r="DW124" s="30">
        <f t="shared" si="123"/>
        <v>73</v>
      </c>
      <c r="DX124" s="30">
        <f t="shared" si="123"/>
        <v>25</v>
      </c>
      <c r="DY124" s="30">
        <f t="shared" si="123"/>
        <v>47</v>
      </c>
      <c r="DZ124" s="30">
        <f t="shared" si="123"/>
        <v>127</v>
      </c>
      <c r="EA124" s="30">
        <f t="shared" ref="EA124:FX124" si="124">EA10</f>
        <v>167</v>
      </c>
      <c r="EB124" s="30">
        <f t="shared" si="124"/>
        <v>140</v>
      </c>
      <c r="EC124" s="30">
        <f t="shared" si="124"/>
        <v>47</v>
      </c>
      <c r="ED124" s="30">
        <f t="shared" si="124"/>
        <v>31</v>
      </c>
      <c r="EE124" s="30">
        <f t="shared" si="124"/>
        <v>68</v>
      </c>
      <c r="EF124" s="30">
        <f t="shared" si="124"/>
        <v>516</v>
      </c>
      <c r="EG124" s="30">
        <f t="shared" si="124"/>
        <v>96</v>
      </c>
      <c r="EH124" s="30">
        <f t="shared" si="124"/>
        <v>51</v>
      </c>
      <c r="EI124" s="30">
        <f t="shared" si="124"/>
        <v>8107</v>
      </c>
      <c r="EJ124" s="30">
        <f t="shared" si="124"/>
        <v>2466</v>
      </c>
      <c r="EK124" s="30">
        <f t="shared" si="124"/>
        <v>144</v>
      </c>
      <c r="EL124" s="30">
        <f t="shared" si="124"/>
        <v>101</v>
      </c>
      <c r="EM124" s="30">
        <f t="shared" si="124"/>
        <v>137</v>
      </c>
      <c r="EN124" s="30">
        <f t="shared" si="124"/>
        <v>375</v>
      </c>
      <c r="EO124" s="30">
        <f t="shared" si="124"/>
        <v>74</v>
      </c>
      <c r="EP124" s="30">
        <f t="shared" si="124"/>
        <v>61</v>
      </c>
      <c r="EQ124" s="30">
        <f t="shared" si="124"/>
        <v>226</v>
      </c>
      <c r="ER124" s="30">
        <f t="shared" si="124"/>
        <v>88</v>
      </c>
      <c r="ES124" s="30">
        <f t="shared" si="124"/>
        <v>52</v>
      </c>
      <c r="ET124" s="30">
        <f t="shared" si="124"/>
        <v>104</v>
      </c>
      <c r="EU124" s="30">
        <f t="shared" si="124"/>
        <v>350</v>
      </c>
      <c r="EV124" s="30">
        <f t="shared" si="124"/>
        <v>21</v>
      </c>
      <c r="EW124" s="30">
        <f t="shared" si="124"/>
        <v>93</v>
      </c>
      <c r="EX124" s="30">
        <f t="shared" si="124"/>
        <v>42</v>
      </c>
      <c r="EY124" s="30">
        <f t="shared" si="124"/>
        <v>91</v>
      </c>
      <c r="EZ124" s="30">
        <f t="shared" si="124"/>
        <v>31</v>
      </c>
      <c r="FA124" s="30">
        <f t="shared" si="124"/>
        <v>495</v>
      </c>
      <c r="FB124" s="30">
        <f t="shared" si="124"/>
        <v>131</v>
      </c>
      <c r="FC124" s="30">
        <f t="shared" si="124"/>
        <v>347</v>
      </c>
      <c r="FD124" s="30">
        <f t="shared" si="124"/>
        <v>113</v>
      </c>
      <c r="FE124" s="30">
        <f t="shared" si="124"/>
        <v>29</v>
      </c>
      <c r="FF124" s="30">
        <f t="shared" si="124"/>
        <v>63</v>
      </c>
      <c r="FG124" s="30">
        <f t="shared" si="124"/>
        <v>21</v>
      </c>
      <c r="FH124" s="30">
        <f t="shared" si="124"/>
        <v>38</v>
      </c>
      <c r="FI124" s="30">
        <f t="shared" si="124"/>
        <v>482</v>
      </c>
      <c r="FJ124" s="30">
        <f t="shared" si="124"/>
        <v>333</v>
      </c>
      <c r="FK124" s="30">
        <f t="shared" si="124"/>
        <v>433</v>
      </c>
      <c r="FL124" s="30">
        <f t="shared" si="124"/>
        <v>424</v>
      </c>
      <c r="FM124" s="30">
        <f t="shared" si="124"/>
        <v>511</v>
      </c>
      <c r="FN124" s="30">
        <f t="shared" si="124"/>
        <v>8002</v>
      </c>
      <c r="FO124" s="30">
        <f t="shared" si="124"/>
        <v>198</v>
      </c>
      <c r="FP124" s="30">
        <f t="shared" si="124"/>
        <v>856</v>
      </c>
      <c r="FQ124" s="30">
        <f t="shared" si="124"/>
        <v>196</v>
      </c>
      <c r="FR124" s="30">
        <f t="shared" si="124"/>
        <v>32</v>
      </c>
      <c r="FS124" s="30">
        <f t="shared" si="124"/>
        <v>21</v>
      </c>
      <c r="FT124" s="31">
        <f t="shared" si="124"/>
        <v>20</v>
      </c>
      <c r="FU124" s="30">
        <f t="shared" si="124"/>
        <v>264</v>
      </c>
      <c r="FV124" s="30">
        <f t="shared" si="124"/>
        <v>198</v>
      </c>
      <c r="FW124" s="30">
        <f t="shared" si="124"/>
        <v>57</v>
      </c>
      <c r="FX124" s="30">
        <f t="shared" si="124"/>
        <v>6</v>
      </c>
      <c r="FY124" s="6"/>
      <c r="GA124" s="19"/>
      <c r="GB124" s="97"/>
      <c r="GC124" s="97"/>
      <c r="GD124" s="100"/>
      <c r="GE124" s="100"/>
    </row>
    <row r="125" spans="1:187" ht="15.75" x14ac:dyDescent="0.25">
      <c r="A125" s="3" t="s">
        <v>441</v>
      </c>
      <c r="B125" s="2" t="s">
        <v>442</v>
      </c>
      <c r="C125" s="30">
        <f t="shared" ref="C125:BN125" si="125">C13</f>
        <v>4964</v>
      </c>
      <c r="D125" s="30">
        <f t="shared" si="125"/>
        <v>26823</v>
      </c>
      <c r="E125" s="30">
        <f t="shared" si="125"/>
        <v>4984</v>
      </c>
      <c r="F125" s="30">
        <f t="shared" si="125"/>
        <v>11720</v>
      </c>
      <c r="G125" s="30">
        <f t="shared" si="125"/>
        <v>629</v>
      </c>
      <c r="H125" s="30">
        <f t="shared" si="125"/>
        <v>555</v>
      </c>
      <c r="I125" s="30">
        <f t="shared" si="125"/>
        <v>6205</v>
      </c>
      <c r="J125" s="30">
        <f t="shared" si="125"/>
        <v>1503</v>
      </c>
      <c r="K125" s="30">
        <f t="shared" si="125"/>
        <v>195</v>
      </c>
      <c r="L125" s="30">
        <f t="shared" si="125"/>
        <v>1469</v>
      </c>
      <c r="M125" s="30">
        <f t="shared" si="125"/>
        <v>728</v>
      </c>
      <c r="N125" s="30">
        <f t="shared" si="125"/>
        <v>33284</v>
      </c>
      <c r="O125" s="30">
        <f t="shared" si="125"/>
        <v>8763</v>
      </c>
      <c r="P125" s="30">
        <f t="shared" si="125"/>
        <v>115</v>
      </c>
      <c r="Q125" s="30">
        <f t="shared" si="125"/>
        <v>25282</v>
      </c>
      <c r="R125" s="30">
        <f t="shared" si="125"/>
        <v>1686</v>
      </c>
      <c r="S125" s="30">
        <f t="shared" si="125"/>
        <v>1086</v>
      </c>
      <c r="T125" s="30">
        <f t="shared" si="125"/>
        <v>81</v>
      </c>
      <c r="U125" s="30">
        <f t="shared" si="125"/>
        <v>19</v>
      </c>
      <c r="V125" s="30">
        <f t="shared" si="125"/>
        <v>180</v>
      </c>
      <c r="W125" s="31">
        <f t="shared" si="125"/>
        <v>28</v>
      </c>
      <c r="X125" s="30">
        <f t="shared" si="125"/>
        <v>21</v>
      </c>
      <c r="Y125" s="30">
        <f t="shared" si="125"/>
        <v>547</v>
      </c>
      <c r="Z125" s="30">
        <f t="shared" si="125"/>
        <v>157</v>
      </c>
      <c r="AA125" s="30">
        <f t="shared" si="125"/>
        <v>19366</v>
      </c>
      <c r="AB125" s="30">
        <f t="shared" si="125"/>
        <v>18255</v>
      </c>
      <c r="AC125" s="30">
        <f t="shared" si="125"/>
        <v>585</v>
      </c>
      <c r="AD125" s="30">
        <f t="shared" si="125"/>
        <v>812</v>
      </c>
      <c r="AE125" s="30">
        <f t="shared" si="125"/>
        <v>57</v>
      </c>
      <c r="AF125" s="30">
        <f t="shared" si="125"/>
        <v>104</v>
      </c>
      <c r="AG125" s="30">
        <f t="shared" si="125"/>
        <v>451</v>
      </c>
      <c r="AH125" s="30">
        <f t="shared" si="125"/>
        <v>609</v>
      </c>
      <c r="AI125" s="30">
        <f t="shared" si="125"/>
        <v>221</v>
      </c>
      <c r="AJ125" s="30">
        <f t="shared" si="125"/>
        <v>109</v>
      </c>
      <c r="AK125" s="30">
        <f t="shared" si="125"/>
        <v>117</v>
      </c>
      <c r="AL125" s="30">
        <f t="shared" si="125"/>
        <v>169</v>
      </c>
      <c r="AM125" s="30">
        <f t="shared" si="125"/>
        <v>282</v>
      </c>
      <c r="AN125" s="30">
        <f t="shared" si="125"/>
        <v>211</v>
      </c>
      <c r="AO125" s="30">
        <f t="shared" si="125"/>
        <v>2952</v>
      </c>
      <c r="AP125" s="30">
        <f t="shared" si="125"/>
        <v>55508</v>
      </c>
      <c r="AQ125" s="30">
        <f t="shared" si="125"/>
        <v>134</v>
      </c>
      <c r="AR125" s="30">
        <f t="shared" si="125"/>
        <v>41277</v>
      </c>
      <c r="AS125" s="30">
        <f t="shared" si="125"/>
        <v>4276</v>
      </c>
      <c r="AT125" s="30">
        <f t="shared" si="125"/>
        <v>1446</v>
      </c>
      <c r="AU125" s="30">
        <f t="shared" si="125"/>
        <v>157</v>
      </c>
      <c r="AV125" s="30">
        <f t="shared" si="125"/>
        <v>188</v>
      </c>
      <c r="AW125" s="30">
        <f t="shared" si="125"/>
        <v>122</v>
      </c>
      <c r="AX125" s="30">
        <f t="shared" si="125"/>
        <v>4</v>
      </c>
      <c r="AY125" s="30">
        <f t="shared" si="125"/>
        <v>276</v>
      </c>
      <c r="AZ125" s="30">
        <f t="shared" si="125"/>
        <v>7947</v>
      </c>
      <c r="BA125" s="30">
        <f t="shared" si="125"/>
        <v>5767</v>
      </c>
      <c r="BB125" s="30">
        <f t="shared" si="125"/>
        <v>5171</v>
      </c>
      <c r="BC125" s="30">
        <f t="shared" si="125"/>
        <v>18772</v>
      </c>
      <c r="BD125" s="30">
        <f t="shared" si="125"/>
        <v>3139</v>
      </c>
      <c r="BE125" s="30">
        <f t="shared" si="125"/>
        <v>840</v>
      </c>
      <c r="BF125" s="30">
        <f t="shared" si="125"/>
        <v>15032</v>
      </c>
      <c r="BG125" s="30">
        <f t="shared" si="125"/>
        <v>602</v>
      </c>
      <c r="BH125" s="30">
        <f t="shared" si="125"/>
        <v>304</v>
      </c>
      <c r="BI125" s="30">
        <f t="shared" si="125"/>
        <v>162</v>
      </c>
      <c r="BJ125" s="30">
        <f t="shared" si="125"/>
        <v>3862</v>
      </c>
      <c r="BK125" s="30">
        <f t="shared" si="125"/>
        <v>11239</v>
      </c>
      <c r="BL125" s="30">
        <f t="shared" si="125"/>
        <v>66</v>
      </c>
      <c r="BM125" s="30">
        <f t="shared" si="125"/>
        <v>170</v>
      </c>
      <c r="BN125" s="30">
        <f t="shared" si="125"/>
        <v>2209</v>
      </c>
      <c r="BO125" s="30">
        <f t="shared" ref="BO125:DZ125" si="126">BO13</f>
        <v>894</v>
      </c>
      <c r="BP125" s="30">
        <f t="shared" si="126"/>
        <v>116</v>
      </c>
      <c r="BQ125" s="30">
        <f t="shared" si="126"/>
        <v>3739</v>
      </c>
      <c r="BR125" s="30">
        <f t="shared" si="126"/>
        <v>2967</v>
      </c>
      <c r="BS125" s="30">
        <f t="shared" si="126"/>
        <v>681</v>
      </c>
      <c r="BT125" s="30">
        <f t="shared" si="126"/>
        <v>296</v>
      </c>
      <c r="BU125" s="30">
        <f t="shared" si="126"/>
        <v>234</v>
      </c>
      <c r="BV125" s="30">
        <f t="shared" si="126"/>
        <v>813</v>
      </c>
      <c r="BW125" s="30">
        <f t="shared" si="126"/>
        <v>1239</v>
      </c>
      <c r="BX125" s="30">
        <f t="shared" si="126"/>
        <v>47</v>
      </c>
      <c r="BY125" s="30">
        <f t="shared" si="126"/>
        <v>317</v>
      </c>
      <c r="BZ125" s="30">
        <f t="shared" si="126"/>
        <v>129</v>
      </c>
      <c r="CA125" s="30">
        <f t="shared" si="126"/>
        <v>108</v>
      </c>
      <c r="CB125" s="30">
        <f t="shared" si="126"/>
        <v>50800</v>
      </c>
      <c r="CC125" s="30">
        <f t="shared" si="126"/>
        <v>107</v>
      </c>
      <c r="CD125" s="30">
        <f t="shared" si="126"/>
        <v>26</v>
      </c>
      <c r="CE125" s="30">
        <f t="shared" si="126"/>
        <v>98</v>
      </c>
      <c r="CF125" s="30">
        <f t="shared" si="126"/>
        <v>62</v>
      </c>
      <c r="CG125" s="30">
        <f t="shared" si="126"/>
        <v>143</v>
      </c>
      <c r="CH125" s="30">
        <f t="shared" si="126"/>
        <v>65</v>
      </c>
      <c r="CI125" s="30">
        <f t="shared" si="126"/>
        <v>453</v>
      </c>
      <c r="CJ125" s="30">
        <f t="shared" si="126"/>
        <v>574</v>
      </c>
      <c r="CK125" s="30">
        <f t="shared" si="126"/>
        <v>3483</v>
      </c>
      <c r="CL125" s="30">
        <f t="shared" si="126"/>
        <v>858</v>
      </c>
      <c r="CM125" s="30">
        <f t="shared" si="126"/>
        <v>479</v>
      </c>
      <c r="CN125" s="30">
        <f t="shared" si="126"/>
        <v>19001</v>
      </c>
      <c r="CO125" s="30">
        <f t="shared" si="126"/>
        <v>9599</v>
      </c>
      <c r="CP125" s="30">
        <f t="shared" si="126"/>
        <v>695</v>
      </c>
      <c r="CQ125" s="30">
        <f t="shared" si="126"/>
        <v>640</v>
      </c>
      <c r="CR125" s="30">
        <f t="shared" si="126"/>
        <v>113</v>
      </c>
      <c r="CS125" s="30">
        <f t="shared" si="126"/>
        <v>220</v>
      </c>
      <c r="CT125" s="30">
        <f t="shared" si="126"/>
        <v>70</v>
      </c>
      <c r="CU125" s="30">
        <f t="shared" si="126"/>
        <v>265</v>
      </c>
      <c r="CV125" s="30">
        <f t="shared" si="126"/>
        <v>28</v>
      </c>
      <c r="CW125" s="30">
        <f t="shared" si="126"/>
        <v>106</v>
      </c>
      <c r="CX125" s="30">
        <f t="shared" si="126"/>
        <v>306</v>
      </c>
      <c r="CY125" s="30">
        <f t="shared" si="126"/>
        <v>27</v>
      </c>
      <c r="CZ125" s="30">
        <f t="shared" si="126"/>
        <v>1333</v>
      </c>
      <c r="DA125" s="30">
        <f t="shared" si="126"/>
        <v>114</v>
      </c>
      <c r="DB125" s="30">
        <f t="shared" si="126"/>
        <v>195</v>
      </c>
      <c r="DC125" s="30">
        <f t="shared" si="126"/>
        <v>78</v>
      </c>
      <c r="DD125" s="30">
        <f t="shared" si="126"/>
        <v>92</v>
      </c>
      <c r="DE125" s="30">
        <f t="shared" si="126"/>
        <v>181</v>
      </c>
      <c r="DF125" s="30">
        <f t="shared" si="126"/>
        <v>13872</v>
      </c>
      <c r="DG125" s="30">
        <f t="shared" si="126"/>
        <v>40</v>
      </c>
      <c r="DH125" s="30">
        <f t="shared" si="126"/>
        <v>1330</v>
      </c>
      <c r="DI125" s="30">
        <f t="shared" si="126"/>
        <v>1687</v>
      </c>
      <c r="DJ125" s="30">
        <f t="shared" si="126"/>
        <v>458</v>
      </c>
      <c r="DK125" s="30">
        <f t="shared" si="126"/>
        <v>309</v>
      </c>
      <c r="DL125" s="30">
        <f t="shared" si="126"/>
        <v>3620</v>
      </c>
      <c r="DM125" s="30">
        <f t="shared" si="126"/>
        <v>185</v>
      </c>
      <c r="DN125" s="30">
        <f t="shared" si="126"/>
        <v>896</v>
      </c>
      <c r="DO125" s="30">
        <f t="shared" si="126"/>
        <v>1920</v>
      </c>
      <c r="DP125" s="30">
        <f t="shared" si="126"/>
        <v>132</v>
      </c>
      <c r="DQ125" s="30">
        <f t="shared" si="126"/>
        <v>365</v>
      </c>
      <c r="DR125" s="30">
        <f t="shared" si="126"/>
        <v>928</v>
      </c>
      <c r="DS125" s="30">
        <f t="shared" si="126"/>
        <v>490</v>
      </c>
      <c r="DT125" s="30">
        <f t="shared" si="126"/>
        <v>83</v>
      </c>
      <c r="DU125" s="30">
        <f t="shared" si="126"/>
        <v>236</v>
      </c>
      <c r="DV125" s="30">
        <f t="shared" si="126"/>
        <v>137</v>
      </c>
      <c r="DW125" s="30">
        <f t="shared" si="126"/>
        <v>222</v>
      </c>
      <c r="DX125" s="30">
        <f t="shared" si="126"/>
        <v>89</v>
      </c>
      <c r="DY125" s="30">
        <f t="shared" si="126"/>
        <v>197</v>
      </c>
      <c r="DZ125" s="30">
        <f t="shared" si="126"/>
        <v>526</v>
      </c>
      <c r="EA125" s="30">
        <f t="shared" ref="EA125:FX125" si="127">EA13</f>
        <v>452</v>
      </c>
      <c r="EB125" s="30">
        <f t="shared" si="127"/>
        <v>362</v>
      </c>
      <c r="EC125" s="30">
        <f t="shared" si="127"/>
        <v>200</v>
      </c>
      <c r="ED125" s="30">
        <f t="shared" si="127"/>
        <v>999</v>
      </c>
      <c r="EE125" s="30">
        <f t="shared" si="127"/>
        <v>124</v>
      </c>
      <c r="EF125" s="30">
        <f t="shared" si="127"/>
        <v>884</v>
      </c>
      <c r="EG125" s="30">
        <f t="shared" si="127"/>
        <v>172</v>
      </c>
      <c r="EH125" s="30">
        <f t="shared" si="127"/>
        <v>138</v>
      </c>
      <c r="EI125" s="30">
        <f t="shared" si="127"/>
        <v>10349</v>
      </c>
      <c r="EJ125" s="30">
        <f t="shared" si="127"/>
        <v>6073</v>
      </c>
      <c r="EK125" s="30">
        <f t="shared" si="127"/>
        <v>447</v>
      </c>
      <c r="EL125" s="30">
        <f t="shared" si="127"/>
        <v>326</v>
      </c>
      <c r="EM125" s="30">
        <f t="shared" si="127"/>
        <v>247</v>
      </c>
      <c r="EN125" s="30">
        <f t="shared" si="127"/>
        <v>642</v>
      </c>
      <c r="EO125" s="30">
        <f t="shared" si="127"/>
        <v>234</v>
      </c>
      <c r="EP125" s="30">
        <f t="shared" si="127"/>
        <v>240</v>
      </c>
      <c r="EQ125" s="30">
        <f t="shared" si="127"/>
        <v>1740</v>
      </c>
      <c r="ER125" s="30">
        <f t="shared" si="127"/>
        <v>206</v>
      </c>
      <c r="ES125" s="30">
        <f t="shared" si="127"/>
        <v>70</v>
      </c>
      <c r="ET125" s="30">
        <f t="shared" si="127"/>
        <v>147</v>
      </c>
      <c r="EU125" s="30">
        <f t="shared" si="127"/>
        <v>362</v>
      </c>
      <c r="EV125" s="30">
        <f t="shared" si="127"/>
        <v>43</v>
      </c>
      <c r="EW125" s="30">
        <f t="shared" si="127"/>
        <v>591</v>
      </c>
      <c r="EX125" s="30">
        <f t="shared" si="127"/>
        <v>125</v>
      </c>
      <c r="EY125" s="30">
        <f t="shared" si="127"/>
        <v>149</v>
      </c>
      <c r="EZ125" s="30">
        <f t="shared" si="127"/>
        <v>76</v>
      </c>
      <c r="FA125" s="30">
        <f t="shared" si="127"/>
        <v>2199</v>
      </c>
      <c r="FB125" s="30">
        <f t="shared" si="127"/>
        <v>231</v>
      </c>
      <c r="FC125" s="30">
        <f t="shared" si="127"/>
        <v>1469</v>
      </c>
      <c r="FD125" s="30">
        <f t="shared" si="127"/>
        <v>233</v>
      </c>
      <c r="FE125" s="30">
        <f t="shared" si="127"/>
        <v>58</v>
      </c>
      <c r="FF125" s="30">
        <f t="shared" si="127"/>
        <v>143</v>
      </c>
      <c r="FG125" s="30">
        <f t="shared" si="127"/>
        <v>84</v>
      </c>
      <c r="FH125" s="30">
        <f t="shared" si="127"/>
        <v>62</v>
      </c>
      <c r="FI125" s="30">
        <f t="shared" si="127"/>
        <v>1146</v>
      </c>
      <c r="FJ125" s="30">
        <f t="shared" si="127"/>
        <v>1220</v>
      </c>
      <c r="FK125" s="30">
        <f t="shared" si="127"/>
        <v>1451</v>
      </c>
      <c r="FL125" s="30">
        <f t="shared" si="127"/>
        <v>3969</v>
      </c>
      <c r="FM125" s="30">
        <f t="shared" si="127"/>
        <v>2470</v>
      </c>
      <c r="FN125" s="30">
        <f t="shared" si="127"/>
        <v>14090</v>
      </c>
      <c r="FO125" s="30">
        <f t="shared" si="127"/>
        <v>662</v>
      </c>
      <c r="FP125" s="30">
        <f t="shared" si="127"/>
        <v>1445</v>
      </c>
      <c r="FQ125" s="30">
        <f t="shared" si="127"/>
        <v>577</v>
      </c>
      <c r="FR125" s="30">
        <f t="shared" si="127"/>
        <v>88</v>
      </c>
      <c r="FS125" s="30">
        <f t="shared" si="127"/>
        <v>128</v>
      </c>
      <c r="FT125" s="31">
        <f t="shared" si="127"/>
        <v>51</v>
      </c>
      <c r="FU125" s="30">
        <f t="shared" si="127"/>
        <v>484</v>
      </c>
      <c r="FV125" s="30">
        <f t="shared" si="127"/>
        <v>449</v>
      </c>
      <c r="FW125" s="30">
        <f t="shared" si="127"/>
        <v>138</v>
      </c>
      <c r="FX125" s="30">
        <f t="shared" si="127"/>
        <v>36</v>
      </c>
      <c r="FY125" s="33"/>
      <c r="GA125" s="19"/>
      <c r="GB125" s="97"/>
      <c r="GC125" s="97"/>
      <c r="GD125" s="100"/>
      <c r="GE125" s="100"/>
    </row>
    <row r="126" spans="1:187" ht="15.75" x14ac:dyDescent="0.25">
      <c r="A126" s="4" t="s">
        <v>443</v>
      </c>
      <c r="B126" s="2" t="s">
        <v>444</v>
      </c>
      <c r="C126" s="101">
        <f t="shared" ref="C126:BO126" si="128">ROUND(C124/C125,4)</f>
        <v>0.50749999999999995</v>
      </c>
      <c r="D126" s="101">
        <f t="shared" si="128"/>
        <v>0.34010000000000001</v>
      </c>
      <c r="E126" s="101">
        <f t="shared" si="128"/>
        <v>0.74199999999999999</v>
      </c>
      <c r="F126" s="101">
        <f t="shared" si="128"/>
        <v>0.30599999999999999</v>
      </c>
      <c r="G126" s="101">
        <f t="shared" si="128"/>
        <v>0.26869999999999999</v>
      </c>
      <c r="H126" s="101">
        <f t="shared" si="128"/>
        <v>0.182</v>
      </c>
      <c r="I126" s="101">
        <f t="shared" si="128"/>
        <v>0.72119999999999995</v>
      </c>
      <c r="J126" s="101">
        <f t="shared" si="128"/>
        <v>0.4597</v>
      </c>
      <c r="K126" s="101">
        <f t="shared" si="128"/>
        <v>0.46150000000000002</v>
      </c>
      <c r="L126" s="101">
        <f t="shared" si="128"/>
        <v>0.58479999999999999</v>
      </c>
      <c r="M126" s="101">
        <f t="shared" si="128"/>
        <v>0.82689999999999997</v>
      </c>
      <c r="N126" s="101">
        <f t="shared" si="128"/>
        <v>0.2361</v>
      </c>
      <c r="O126" s="101">
        <f t="shared" si="128"/>
        <v>0.1517</v>
      </c>
      <c r="P126" s="101">
        <f t="shared" si="128"/>
        <v>0.53039999999999998</v>
      </c>
      <c r="Q126" s="101">
        <f t="shared" si="128"/>
        <v>0.61229999999999996</v>
      </c>
      <c r="R126" s="101">
        <f t="shared" si="128"/>
        <v>0.41099999999999998</v>
      </c>
      <c r="S126" s="101">
        <f t="shared" si="128"/>
        <v>0.41620000000000001</v>
      </c>
      <c r="T126" s="101">
        <f t="shared" si="128"/>
        <v>0.46910000000000002</v>
      </c>
      <c r="U126" s="101">
        <f t="shared" si="128"/>
        <v>0.73680000000000001</v>
      </c>
      <c r="V126" s="101">
        <f t="shared" si="128"/>
        <v>0.57220000000000004</v>
      </c>
      <c r="W126" s="102">
        <f t="shared" si="128"/>
        <v>0.71430000000000005</v>
      </c>
      <c r="X126" s="101">
        <f t="shared" si="128"/>
        <v>0.42859999999999998</v>
      </c>
      <c r="Y126" s="101">
        <f t="shared" si="128"/>
        <v>0.76229999999999998</v>
      </c>
      <c r="Z126" s="101">
        <f t="shared" si="128"/>
        <v>0.45219999999999999</v>
      </c>
      <c r="AA126" s="101">
        <f t="shared" si="128"/>
        <v>0.25009999999999999</v>
      </c>
      <c r="AB126" s="101">
        <f t="shared" si="128"/>
        <v>0.16600000000000001</v>
      </c>
      <c r="AC126" s="101">
        <f t="shared" si="128"/>
        <v>0.26319999999999999</v>
      </c>
      <c r="AD126" s="101">
        <f t="shared" si="128"/>
        <v>0.30049999999999999</v>
      </c>
      <c r="AE126" s="101">
        <f t="shared" si="128"/>
        <v>0.43859999999999999</v>
      </c>
      <c r="AF126" s="101">
        <f t="shared" si="128"/>
        <v>0.44230000000000003</v>
      </c>
      <c r="AG126" s="101">
        <f t="shared" si="128"/>
        <v>0.24829999999999999</v>
      </c>
      <c r="AH126" s="101">
        <f t="shared" si="128"/>
        <v>0.51070000000000004</v>
      </c>
      <c r="AI126" s="101">
        <f t="shared" si="128"/>
        <v>0.43890000000000001</v>
      </c>
      <c r="AJ126" s="101">
        <f t="shared" si="128"/>
        <v>0.60550000000000004</v>
      </c>
      <c r="AK126" s="101">
        <f t="shared" si="128"/>
        <v>0.82050000000000001</v>
      </c>
      <c r="AL126" s="101">
        <f t="shared" si="128"/>
        <v>0.84619999999999995</v>
      </c>
      <c r="AM126" s="101">
        <f t="shared" si="128"/>
        <v>0.54259999999999997</v>
      </c>
      <c r="AN126" s="101">
        <f t="shared" si="128"/>
        <v>0.4123</v>
      </c>
      <c r="AO126" s="101">
        <f t="shared" si="128"/>
        <v>0.48</v>
      </c>
      <c r="AP126" s="101">
        <f t="shared" si="128"/>
        <v>0.57669999999999999</v>
      </c>
      <c r="AQ126" s="101">
        <f t="shared" si="128"/>
        <v>0.4627</v>
      </c>
      <c r="AR126" s="101">
        <f t="shared" si="128"/>
        <v>9.5200000000000007E-2</v>
      </c>
      <c r="AS126" s="101">
        <f t="shared" si="128"/>
        <v>0.2757</v>
      </c>
      <c r="AT126" s="101">
        <f t="shared" si="128"/>
        <v>0.14380000000000001</v>
      </c>
      <c r="AU126" s="101">
        <f t="shared" si="128"/>
        <v>0.32479999999999998</v>
      </c>
      <c r="AV126" s="101">
        <f t="shared" si="128"/>
        <v>0.39889999999999998</v>
      </c>
      <c r="AW126" s="101">
        <f t="shared" si="128"/>
        <v>0.19670000000000001</v>
      </c>
      <c r="AX126" s="101">
        <f t="shared" si="128"/>
        <v>2.25</v>
      </c>
      <c r="AY126" s="101">
        <f t="shared" si="128"/>
        <v>0.4022</v>
      </c>
      <c r="AZ126" s="101">
        <f t="shared" si="128"/>
        <v>0.64</v>
      </c>
      <c r="BA126" s="101">
        <f t="shared" si="128"/>
        <v>0.3664</v>
      </c>
      <c r="BB126" s="101">
        <f t="shared" si="128"/>
        <v>0.35199999999999998</v>
      </c>
      <c r="BC126" s="101">
        <f t="shared" si="128"/>
        <v>0.49830000000000002</v>
      </c>
      <c r="BD126" s="101">
        <f t="shared" si="128"/>
        <v>0.13250000000000001</v>
      </c>
      <c r="BE126" s="101">
        <f t="shared" si="128"/>
        <v>0.25119999999999998</v>
      </c>
      <c r="BF126" s="101">
        <f t="shared" si="128"/>
        <v>0.1007</v>
      </c>
      <c r="BG126" s="101">
        <f t="shared" si="128"/>
        <v>0.505</v>
      </c>
      <c r="BH126" s="101">
        <f t="shared" si="128"/>
        <v>0.21049999999999999</v>
      </c>
      <c r="BI126" s="101">
        <f t="shared" si="128"/>
        <v>0.58020000000000005</v>
      </c>
      <c r="BJ126" s="101">
        <f t="shared" si="128"/>
        <v>6.3200000000000006E-2</v>
      </c>
      <c r="BK126" s="101">
        <f t="shared" si="128"/>
        <v>0.2382</v>
      </c>
      <c r="BL126" s="101">
        <f t="shared" si="128"/>
        <v>0.48480000000000001</v>
      </c>
      <c r="BM126" s="101">
        <f t="shared" si="128"/>
        <v>0.43530000000000002</v>
      </c>
      <c r="BN126" s="101">
        <f t="shared" si="128"/>
        <v>0.49980000000000002</v>
      </c>
      <c r="BO126" s="101">
        <f t="shared" si="128"/>
        <v>0.4899</v>
      </c>
      <c r="BP126" s="101">
        <f t="shared" ref="BP126:EA126" si="129">ROUND(BP124/BP125,4)</f>
        <v>0.46550000000000002</v>
      </c>
      <c r="BQ126" s="101">
        <f t="shared" si="129"/>
        <v>0.3201</v>
      </c>
      <c r="BR126" s="101">
        <f t="shared" si="129"/>
        <v>0.3805</v>
      </c>
      <c r="BS126" s="101">
        <f t="shared" si="129"/>
        <v>0.5081</v>
      </c>
      <c r="BT126" s="101">
        <f t="shared" si="129"/>
        <v>0.28720000000000001</v>
      </c>
      <c r="BU126" s="101">
        <f t="shared" si="129"/>
        <v>0.35899999999999999</v>
      </c>
      <c r="BV126" s="101">
        <f t="shared" si="129"/>
        <v>0.20910000000000001</v>
      </c>
      <c r="BW126" s="101">
        <f t="shared" si="129"/>
        <v>0.19850000000000001</v>
      </c>
      <c r="BX126" s="101">
        <f t="shared" si="129"/>
        <v>0.17019999999999999</v>
      </c>
      <c r="BY126" s="101">
        <f t="shared" si="129"/>
        <v>0.77600000000000002</v>
      </c>
      <c r="BZ126" s="101">
        <f t="shared" si="129"/>
        <v>0.51939999999999997</v>
      </c>
      <c r="CA126" s="101">
        <f t="shared" si="129"/>
        <v>0.34260000000000002</v>
      </c>
      <c r="CB126" s="101">
        <f t="shared" si="129"/>
        <v>0.25729999999999997</v>
      </c>
      <c r="CC126" s="101">
        <f t="shared" si="129"/>
        <v>0.42059999999999997</v>
      </c>
      <c r="CD126" s="101">
        <f t="shared" si="129"/>
        <v>0.5</v>
      </c>
      <c r="CE126" s="101">
        <f t="shared" si="129"/>
        <v>0.39800000000000002</v>
      </c>
      <c r="CF126" s="101">
        <f t="shared" si="129"/>
        <v>0.4032</v>
      </c>
      <c r="CG126" s="101">
        <f t="shared" si="129"/>
        <v>0.37059999999999998</v>
      </c>
      <c r="CH126" s="101">
        <f t="shared" si="129"/>
        <v>0.56920000000000004</v>
      </c>
      <c r="CI126" s="101">
        <f t="shared" si="129"/>
        <v>0.55410000000000004</v>
      </c>
      <c r="CJ126" s="101">
        <f t="shared" si="129"/>
        <v>0.42330000000000001</v>
      </c>
      <c r="CK126" s="101">
        <f t="shared" si="129"/>
        <v>0.25240000000000001</v>
      </c>
      <c r="CL126" s="101">
        <f t="shared" si="129"/>
        <v>0.2319</v>
      </c>
      <c r="CM126" s="101">
        <f t="shared" si="129"/>
        <v>0.5887</v>
      </c>
      <c r="CN126" s="101">
        <f t="shared" si="129"/>
        <v>0.24310000000000001</v>
      </c>
      <c r="CO126" s="101">
        <f t="shared" si="129"/>
        <v>0.31240000000000001</v>
      </c>
      <c r="CP126" s="101">
        <f t="shared" si="129"/>
        <v>0.33810000000000001</v>
      </c>
      <c r="CQ126" s="101">
        <f t="shared" si="129"/>
        <v>0.69379999999999997</v>
      </c>
      <c r="CR126" s="101">
        <f t="shared" si="129"/>
        <v>0.50439999999999996</v>
      </c>
      <c r="CS126" s="101">
        <f t="shared" si="129"/>
        <v>0.27729999999999999</v>
      </c>
      <c r="CT126" s="101">
        <f t="shared" si="129"/>
        <v>0.5857</v>
      </c>
      <c r="CU126" s="101">
        <f t="shared" si="129"/>
        <v>0.16600000000000001</v>
      </c>
      <c r="CV126" s="101">
        <f t="shared" si="129"/>
        <v>0.1429</v>
      </c>
      <c r="CW126" s="101">
        <f t="shared" si="129"/>
        <v>0.28299999999999997</v>
      </c>
      <c r="CX126" s="101">
        <f t="shared" si="129"/>
        <v>0.43140000000000001</v>
      </c>
      <c r="CY126" s="101">
        <f t="shared" si="129"/>
        <v>0.59260000000000002</v>
      </c>
      <c r="CZ126" s="101">
        <f t="shared" si="129"/>
        <v>0.4284</v>
      </c>
      <c r="DA126" s="101">
        <f t="shared" si="129"/>
        <v>0.28070000000000001</v>
      </c>
      <c r="DB126" s="101">
        <f t="shared" si="129"/>
        <v>0.31790000000000002</v>
      </c>
      <c r="DC126" s="101">
        <f t="shared" si="129"/>
        <v>0.24360000000000001</v>
      </c>
      <c r="DD126" s="101">
        <f t="shared" si="129"/>
        <v>0.29349999999999998</v>
      </c>
      <c r="DE126" s="101">
        <f t="shared" si="129"/>
        <v>0.38119999999999998</v>
      </c>
      <c r="DF126" s="101">
        <f t="shared" si="129"/>
        <v>0.3896</v>
      </c>
      <c r="DG126" s="101">
        <f t="shared" si="129"/>
        <v>0.25</v>
      </c>
      <c r="DH126" s="101">
        <f t="shared" si="129"/>
        <v>0.33079999999999998</v>
      </c>
      <c r="DI126" s="101">
        <f t="shared" si="129"/>
        <v>0.57020000000000004</v>
      </c>
      <c r="DJ126" s="101">
        <f t="shared" si="129"/>
        <v>0.34720000000000001</v>
      </c>
      <c r="DK126" s="101">
        <f t="shared" si="129"/>
        <v>0.48220000000000002</v>
      </c>
      <c r="DL126" s="101">
        <f t="shared" si="129"/>
        <v>0.44030000000000002</v>
      </c>
      <c r="DM126" s="101">
        <f t="shared" si="129"/>
        <v>0.54049999999999998</v>
      </c>
      <c r="DN126" s="101">
        <f t="shared" si="129"/>
        <v>0.50219999999999998</v>
      </c>
      <c r="DO126" s="101">
        <f t="shared" si="129"/>
        <v>0.61460000000000004</v>
      </c>
      <c r="DP126" s="101">
        <f t="shared" si="129"/>
        <v>0.2576</v>
      </c>
      <c r="DQ126" s="101">
        <f t="shared" si="129"/>
        <v>0.2959</v>
      </c>
      <c r="DR126" s="101">
        <f t="shared" si="129"/>
        <v>0.7026</v>
      </c>
      <c r="DS126" s="101">
        <f t="shared" si="129"/>
        <v>0.71630000000000005</v>
      </c>
      <c r="DT126" s="101">
        <f t="shared" si="129"/>
        <v>0.61450000000000005</v>
      </c>
      <c r="DU126" s="101">
        <f t="shared" si="129"/>
        <v>0.5</v>
      </c>
      <c r="DV126" s="101">
        <f t="shared" si="129"/>
        <v>0.38690000000000002</v>
      </c>
      <c r="DW126" s="101">
        <f t="shared" si="129"/>
        <v>0.32879999999999998</v>
      </c>
      <c r="DX126" s="101">
        <f t="shared" si="129"/>
        <v>0.28089999999999998</v>
      </c>
      <c r="DY126" s="101">
        <f t="shared" si="129"/>
        <v>0.23860000000000001</v>
      </c>
      <c r="DZ126" s="101">
        <f t="shared" si="129"/>
        <v>0.2414</v>
      </c>
      <c r="EA126" s="101">
        <f t="shared" si="129"/>
        <v>0.3695</v>
      </c>
      <c r="EB126" s="101">
        <f t="shared" ref="EB126:FX126" si="130">ROUND(EB124/EB125,4)</f>
        <v>0.38669999999999999</v>
      </c>
      <c r="EC126" s="101">
        <f t="shared" si="130"/>
        <v>0.23499999999999999</v>
      </c>
      <c r="ED126" s="101">
        <f t="shared" si="130"/>
        <v>3.1E-2</v>
      </c>
      <c r="EE126" s="101">
        <f t="shared" si="130"/>
        <v>0.5484</v>
      </c>
      <c r="EF126" s="101">
        <f t="shared" si="130"/>
        <v>0.5837</v>
      </c>
      <c r="EG126" s="101">
        <f t="shared" si="130"/>
        <v>0.55810000000000004</v>
      </c>
      <c r="EH126" s="101">
        <f t="shared" si="130"/>
        <v>0.36959999999999998</v>
      </c>
      <c r="EI126" s="101">
        <f t="shared" si="130"/>
        <v>0.78339999999999999</v>
      </c>
      <c r="EJ126" s="101">
        <f t="shared" si="130"/>
        <v>0.40610000000000002</v>
      </c>
      <c r="EK126" s="101">
        <f t="shared" si="130"/>
        <v>0.3221</v>
      </c>
      <c r="EL126" s="101">
        <f t="shared" si="130"/>
        <v>0.30980000000000002</v>
      </c>
      <c r="EM126" s="101">
        <f t="shared" si="130"/>
        <v>0.55469999999999997</v>
      </c>
      <c r="EN126" s="101">
        <f t="shared" si="130"/>
        <v>0.58409999999999995</v>
      </c>
      <c r="EO126" s="101">
        <f t="shared" si="130"/>
        <v>0.31619999999999998</v>
      </c>
      <c r="EP126" s="101">
        <f t="shared" si="130"/>
        <v>0.25419999999999998</v>
      </c>
      <c r="EQ126" s="101">
        <f t="shared" si="130"/>
        <v>0.12989999999999999</v>
      </c>
      <c r="ER126" s="101">
        <f t="shared" si="130"/>
        <v>0.42720000000000002</v>
      </c>
      <c r="ES126" s="101">
        <f t="shared" si="130"/>
        <v>0.7429</v>
      </c>
      <c r="ET126" s="101">
        <f t="shared" si="130"/>
        <v>0.70750000000000002</v>
      </c>
      <c r="EU126" s="101">
        <f t="shared" si="130"/>
        <v>0.96689999999999998</v>
      </c>
      <c r="EV126" s="101">
        <f t="shared" si="130"/>
        <v>0.4884</v>
      </c>
      <c r="EW126" s="101">
        <f t="shared" si="130"/>
        <v>0.15740000000000001</v>
      </c>
      <c r="EX126" s="101">
        <f t="shared" si="130"/>
        <v>0.33600000000000002</v>
      </c>
      <c r="EY126" s="101">
        <f t="shared" si="130"/>
        <v>0.61070000000000002</v>
      </c>
      <c r="EZ126" s="101">
        <f t="shared" si="130"/>
        <v>0.40789999999999998</v>
      </c>
      <c r="FA126" s="101">
        <f t="shared" si="130"/>
        <v>0.22509999999999999</v>
      </c>
      <c r="FB126" s="101">
        <f t="shared" si="130"/>
        <v>0.56710000000000005</v>
      </c>
      <c r="FC126" s="101">
        <f t="shared" si="130"/>
        <v>0.23619999999999999</v>
      </c>
      <c r="FD126" s="101">
        <f t="shared" si="130"/>
        <v>0.48499999999999999</v>
      </c>
      <c r="FE126" s="101">
        <f t="shared" si="130"/>
        <v>0.5</v>
      </c>
      <c r="FF126" s="101">
        <f t="shared" si="130"/>
        <v>0.44059999999999999</v>
      </c>
      <c r="FG126" s="101">
        <f t="shared" si="130"/>
        <v>0.25</v>
      </c>
      <c r="FH126" s="101">
        <f t="shared" si="130"/>
        <v>0.6129</v>
      </c>
      <c r="FI126" s="101">
        <f t="shared" si="130"/>
        <v>0.42059999999999997</v>
      </c>
      <c r="FJ126" s="101">
        <f t="shared" si="130"/>
        <v>0.27300000000000002</v>
      </c>
      <c r="FK126" s="101">
        <f t="shared" si="130"/>
        <v>0.2984</v>
      </c>
      <c r="FL126" s="101">
        <f t="shared" si="130"/>
        <v>0.10680000000000001</v>
      </c>
      <c r="FM126" s="101">
        <f t="shared" si="130"/>
        <v>0.2069</v>
      </c>
      <c r="FN126" s="101">
        <f t="shared" si="130"/>
        <v>0.56789999999999996</v>
      </c>
      <c r="FO126" s="101">
        <f t="shared" si="130"/>
        <v>0.29909999999999998</v>
      </c>
      <c r="FP126" s="101">
        <f t="shared" si="130"/>
        <v>0.59240000000000004</v>
      </c>
      <c r="FQ126" s="101">
        <f t="shared" si="130"/>
        <v>0.3397</v>
      </c>
      <c r="FR126" s="101">
        <f t="shared" si="130"/>
        <v>0.36359999999999998</v>
      </c>
      <c r="FS126" s="101">
        <f t="shared" si="130"/>
        <v>0.1641</v>
      </c>
      <c r="FT126" s="102">
        <f t="shared" si="130"/>
        <v>0.39219999999999999</v>
      </c>
      <c r="FU126" s="101">
        <f t="shared" si="130"/>
        <v>0.54549999999999998</v>
      </c>
      <c r="FV126" s="101">
        <f t="shared" si="130"/>
        <v>0.441</v>
      </c>
      <c r="FW126" s="101">
        <f t="shared" si="130"/>
        <v>0.41299999999999998</v>
      </c>
      <c r="FX126" s="101">
        <f t="shared" si="130"/>
        <v>0.16669999999999999</v>
      </c>
      <c r="FY126" s="21"/>
      <c r="FZ126" s="33"/>
      <c r="GA126" s="19"/>
      <c r="GB126" s="33"/>
      <c r="GC126" s="33"/>
      <c r="GD126" s="6"/>
      <c r="GE126" s="6"/>
    </row>
    <row r="127" spans="1:187" ht="15.75" x14ac:dyDescent="0.25">
      <c r="A127" s="4" t="s">
        <v>445</v>
      </c>
      <c r="B127" s="2" t="s">
        <v>446</v>
      </c>
      <c r="C127" s="21">
        <f t="shared" ref="C127:BN127" si="131">ROUND(C126*C14,1)+C23</f>
        <v>4210.8</v>
      </c>
      <c r="D127" s="21">
        <f t="shared" si="131"/>
        <v>14260.2</v>
      </c>
      <c r="E127" s="21">
        <f t="shared" si="131"/>
        <v>5548.1</v>
      </c>
      <c r="F127" s="21">
        <f t="shared" si="131"/>
        <v>5296.2</v>
      </c>
      <c r="G127" s="21">
        <f t="shared" si="131"/>
        <v>280</v>
      </c>
      <c r="H127" s="21">
        <f t="shared" si="131"/>
        <v>165</v>
      </c>
      <c r="I127" s="21">
        <f t="shared" si="131"/>
        <v>7278.3</v>
      </c>
      <c r="J127" s="21">
        <f t="shared" si="131"/>
        <v>1037.2</v>
      </c>
      <c r="K127" s="21">
        <f t="shared" si="131"/>
        <v>132.5</v>
      </c>
      <c r="L127" s="21">
        <f t="shared" si="131"/>
        <v>1421.5</v>
      </c>
      <c r="M127" s="21">
        <f t="shared" si="131"/>
        <v>1005.6</v>
      </c>
      <c r="N127" s="21">
        <f t="shared" si="131"/>
        <v>12553</v>
      </c>
      <c r="O127" s="21">
        <f t="shared" si="131"/>
        <v>2218.9</v>
      </c>
      <c r="P127" s="21">
        <f t="shared" si="131"/>
        <v>92</v>
      </c>
      <c r="Q127" s="21">
        <f t="shared" si="131"/>
        <v>23946.400000000001</v>
      </c>
      <c r="R127" s="21">
        <f t="shared" si="131"/>
        <v>1134</v>
      </c>
      <c r="S127" s="21">
        <f t="shared" si="131"/>
        <v>669.1</v>
      </c>
      <c r="T127" s="21">
        <f t="shared" si="131"/>
        <v>61.5</v>
      </c>
      <c r="U127" s="21">
        <f t="shared" si="131"/>
        <v>26.2</v>
      </c>
      <c r="V127" s="21">
        <f t="shared" si="131"/>
        <v>160.19999999999999</v>
      </c>
      <c r="W127" s="17">
        <f t="shared" si="131"/>
        <v>31.1</v>
      </c>
      <c r="X127" s="21">
        <f t="shared" si="131"/>
        <v>12.4</v>
      </c>
      <c r="Y127" s="21">
        <f t="shared" si="131"/>
        <v>1273.4000000000001</v>
      </c>
      <c r="Z127" s="21">
        <f t="shared" si="131"/>
        <v>104.7</v>
      </c>
      <c r="AA127" s="21">
        <f t="shared" si="131"/>
        <v>7572.5</v>
      </c>
      <c r="AB127" s="21">
        <f t="shared" si="131"/>
        <v>4966</v>
      </c>
      <c r="AC127" s="21">
        <f t="shared" si="131"/>
        <v>246.5</v>
      </c>
      <c r="AD127" s="21">
        <f t="shared" si="131"/>
        <v>374.5</v>
      </c>
      <c r="AE127" s="21">
        <f t="shared" si="131"/>
        <v>41.9</v>
      </c>
      <c r="AF127" s="21">
        <f t="shared" si="131"/>
        <v>68.3</v>
      </c>
      <c r="AG127" s="21">
        <f t="shared" si="131"/>
        <v>177.2</v>
      </c>
      <c r="AH127" s="21">
        <f t="shared" si="131"/>
        <v>504.3</v>
      </c>
      <c r="AI127" s="21">
        <f t="shared" si="131"/>
        <v>145.1</v>
      </c>
      <c r="AJ127" s="21">
        <f t="shared" si="131"/>
        <v>104.8</v>
      </c>
      <c r="AK127" s="21">
        <f t="shared" si="131"/>
        <v>154.69999999999999</v>
      </c>
      <c r="AL127" s="21">
        <f t="shared" si="131"/>
        <v>214.5</v>
      </c>
      <c r="AM127" s="21">
        <f t="shared" si="131"/>
        <v>228.7</v>
      </c>
      <c r="AN127" s="21">
        <f t="shared" si="131"/>
        <v>147.19999999999999</v>
      </c>
      <c r="AO127" s="21">
        <f t="shared" si="131"/>
        <v>2195.6999999999998</v>
      </c>
      <c r="AP127" s="21">
        <f t="shared" si="131"/>
        <v>48412.9</v>
      </c>
      <c r="AQ127" s="21">
        <f t="shared" si="131"/>
        <v>99.2</v>
      </c>
      <c r="AR127" s="21">
        <f t="shared" si="131"/>
        <v>6287.8</v>
      </c>
      <c r="AS127" s="21">
        <f t="shared" si="131"/>
        <v>1922.7</v>
      </c>
      <c r="AT127" s="21">
        <f t="shared" si="131"/>
        <v>324.39999999999998</v>
      </c>
      <c r="AU127" s="21">
        <f t="shared" si="131"/>
        <v>75.5</v>
      </c>
      <c r="AV127" s="21">
        <f t="shared" si="131"/>
        <v>114.5</v>
      </c>
      <c r="AW127" s="21">
        <f t="shared" si="131"/>
        <v>40.6</v>
      </c>
      <c r="AX127" s="21">
        <f t="shared" si="131"/>
        <v>9</v>
      </c>
      <c r="AY127" s="21">
        <f t="shared" si="131"/>
        <v>183.8</v>
      </c>
      <c r="AZ127" s="21">
        <f t="shared" si="131"/>
        <v>7235</v>
      </c>
      <c r="BA127" s="21">
        <f t="shared" si="131"/>
        <v>3263.7</v>
      </c>
      <c r="BB127" s="21">
        <f t="shared" si="131"/>
        <v>2707.5</v>
      </c>
      <c r="BC127" s="21">
        <f t="shared" si="131"/>
        <v>14598.6</v>
      </c>
      <c r="BD127" s="21">
        <f t="shared" si="131"/>
        <v>654.70000000000005</v>
      </c>
      <c r="BE127" s="21">
        <f t="shared" si="131"/>
        <v>333.7</v>
      </c>
      <c r="BF127" s="21">
        <f t="shared" si="131"/>
        <v>2538.3000000000002</v>
      </c>
      <c r="BG127" s="21">
        <f t="shared" si="131"/>
        <v>469.1</v>
      </c>
      <c r="BH127" s="21">
        <f t="shared" si="131"/>
        <v>124</v>
      </c>
      <c r="BI127" s="21">
        <f t="shared" si="131"/>
        <v>145.6</v>
      </c>
      <c r="BJ127" s="21">
        <f t="shared" si="131"/>
        <v>419.1</v>
      </c>
      <c r="BK127" s="21">
        <f t="shared" si="131"/>
        <v>4926.6000000000004</v>
      </c>
      <c r="BL127" s="21">
        <f t="shared" si="131"/>
        <v>105</v>
      </c>
      <c r="BM127" s="21">
        <f t="shared" si="131"/>
        <v>117.7</v>
      </c>
      <c r="BN127" s="21">
        <f t="shared" si="131"/>
        <v>1710.1</v>
      </c>
      <c r="BO127" s="21">
        <f t="shared" ref="BO127:DZ127" si="132">ROUND(BO126*BO14,1)+BO23</f>
        <v>634.4</v>
      </c>
      <c r="BP127" s="21">
        <f t="shared" si="132"/>
        <v>89.1</v>
      </c>
      <c r="BQ127" s="21">
        <f t="shared" si="132"/>
        <v>1909.1</v>
      </c>
      <c r="BR127" s="21">
        <f t="shared" si="132"/>
        <v>1725.3</v>
      </c>
      <c r="BS127" s="21">
        <f t="shared" si="132"/>
        <v>533.4</v>
      </c>
      <c r="BT127" s="21">
        <f t="shared" si="132"/>
        <v>123.9</v>
      </c>
      <c r="BU127" s="21">
        <f t="shared" si="132"/>
        <v>139.80000000000001</v>
      </c>
      <c r="BV127" s="21">
        <f t="shared" si="132"/>
        <v>261.10000000000002</v>
      </c>
      <c r="BW127" s="21">
        <f t="shared" si="132"/>
        <v>383.3</v>
      </c>
      <c r="BX127" s="21">
        <f t="shared" si="132"/>
        <v>13.6</v>
      </c>
      <c r="BY127" s="21">
        <f t="shared" si="132"/>
        <v>388.8</v>
      </c>
      <c r="BZ127" s="21">
        <f t="shared" si="132"/>
        <v>105.2</v>
      </c>
      <c r="CA127" s="21">
        <f t="shared" si="132"/>
        <v>54</v>
      </c>
      <c r="CB127" s="21">
        <f t="shared" si="132"/>
        <v>20808.8</v>
      </c>
      <c r="CC127" s="21">
        <f t="shared" si="132"/>
        <v>66.2</v>
      </c>
      <c r="CD127" s="21">
        <f t="shared" si="132"/>
        <v>21.3</v>
      </c>
      <c r="CE127" s="21">
        <f t="shared" si="132"/>
        <v>59.5</v>
      </c>
      <c r="CF127" s="21">
        <f t="shared" si="132"/>
        <v>36.299999999999997</v>
      </c>
      <c r="CG127" s="21">
        <f t="shared" si="132"/>
        <v>72.5</v>
      </c>
      <c r="CH127" s="21">
        <f t="shared" si="132"/>
        <v>58.3</v>
      </c>
      <c r="CI127" s="21">
        <f t="shared" si="132"/>
        <v>387.9</v>
      </c>
      <c r="CJ127" s="21">
        <f t="shared" si="132"/>
        <v>391.4</v>
      </c>
      <c r="CK127" s="21">
        <f t="shared" si="132"/>
        <v>1368.8</v>
      </c>
      <c r="CL127" s="21">
        <f t="shared" si="132"/>
        <v>304.2</v>
      </c>
      <c r="CM127" s="21">
        <f t="shared" si="132"/>
        <v>449.6</v>
      </c>
      <c r="CN127" s="21">
        <f t="shared" si="132"/>
        <v>7262.2</v>
      </c>
      <c r="CO127" s="21">
        <f t="shared" si="132"/>
        <v>4748.3</v>
      </c>
      <c r="CP127" s="21">
        <f t="shared" si="132"/>
        <v>362.4</v>
      </c>
      <c r="CQ127" s="21">
        <f t="shared" si="132"/>
        <v>659.3</v>
      </c>
      <c r="CR127" s="21">
        <f t="shared" si="132"/>
        <v>87.5</v>
      </c>
      <c r="CS127" s="21">
        <f t="shared" si="132"/>
        <v>96.4</v>
      </c>
      <c r="CT127" s="21">
        <f t="shared" si="132"/>
        <v>61.2</v>
      </c>
      <c r="CU127" s="21">
        <f t="shared" si="132"/>
        <v>75.2</v>
      </c>
      <c r="CV127" s="21">
        <f t="shared" si="132"/>
        <v>7.1</v>
      </c>
      <c r="CW127" s="21">
        <f t="shared" si="132"/>
        <v>45.3</v>
      </c>
      <c r="CX127" s="21">
        <f t="shared" si="132"/>
        <v>198.8</v>
      </c>
      <c r="CY127" s="21">
        <f t="shared" si="132"/>
        <v>21.3</v>
      </c>
      <c r="CZ127" s="21">
        <f t="shared" si="132"/>
        <v>866.8</v>
      </c>
      <c r="DA127" s="21">
        <f t="shared" si="132"/>
        <v>45.9</v>
      </c>
      <c r="DB127" s="21">
        <f t="shared" si="132"/>
        <v>92.2</v>
      </c>
      <c r="DC127" s="21">
        <f t="shared" si="132"/>
        <v>35.299999999999997</v>
      </c>
      <c r="DD127" s="21">
        <f t="shared" si="132"/>
        <v>41.5</v>
      </c>
      <c r="DE127" s="21">
        <f t="shared" si="132"/>
        <v>164.7</v>
      </c>
      <c r="DF127" s="21">
        <f t="shared" si="132"/>
        <v>8337.9</v>
      </c>
      <c r="DG127" s="21">
        <f t="shared" si="132"/>
        <v>19</v>
      </c>
      <c r="DH127" s="21">
        <f t="shared" si="132"/>
        <v>662.5</v>
      </c>
      <c r="DI127" s="21">
        <f t="shared" si="132"/>
        <v>1484</v>
      </c>
      <c r="DJ127" s="21">
        <f t="shared" si="132"/>
        <v>229.8</v>
      </c>
      <c r="DK127" s="21">
        <f t="shared" si="132"/>
        <v>211.2</v>
      </c>
      <c r="DL127" s="21">
        <f t="shared" si="132"/>
        <v>2553</v>
      </c>
      <c r="DM127" s="21">
        <f t="shared" si="132"/>
        <v>143.80000000000001</v>
      </c>
      <c r="DN127" s="21">
        <f t="shared" si="132"/>
        <v>698.5</v>
      </c>
      <c r="DO127" s="21">
        <f t="shared" si="132"/>
        <v>1830.8</v>
      </c>
      <c r="DP127" s="21">
        <f t="shared" si="132"/>
        <v>51.1</v>
      </c>
      <c r="DQ127" s="21">
        <f t="shared" si="132"/>
        <v>157</v>
      </c>
      <c r="DR127" s="21">
        <f t="shared" si="132"/>
        <v>959.4</v>
      </c>
      <c r="DS127" s="21">
        <f t="shared" si="132"/>
        <v>543</v>
      </c>
      <c r="DT127" s="21">
        <f t="shared" si="132"/>
        <v>80.8</v>
      </c>
      <c r="DU127" s="21">
        <f t="shared" si="132"/>
        <v>185.8</v>
      </c>
      <c r="DV127" s="21">
        <f t="shared" si="132"/>
        <v>71.8</v>
      </c>
      <c r="DW127" s="21">
        <f t="shared" si="132"/>
        <v>117.1</v>
      </c>
      <c r="DX127" s="21">
        <f t="shared" si="132"/>
        <v>42.7</v>
      </c>
      <c r="DY127" s="21">
        <f t="shared" si="132"/>
        <v>75.099999999999994</v>
      </c>
      <c r="DZ127" s="21">
        <f t="shared" si="132"/>
        <v>196.3</v>
      </c>
      <c r="EA127" s="21">
        <f t="shared" ref="EA127:FX127" si="133">ROUND(EA126*EA14,1)+EA23</f>
        <v>231.7</v>
      </c>
      <c r="EB127" s="21">
        <f t="shared" si="133"/>
        <v>217.2</v>
      </c>
      <c r="EC127" s="21">
        <f t="shared" si="133"/>
        <v>69.400000000000006</v>
      </c>
      <c r="ED127" s="21">
        <f t="shared" si="133"/>
        <v>57.5</v>
      </c>
      <c r="EE127" s="21">
        <f t="shared" si="133"/>
        <v>102.3</v>
      </c>
      <c r="EF127" s="21">
        <f t="shared" si="133"/>
        <v>813.1</v>
      </c>
      <c r="EG127" s="21">
        <f t="shared" si="133"/>
        <v>153.5</v>
      </c>
      <c r="EH127" s="21">
        <f t="shared" si="133"/>
        <v>80.400000000000006</v>
      </c>
      <c r="EI127" s="21">
        <f t="shared" si="133"/>
        <v>12089.3</v>
      </c>
      <c r="EJ127" s="21">
        <f t="shared" si="133"/>
        <v>3773.1</v>
      </c>
      <c r="EK127" s="21">
        <f t="shared" si="133"/>
        <v>216.3</v>
      </c>
      <c r="EL127" s="21">
        <f t="shared" si="133"/>
        <v>144.19999999999999</v>
      </c>
      <c r="EM127" s="21">
        <f t="shared" si="133"/>
        <v>218.8</v>
      </c>
      <c r="EN127" s="21">
        <f t="shared" si="133"/>
        <v>613.29999999999995</v>
      </c>
      <c r="EO127" s="21">
        <f t="shared" si="133"/>
        <v>114.1</v>
      </c>
      <c r="EP127" s="21">
        <f t="shared" si="133"/>
        <v>100.3</v>
      </c>
      <c r="EQ127" s="21">
        <f t="shared" si="133"/>
        <v>351.3</v>
      </c>
      <c r="ER127" s="21">
        <f t="shared" si="133"/>
        <v>134.80000000000001</v>
      </c>
      <c r="ES127" s="21">
        <f t="shared" si="133"/>
        <v>81.7</v>
      </c>
      <c r="ET127" s="21">
        <f t="shared" si="133"/>
        <v>149.19999999999999</v>
      </c>
      <c r="EU127" s="21">
        <f t="shared" si="133"/>
        <v>538.6</v>
      </c>
      <c r="EV127" s="21">
        <f t="shared" si="133"/>
        <v>29.1</v>
      </c>
      <c r="EW127" s="21">
        <f t="shared" si="133"/>
        <v>144.30000000000001</v>
      </c>
      <c r="EX127" s="21">
        <f t="shared" si="133"/>
        <v>70.7</v>
      </c>
      <c r="EY127" s="21">
        <f t="shared" si="133"/>
        <v>295.3</v>
      </c>
      <c r="EZ127" s="21">
        <f t="shared" si="133"/>
        <v>45.5</v>
      </c>
      <c r="FA127" s="21">
        <f t="shared" si="133"/>
        <v>774</v>
      </c>
      <c r="FB127" s="21">
        <f t="shared" si="133"/>
        <v>188</v>
      </c>
      <c r="FC127" s="21">
        <f t="shared" si="133"/>
        <v>552.9</v>
      </c>
      <c r="FD127" s="21">
        <f t="shared" si="133"/>
        <v>166.1</v>
      </c>
      <c r="FE127" s="21">
        <f t="shared" si="133"/>
        <v>44.3</v>
      </c>
      <c r="FF127" s="21">
        <f t="shared" si="133"/>
        <v>96.5</v>
      </c>
      <c r="FG127" s="21">
        <f t="shared" si="133"/>
        <v>29</v>
      </c>
      <c r="FH127" s="21">
        <f t="shared" si="133"/>
        <v>53.6</v>
      </c>
      <c r="FI127" s="21">
        <f t="shared" si="133"/>
        <v>739</v>
      </c>
      <c r="FJ127" s="21">
        <f t="shared" si="133"/>
        <v>503.9</v>
      </c>
      <c r="FK127" s="21">
        <f t="shared" si="133"/>
        <v>668</v>
      </c>
      <c r="FL127" s="21">
        <f t="shared" si="133"/>
        <v>634</v>
      </c>
      <c r="FM127" s="21">
        <f t="shared" si="133"/>
        <v>752.5</v>
      </c>
      <c r="FN127" s="21">
        <f t="shared" si="133"/>
        <v>12218.8</v>
      </c>
      <c r="FO127" s="21">
        <f t="shared" si="133"/>
        <v>315.8</v>
      </c>
      <c r="FP127" s="21">
        <f t="shared" si="133"/>
        <v>1290.8</v>
      </c>
      <c r="FQ127" s="21">
        <f t="shared" si="133"/>
        <v>298.60000000000002</v>
      </c>
      <c r="FR127" s="21">
        <f t="shared" si="133"/>
        <v>56.4</v>
      </c>
      <c r="FS127" s="21">
        <f t="shared" si="133"/>
        <v>30.7</v>
      </c>
      <c r="FT127" s="17">
        <f t="shared" si="133"/>
        <v>30.4</v>
      </c>
      <c r="FU127" s="21">
        <f t="shared" si="133"/>
        <v>406.4</v>
      </c>
      <c r="FV127" s="21">
        <f t="shared" si="133"/>
        <v>284.39999999999998</v>
      </c>
      <c r="FW127" s="21">
        <f t="shared" si="133"/>
        <v>80.5</v>
      </c>
      <c r="FX127" s="21">
        <f t="shared" si="133"/>
        <v>9.4</v>
      </c>
      <c r="FY127" s="33"/>
      <c r="FZ127" s="33"/>
      <c r="GA127" s="20"/>
      <c r="GB127" s="33"/>
      <c r="GC127" s="33"/>
      <c r="GD127" s="6"/>
      <c r="GE127" s="6"/>
    </row>
    <row r="128" spans="1:187" ht="15.75" x14ac:dyDescent="0.25">
      <c r="A128" s="2"/>
      <c r="B128" s="2" t="s">
        <v>447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47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47"/>
      <c r="FU128" s="33"/>
      <c r="FV128" s="33"/>
      <c r="FW128" s="33"/>
      <c r="FX128" s="33"/>
      <c r="FY128" s="98"/>
      <c r="FZ128" s="30"/>
      <c r="GA128" s="20"/>
      <c r="GB128" s="33"/>
      <c r="GC128" s="33"/>
      <c r="GD128" s="6"/>
      <c r="GE128" s="6"/>
    </row>
    <row r="129" spans="1:187" ht="15.75" x14ac:dyDescent="0.25">
      <c r="A129" s="4" t="s">
        <v>448</v>
      </c>
      <c r="B129" s="2" t="s">
        <v>449</v>
      </c>
      <c r="C129" s="21">
        <f t="shared" ref="C129:BN129" si="134">C11+C23</f>
        <v>3847.5</v>
      </c>
      <c r="D129" s="21">
        <f t="shared" si="134"/>
        <v>13166</v>
      </c>
      <c r="E129" s="21">
        <f t="shared" si="134"/>
        <v>5437</v>
      </c>
      <c r="F129" s="21">
        <f t="shared" si="134"/>
        <v>5041.5</v>
      </c>
      <c r="G129" s="21">
        <f t="shared" si="134"/>
        <v>233.5</v>
      </c>
      <c r="H129" s="21">
        <f t="shared" si="134"/>
        <v>152</v>
      </c>
      <c r="I129" s="21">
        <f t="shared" si="134"/>
        <v>7121.5</v>
      </c>
      <c r="J129" s="21">
        <f t="shared" si="134"/>
        <v>953.5</v>
      </c>
      <c r="K129" s="21">
        <f t="shared" si="134"/>
        <v>133.5</v>
      </c>
      <c r="L129" s="21">
        <f t="shared" si="134"/>
        <v>1344.5</v>
      </c>
      <c r="M129" s="21">
        <f t="shared" si="134"/>
        <v>996.5</v>
      </c>
      <c r="N129" s="21">
        <f t="shared" si="134"/>
        <v>12119</v>
      </c>
      <c r="O129" s="21">
        <f t="shared" si="134"/>
        <v>1910</v>
      </c>
      <c r="P129" s="21">
        <f t="shared" si="134"/>
        <v>85.5</v>
      </c>
      <c r="Q129" s="21">
        <f t="shared" si="134"/>
        <v>22994.5</v>
      </c>
      <c r="R129" s="21">
        <f t="shared" si="134"/>
        <v>968</v>
      </c>
      <c r="S129" s="21">
        <f t="shared" si="134"/>
        <v>641</v>
      </c>
      <c r="T129" s="21">
        <f t="shared" si="134"/>
        <v>55</v>
      </c>
      <c r="U129" s="21">
        <f t="shared" si="134"/>
        <v>21</v>
      </c>
      <c r="V129" s="21">
        <f t="shared" si="134"/>
        <v>144.5</v>
      </c>
      <c r="W129" s="17">
        <f t="shared" si="134"/>
        <v>28</v>
      </c>
      <c r="X129" s="21">
        <f t="shared" si="134"/>
        <v>14</v>
      </c>
      <c r="Y129" s="21">
        <f t="shared" si="134"/>
        <v>1391</v>
      </c>
      <c r="Z129" s="21">
        <f t="shared" si="134"/>
        <v>101</v>
      </c>
      <c r="AA129" s="21">
        <f t="shared" si="134"/>
        <v>7143</v>
      </c>
      <c r="AB129" s="21">
        <f t="shared" si="134"/>
        <v>4672.5</v>
      </c>
      <c r="AC129" s="21">
        <f t="shared" si="134"/>
        <v>219</v>
      </c>
      <c r="AD129" s="21">
        <f t="shared" si="134"/>
        <v>347</v>
      </c>
      <c r="AE129" s="21">
        <f t="shared" si="134"/>
        <v>37</v>
      </c>
      <c r="AF129" s="21">
        <f t="shared" si="134"/>
        <v>64</v>
      </c>
      <c r="AG129" s="21">
        <f t="shared" si="134"/>
        <v>153.5</v>
      </c>
      <c r="AH129" s="21">
        <f t="shared" si="134"/>
        <v>493</v>
      </c>
      <c r="AI129" s="21">
        <f t="shared" si="134"/>
        <v>134.5</v>
      </c>
      <c r="AJ129" s="21">
        <f t="shared" si="134"/>
        <v>97.5</v>
      </c>
      <c r="AK129" s="21">
        <f t="shared" si="134"/>
        <v>152</v>
      </c>
      <c r="AL129" s="21">
        <f t="shared" si="134"/>
        <v>201.5</v>
      </c>
      <c r="AM129" s="21">
        <f t="shared" si="134"/>
        <v>210</v>
      </c>
      <c r="AN129" s="21">
        <f t="shared" si="134"/>
        <v>133</v>
      </c>
      <c r="AO129" s="21">
        <f t="shared" si="134"/>
        <v>2027</v>
      </c>
      <c r="AP129" s="21">
        <f t="shared" si="134"/>
        <v>47967.5</v>
      </c>
      <c r="AQ129" s="21">
        <f t="shared" si="134"/>
        <v>99.5</v>
      </c>
      <c r="AR129" s="21">
        <f t="shared" si="134"/>
        <v>5843.5</v>
      </c>
      <c r="AS129" s="21">
        <f t="shared" si="134"/>
        <v>1835.5</v>
      </c>
      <c r="AT129" s="21">
        <f t="shared" si="134"/>
        <v>314</v>
      </c>
      <c r="AU129" s="21">
        <f t="shared" si="134"/>
        <v>67.5</v>
      </c>
      <c r="AV129" s="21">
        <f t="shared" si="134"/>
        <v>104.5</v>
      </c>
      <c r="AW129" s="21">
        <f t="shared" si="134"/>
        <v>36</v>
      </c>
      <c r="AX129" s="21">
        <f t="shared" si="134"/>
        <v>10.5</v>
      </c>
      <c r="AY129" s="21">
        <f t="shared" si="134"/>
        <v>178.5</v>
      </c>
      <c r="AZ129" s="21">
        <f t="shared" si="134"/>
        <v>7067.5</v>
      </c>
      <c r="BA129" s="21">
        <f t="shared" si="134"/>
        <v>3056</v>
      </c>
      <c r="BB129" s="21">
        <f t="shared" si="134"/>
        <v>2645.5</v>
      </c>
      <c r="BC129" s="21">
        <f t="shared" si="134"/>
        <v>13614</v>
      </c>
      <c r="BD129" s="21">
        <f t="shared" si="134"/>
        <v>593.5</v>
      </c>
      <c r="BE129" s="21">
        <f t="shared" si="134"/>
        <v>318</v>
      </c>
      <c r="BF129" s="21">
        <f t="shared" si="134"/>
        <v>2264</v>
      </c>
      <c r="BG129" s="21">
        <f t="shared" si="134"/>
        <v>442.5</v>
      </c>
      <c r="BH129" s="21">
        <f t="shared" si="134"/>
        <v>124.5</v>
      </c>
      <c r="BI129" s="21">
        <f t="shared" si="134"/>
        <v>134.5</v>
      </c>
      <c r="BJ129" s="21">
        <f t="shared" si="134"/>
        <v>370.5</v>
      </c>
      <c r="BK129" s="21">
        <f t="shared" si="134"/>
        <v>5571</v>
      </c>
      <c r="BL129" s="21">
        <f t="shared" si="134"/>
        <v>64</v>
      </c>
      <c r="BM129" s="21">
        <f t="shared" si="134"/>
        <v>118.5</v>
      </c>
      <c r="BN129" s="21">
        <f t="shared" si="134"/>
        <v>1548</v>
      </c>
      <c r="BO129" s="21">
        <f t="shared" ref="BO129:DZ129" si="135">BO11+BO23</f>
        <v>608</v>
      </c>
      <c r="BP129" s="21">
        <f t="shared" si="135"/>
        <v>83</v>
      </c>
      <c r="BQ129" s="21">
        <f t="shared" si="135"/>
        <v>1833</v>
      </c>
      <c r="BR129" s="21">
        <f t="shared" si="135"/>
        <v>1610.5</v>
      </c>
      <c r="BS129" s="21">
        <f t="shared" si="135"/>
        <v>499</v>
      </c>
      <c r="BT129" s="21">
        <f t="shared" si="135"/>
        <v>114.5</v>
      </c>
      <c r="BU129" s="21">
        <f t="shared" si="135"/>
        <v>127</v>
      </c>
      <c r="BV129" s="21">
        <f t="shared" si="135"/>
        <v>230</v>
      </c>
      <c r="BW129" s="21">
        <f t="shared" si="135"/>
        <v>349</v>
      </c>
      <c r="BX129" s="21">
        <f t="shared" si="135"/>
        <v>14</v>
      </c>
      <c r="BY129" s="21">
        <f t="shared" si="135"/>
        <v>364</v>
      </c>
      <c r="BZ129" s="21">
        <f t="shared" si="135"/>
        <v>102.5</v>
      </c>
      <c r="CA129" s="21">
        <f t="shared" si="135"/>
        <v>52</v>
      </c>
      <c r="CB129" s="21">
        <f t="shared" si="135"/>
        <v>19682</v>
      </c>
      <c r="CC129" s="21">
        <f t="shared" si="135"/>
        <v>58.5</v>
      </c>
      <c r="CD129" s="21">
        <f t="shared" si="135"/>
        <v>19.5</v>
      </c>
      <c r="CE129" s="21">
        <f t="shared" si="135"/>
        <v>59</v>
      </c>
      <c r="CF129" s="21">
        <f t="shared" si="135"/>
        <v>36</v>
      </c>
      <c r="CG129" s="21">
        <f t="shared" si="135"/>
        <v>69.5</v>
      </c>
      <c r="CH129" s="21">
        <f t="shared" si="135"/>
        <v>60.5</v>
      </c>
      <c r="CI129" s="21">
        <f t="shared" si="135"/>
        <v>352.5</v>
      </c>
      <c r="CJ129" s="21">
        <f t="shared" si="135"/>
        <v>386</v>
      </c>
      <c r="CK129" s="21">
        <f t="shared" si="135"/>
        <v>1215</v>
      </c>
      <c r="CL129" s="21">
        <f t="shared" si="135"/>
        <v>279</v>
      </c>
      <c r="CM129" s="21">
        <f t="shared" si="135"/>
        <v>425.5</v>
      </c>
      <c r="CN129" s="21">
        <f t="shared" si="135"/>
        <v>6836.5</v>
      </c>
      <c r="CO129" s="21">
        <f t="shared" si="135"/>
        <v>4537.5</v>
      </c>
      <c r="CP129" s="21">
        <f t="shared" si="135"/>
        <v>360.5</v>
      </c>
      <c r="CQ129" s="21">
        <f t="shared" si="135"/>
        <v>605</v>
      </c>
      <c r="CR129" s="21">
        <f t="shared" si="135"/>
        <v>90</v>
      </c>
      <c r="CS129" s="21">
        <f t="shared" si="135"/>
        <v>89</v>
      </c>
      <c r="CT129" s="21">
        <f t="shared" si="135"/>
        <v>64</v>
      </c>
      <c r="CU129" s="21">
        <f t="shared" si="135"/>
        <v>72</v>
      </c>
      <c r="CV129" s="21">
        <f t="shared" si="135"/>
        <v>14.5</v>
      </c>
      <c r="CW129" s="21">
        <f t="shared" si="135"/>
        <v>47</v>
      </c>
      <c r="CX129" s="21">
        <f t="shared" si="135"/>
        <v>170.5</v>
      </c>
      <c r="CY129" s="21">
        <f t="shared" si="135"/>
        <v>21</v>
      </c>
      <c r="CZ129" s="21">
        <f t="shared" si="135"/>
        <v>771.5</v>
      </c>
      <c r="DA129" s="21">
        <f t="shared" si="135"/>
        <v>41</v>
      </c>
      <c r="DB129" s="21">
        <f t="shared" si="135"/>
        <v>82</v>
      </c>
      <c r="DC129" s="21">
        <f t="shared" si="135"/>
        <v>29</v>
      </c>
      <c r="DD129" s="21">
        <f t="shared" si="135"/>
        <v>41</v>
      </c>
      <c r="DE129" s="21">
        <f t="shared" si="135"/>
        <v>102</v>
      </c>
      <c r="DF129" s="21">
        <f t="shared" si="135"/>
        <v>7661</v>
      </c>
      <c r="DG129" s="21">
        <f t="shared" si="135"/>
        <v>21</v>
      </c>
      <c r="DH129" s="21">
        <f t="shared" si="135"/>
        <v>588</v>
      </c>
      <c r="DI129" s="21">
        <f t="shared" si="135"/>
        <v>1328.5</v>
      </c>
      <c r="DJ129" s="21">
        <f t="shared" si="135"/>
        <v>205</v>
      </c>
      <c r="DK129" s="21">
        <f t="shared" si="135"/>
        <v>207.5</v>
      </c>
      <c r="DL129" s="21">
        <f t="shared" si="135"/>
        <v>2322.5</v>
      </c>
      <c r="DM129" s="21">
        <f t="shared" si="135"/>
        <v>130</v>
      </c>
      <c r="DN129" s="21">
        <f t="shared" si="135"/>
        <v>658.5</v>
      </c>
      <c r="DO129" s="21">
        <f t="shared" si="135"/>
        <v>1722</v>
      </c>
      <c r="DP129" s="21">
        <f t="shared" si="135"/>
        <v>55</v>
      </c>
      <c r="DQ129" s="21">
        <f t="shared" si="135"/>
        <v>154.5</v>
      </c>
      <c r="DR129" s="21">
        <f t="shared" si="135"/>
        <v>896</v>
      </c>
      <c r="DS129" s="21">
        <f t="shared" si="135"/>
        <v>514.5</v>
      </c>
      <c r="DT129" s="21">
        <f t="shared" si="135"/>
        <v>70.5</v>
      </c>
      <c r="DU129" s="21">
        <f t="shared" si="135"/>
        <v>162</v>
      </c>
      <c r="DV129" s="21">
        <f t="shared" si="135"/>
        <v>72</v>
      </c>
      <c r="DW129" s="21">
        <f t="shared" si="135"/>
        <v>117.5</v>
      </c>
      <c r="DX129" s="21">
        <f t="shared" si="135"/>
        <v>32</v>
      </c>
      <c r="DY129" s="21">
        <f t="shared" si="135"/>
        <v>65.5</v>
      </c>
      <c r="DZ129" s="21">
        <f t="shared" si="135"/>
        <v>192.5</v>
      </c>
      <c r="EA129" s="21">
        <f t="shared" ref="EA129:FX129" si="136">EA11+EA23</f>
        <v>223.5</v>
      </c>
      <c r="EB129" s="21">
        <f t="shared" si="136"/>
        <v>212</v>
      </c>
      <c r="EC129" s="21">
        <f t="shared" si="136"/>
        <v>62</v>
      </c>
      <c r="ED129" s="21">
        <f t="shared" si="136"/>
        <v>56</v>
      </c>
      <c r="EE129" s="21">
        <f t="shared" si="136"/>
        <v>96</v>
      </c>
      <c r="EF129" s="21">
        <f t="shared" si="136"/>
        <v>747.5</v>
      </c>
      <c r="EG129" s="21">
        <f t="shared" si="136"/>
        <v>157</v>
      </c>
      <c r="EH129" s="21">
        <f t="shared" si="136"/>
        <v>68</v>
      </c>
      <c r="EI129" s="21">
        <f t="shared" si="136"/>
        <v>11355.5</v>
      </c>
      <c r="EJ129" s="21">
        <f t="shared" si="136"/>
        <v>3521.5</v>
      </c>
      <c r="EK129" s="21">
        <f t="shared" si="136"/>
        <v>197</v>
      </c>
      <c r="EL129" s="21">
        <f t="shared" si="136"/>
        <v>128.5</v>
      </c>
      <c r="EM129" s="21">
        <f t="shared" si="136"/>
        <v>198.5</v>
      </c>
      <c r="EN129" s="21">
        <f t="shared" si="136"/>
        <v>563.5</v>
      </c>
      <c r="EO129" s="21">
        <f t="shared" si="136"/>
        <v>113.5</v>
      </c>
      <c r="EP129" s="21">
        <f t="shared" si="136"/>
        <v>96</v>
      </c>
      <c r="EQ129" s="21">
        <f t="shared" si="136"/>
        <v>337.5</v>
      </c>
      <c r="ER129" s="21">
        <f t="shared" si="136"/>
        <v>116.5</v>
      </c>
      <c r="ES129" s="21">
        <f t="shared" si="136"/>
        <v>80</v>
      </c>
      <c r="ET129" s="21">
        <f t="shared" si="136"/>
        <v>150</v>
      </c>
      <c r="EU129" s="21">
        <f t="shared" si="136"/>
        <v>524.5</v>
      </c>
      <c r="EV129" s="21">
        <f t="shared" si="136"/>
        <v>25.5</v>
      </c>
      <c r="EW129" s="21">
        <f t="shared" si="136"/>
        <v>148.5</v>
      </c>
      <c r="EX129" s="21">
        <f t="shared" si="136"/>
        <v>74.5</v>
      </c>
      <c r="EY129" s="21">
        <f t="shared" si="136"/>
        <v>198.5</v>
      </c>
      <c r="EZ129" s="21">
        <f t="shared" si="136"/>
        <v>44</v>
      </c>
      <c r="FA129" s="21">
        <f t="shared" si="136"/>
        <v>738.5</v>
      </c>
      <c r="FB129" s="21">
        <f t="shared" si="136"/>
        <v>180</v>
      </c>
      <c r="FC129" s="21">
        <f t="shared" si="136"/>
        <v>536</v>
      </c>
      <c r="FD129" s="21">
        <f t="shared" si="136"/>
        <v>148</v>
      </c>
      <c r="FE129" s="21">
        <f t="shared" si="136"/>
        <v>42</v>
      </c>
      <c r="FF129" s="21">
        <f t="shared" si="136"/>
        <v>94.5</v>
      </c>
      <c r="FG129" s="21">
        <f t="shared" si="136"/>
        <v>24</v>
      </c>
      <c r="FH129" s="21">
        <f t="shared" si="136"/>
        <v>51.5</v>
      </c>
      <c r="FI129" s="21">
        <f t="shared" si="136"/>
        <v>741</v>
      </c>
      <c r="FJ129" s="21">
        <f t="shared" si="136"/>
        <v>453</v>
      </c>
      <c r="FK129" s="21">
        <f t="shared" si="136"/>
        <v>632.5</v>
      </c>
      <c r="FL129" s="21">
        <f t="shared" si="136"/>
        <v>591.5</v>
      </c>
      <c r="FM129" s="21">
        <f t="shared" si="136"/>
        <v>696</v>
      </c>
      <c r="FN129" s="21">
        <f t="shared" si="136"/>
        <v>11670.5</v>
      </c>
      <c r="FO129" s="21">
        <f t="shared" si="136"/>
        <v>296</v>
      </c>
      <c r="FP129" s="21">
        <f t="shared" si="136"/>
        <v>1258</v>
      </c>
      <c r="FQ129" s="21">
        <f t="shared" si="136"/>
        <v>291</v>
      </c>
      <c r="FR129" s="21">
        <f t="shared" si="136"/>
        <v>49</v>
      </c>
      <c r="FS129" s="21">
        <f t="shared" si="136"/>
        <v>28.5</v>
      </c>
      <c r="FT129" s="17">
        <f t="shared" si="136"/>
        <v>28.5</v>
      </c>
      <c r="FU129" s="21">
        <f t="shared" si="136"/>
        <v>375.5</v>
      </c>
      <c r="FV129" s="21">
        <f t="shared" si="136"/>
        <v>267.5</v>
      </c>
      <c r="FW129" s="21">
        <f t="shared" si="136"/>
        <v>79</v>
      </c>
      <c r="FX129" s="21">
        <f t="shared" si="136"/>
        <v>11</v>
      </c>
      <c r="FY129" s="103"/>
      <c r="FZ129" s="30"/>
      <c r="GA129" s="28"/>
      <c r="GB129" s="33"/>
      <c r="GC129" s="33"/>
      <c r="GD129" s="6"/>
      <c r="GE129" s="6"/>
    </row>
    <row r="130" spans="1:187" ht="15.75" x14ac:dyDescent="0.25">
      <c r="A130" s="4" t="s">
        <v>450</v>
      </c>
      <c r="B130" s="20" t="s">
        <v>451</v>
      </c>
      <c r="C130" s="20">
        <f>MAX(C129,C127)</f>
        <v>4210.8</v>
      </c>
      <c r="D130" s="20">
        <f t="shared" ref="D130:BO130" si="137">MAX(D129,D127)</f>
        <v>14260.2</v>
      </c>
      <c r="E130" s="20">
        <f t="shared" si="137"/>
        <v>5548.1</v>
      </c>
      <c r="F130" s="20">
        <f t="shared" si="137"/>
        <v>5296.2</v>
      </c>
      <c r="G130" s="20">
        <f t="shared" si="137"/>
        <v>280</v>
      </c>
      <c r="H130" s="20">
        <f t="shared" si="137"/>
        <v>165</v>
      </c>
      <c r="I130" s="20">
        <f t="shared" si="137"/>
        <v>7278.3</v>
      </c>
      <c r="J130" s="20">
        <f t="shared" si="137"/>
        <v>1037.2</v>
      </c>
      <c r="K130" s="20">
        <f t="shared" si="137"/>
        <v>133.5</v>
      </c>
      <c r="L130" s="20">
        <f t="shared" si="137"/>
        <v>1421.5</v>
      </c>
      <c r="M130" s="20">
        <f t="shared" si="137"/>
        <v>1005.6</v>
      </c>
      <c r="N130" s="20">
        <f t="shared" si="137"/>
        <v>12553</v>
      </c>
      <c r="O130" s="20">
        <f t="shared" si="137"/>
        <v>2218.9</v>
      </c>
      <c r="P130" s="20">
        <f t="shared" si="137"/>
        <v>92</v>
      </c>
      <c r="Q130" s="20">
        <f t="shared" si="137"/>
        <v>23946.400000000001</v>
      </c>
      <c r="R130" s="20">
        <f t="shared" si="137"/>
        <v>1134</v>
      </c>
      <c r="S130" s="20">
        <f t="shared" si="137"/>
        <v>669.1</v>
      </c>
      <c r="T130" s="20">
        <f t="shared" si="137"/>
        <v>61.5</v>
      </c>
      <c r="U130" s="20">
        <f t="shared" si="137"/>
        <v>26.2</v>
      </c>
      <c r="V130" s="20">
        <f t="shared" si="137"/>
        <v>160.19999999999999</v>
      </c>
      <c r="W130" s="20">
        <f t="shared" si="137"/>
        <v>31.1</v>
      </c>
      <c r="X130" s="20">
        <f t="shared" si="137"/>
        <v>14</v>
      </c>
      <c r="Y130" s="20">
        <f t="shared" si="137"/>
        <v>1391</v>
      </c>
      <c r="Z130" s="20">
        <f t="shared" si="137"/>
        <v>104.7</v>
      </c>
      <c r="AA130" s="20">
        <f t="shared" si="137"/>
        <v>7572.5</v>
      </c>
      <c r="AB130" s="20">
        <f t="shared" si="137"/>
        <v>4966</v>
      </c>
      <c r="AC130" s="20">
        <f t="shared" si="137"/>
        <v>246.5</v>
      </c>
      <c r="AD130" s="20">
        <f t="shared" si="137"/>
        <v>374.5</v>
      </c>
      <c r="AE130" s="20">
        <f t="shared" si="137"/>
        <v>41.9</v>
      </c>
      <c r="AF130" s="20">
        <f t="shared" si="137"/>
        <v>68.3</v>
      </c>
      <c r="AG130" s="20">
        <f t="shared" si="137"/>
        <v>177.2</v>
      </c>
      <c r="AH130" s="20">
        <f t="shared" si="137"/>
        <v>504.3</v>
      </c>
      <c r="AI130" s="20">
        <f t="shared" si="137"/>
        <v>145.1</v>
      </c>
      <c r="AJ130" s="20">
        <f t="shared" si="137"/>
        <v>104.8</v>
      </c>
      <c r="AK130" s="20">
        <f t="shared" si="137"/>
        <v>154.69999999999999</v>
      </c>
      <c r="AL130" s="20">
        <f t="shared" si="137"/>
        <v>214.5</v>
      </c>
      <c r="AM130" s="20">
        <f t="shared" si="137"/>
        <v>228.7</v>
      </c>
      <c r="AN130" s="20">
        <f t="shared" si="137"/>
        <v>147.19999999999999</v>
      </c>
      <c r="AO130" s="20">
        <f t="shared" si="137"/>
        <v>2195.6999999999998</v>
      </c>
      <c r="AP130" s="20">
        <f t="shared" si="137"/>
        <v>48412.9</v>
      </c>
      <c r="AQ130" s="20">
        <f t="shared" si="137"/>
        <v>99.5</v>
      </c>
      <c r="AR130" s="20">
        <f t="shared" si="137"/>
        <v>6287.8</v>
      </c>
      <c r="AS130" s="20">
        <f t="shared" si="137"/>
        <v>1922.7</v>
      </c>
      <c r="AT130" s="20">
        <f t="shared" si="137"/>
        <v>324.39999999999998</v>
      </c>
      <c r="AU130" s="20">
        <f t="shared" si="137"/>
        <v>75.5</v>
      </c>
      <c r="AV130" s="20">
        <f t="shared" si="137"/>
        <v>114.5</v>
      </c>
      <c r="AW130" s="20">
        <f t="shared" si="137"/>
        <v>40.6</v>
      </c>
      <c r="AX130" s="20">
        <f t="shared" si="137"/>
        <v>10.5</v>
      </c>
      <c r="AY130" s="20">
        <f t="shared" si="137"/>
        <v>183.8</v>
      </c>
      <c r="AZ130" s="20">
        <f t="shared" si="137"/>
        <v>7235</v>
      </c>
      <c r="BA130" s="20">
        <f t="shared" si="137"/>
        <v>3263.7</v>
      </c>
      <c r="BB130" s="20">
        <f t="shared" si="137"/>
        <v>2707.5</v>
      </c>
      <c r="BC130" s="20">
        <f t="shared" si="137"/>
        <v>14598.6</v>
      </c>
      <c r="BD130" s="20">
        <f t="shared" si="137"/>
        <v>654.70000000000005</v>
      </c>
      <c r="BE130" s="20">
        <f t="shared" si="137"/>
        <v>333.7</v>
      </c>
      <c r="BF130" s="20">
        <f t="shared" si="137"/>
        <v>2538.3000000000002</v>
      </c>
      <c r="BG130" s="20">
        <f t="shared" si="137"/>
        <v>469.1</v>
      </c>
      <c r="BH130" s="20">
        <f t="shared" si="137"/>
        <v>124.5</v>
      </c>
      <c r="BI130" s="20">
        <f t="shared" si="137"/>
        <v>145.6</v>
      </c>
      <c r="BJ130" s="20">
        <f t="shared" si="137"/>
        <v>419.1</v>
      </c>
      <c r="BK130" s="20">
        <f t="shared" si="137"/>
        <v>5571</v>
      </c>
      <c r="BL130" s="20">
        <f t="shared" si="137"/>
        <v>105</v>
      </c>
      <c r="BM130" s="20">
        <f t="shared" si="137"/>
        <v>118.5</v>
      </c>
      <c r="BN130" s="20">
        <f t="shared" si="137"/>
        <v>1710.1</v>
      </c>
      <c r="BO130" s="20">
        <f t="shared" si="137"/>
        <v>634.4</v>
      </c>
      <c r="BP130" s="20">
        <f t="shared" ref="BP130:EA130" si="138">MAX(BP129,BP127)</f>
        <v>89.1</v>
      </c>
      <c r="BQ130" s="20">
        <f t="shared" si="138"/>
        <v>1909.1</v>
      </c>
      <c r="BR130" s="20">
        <f t="shared" si="138"/>
        <v>1725.3</v>
      </c>
      <c r="BS130" s="20">
        <f t="shared" si="138"/>
        <v>533.4</v>
      </c>
      <c r="BT130" s="20">
        <f t="shared" si="138"/>
        <v>123.9</v>
      </c>
      <c r="BU130" s="20">
        <f t="shared" si="138"/>
        <v>139.80000000000001</v>
      </c>
      <c r="BV130" s="20">
        <f t="shared" si="138"/>
        <v>261.10000000000002</v>
      </c>
      <c r="BW130" s="20">
        <f t="shared" si="138"/>
        <v>383.3</v>
      </c>
      <c r="BX130" s="20">
        <f t="shared" si="138"/>
        <v>14</v>
      </c>
      <c r="BY130" s="20">
        <f t="shared" si="138"/>
        <v>388.8</v>
      </c>
      <c r="BZ130" s="20">
        <f t="shared" si="138"/>
        <v>105.2</v>
      </c>
      <c r="CA130" s="20">
        <f t="shared" si="138"/>
        <v>54</v>
      </c>
      <c r="CB130" s="20">
        <f t="shared" si="138"/>
        <v>20808.8</v>
      </c>
      <c r="CC130" s="20">
        <f t="shared" si="138"/>
        <v>66.2</v>
      </c>
      <c r="CD130" s="20">
        <f t="shared" si="138"/>
        <v>21.3</v>
      </c>
      <c r="CE130" s="20">
        <f t="shared" si="138"/>
        <v>59.5</v>
      </c>
      <c r="CF130" s="20">
        <f t="shared" si="138"/>
        <v>36.299999999999997</v>
      </c>
      <c r="CG130" s="20">
        <f t="shared" si="138"/>
        <v>72.5</v>
      </c>
      <c r="CH130" s="20">
        <f t="shared" si="138"/>
        <v>60.5</v>
      </c>
      <c r="CI130" s="20">
        <f t="shared" si="138"/>
        <v>387.9</v>
      </c>
      <c r="CJ130" s="20">
        <f t="shared" si="138"/>
        <v>391.4</v>
      </c>
      <c r="CK130" s="20">
        <f t="shared" si="138"/>
        <v>1368.8</v>
      </c>
      <c r="CL130" s="20">
        <f t="shared" si="138"/>
        <v>304.2</v>
      </c>
      <c r="CM130" s="20">
        <f t="shared" si="138"/>
        <v>449.6</v>
      </c>
      <c r="CN130" s="20">
        <f t="shared" si="138"/>
        <v>7262.2</v>
      </c>
      <c r="CO130" s="20">
        <f t="shared" si="138"/>
        <v>4748.3</v>
      </c>
      <c r="CP130" s="20">
        <f t="shared" si="138"/>
        <v>362.4</v>
      </c>
      <c r="CQ130" s="20">
        <f t="shared" si="138"/>
        <v>659.3</v>
      </c>
      <c r="CR130" s="20">
        <f t="shared" si="138"/>
        <v>90</v>
      </c>
      <c r="CS130" s="20">
        <f t="shared" si="138"/>
        <v>96.4</v>
      </c>
      <c r="CT130" s="20">
        <f t="shared" si="138"/>
        <v>64</v>
      </c>
      <c r="CU130" s="20">
        <f t="shared" si="138"/>
        <v>75.2</v>
      </c>
      <c r="CV130" s="20">
        <f t="shared" si="138"/>
        <v>14.5</v>
      </c>
      <c r="CW130" s="20">
        <f t="shared" si="138"/>
        <v>47</v>
      </c>
      <c r="CX130" s="20">
        <f t="shared" si="138"/>
        <v>198.8</v>
      </c>
      <c r="CY130" s="20">
        <f t="shared" si="138"/>
        <v>21.3</v>
      </c>
      <c r="CZ130" s="20">
        <f t="shared" si="138"/>
        <v>866.8</v>
      </c>
      <c r="DA130" s="20">
        <f t="shared" si="138"/>
        <v>45.9</v>
      </c>
      <c r="DB130" s="20">
        <f t="shared" si="138"/>
        <v>92.2</v>
      </c>
      <c r="DC130" s="20">
        <f t="shared" si="138"/>
        <v>35.299999999999997</v>
      </c>
      <c r="DD130" s="20">
        <f t="shared" si="138"/>
        <v>41.5</v>
      </c>
      <c r="DE130" s="20">
        <f t="shared" si="138"/>
        <v>164.7</v>
      </c>
      <c r="DF130" s="20">
        <f t="shared" si="138"/>
        <v>8337.9</v>
      </c>
      <c r="DG130" s="20">
        <f t="shared" si="138"/>
        <v>21</v>
      </c>
      <c r="DH130" s="20">
        <f t="shared" si="138"/>
        <v>662.5</v>
      </c>
      <c r="DI130" s="20">
        <f t="shared" si="138"/>
        <v>1484</v>
      </c>
      <c r="DJ130" s="20">
        <f t="shared" si="138"/>
        <v>229.8</v>
      </c>
      <c r="DK130" s="20">
        <f t="shared" si="138"/>
        <v>211.2</v>
      </c>
      <c r="DL130" s="20">
        <f t="shared" si="138"/>
        <v>2553</v>
      </c>
      <c r="DM130" s="20">
        <f t="shared" si="138"/>
        <v>143.80000000000001</v>
      </c>
      <c r="DN130" s="20">
        <f t="shared" si="138"/>
        <v>698.5</v>
      </c>
      <c r="DO130" s="20">
        <f t="shared" si="138"/>
        <v>1830.8</v>
      </c>
      <c r="DP130" s="20">
        <f t="shared" si="138"/>
        <v>55</v>
      </c>
      <c r="DQ130" s="20">
        <f t="shared" si="138"/>
        <v>157</v>
      </c>
      <c r="DR130" s="20">
        <f t="shared" si="138"/>
        <v>959.4</v>
      </c>
      <c r="DS130" s="20">
        <f t="shared" si="138"/>
        <v>543</v>
      </c>
      <c r="DT130" s="20">
        <f t="shared" si="138"/>
        <v>80.8</v>
      </c>
      <c r="DU130" s="20">
        <f t="shared" si="138"/>
        <v>185.8</v>
      </c>
      <c r="DV130" s="20">
        <f t="shared" si="138"/>
        <v>72</v>
      </c>
      <c r="DW130" s="20">
        <f t="shared" si="138"/>
        <v>117.5</v>
      </c>
      <c r="DX130" s="20">
        <f t="shared" si="138"/>
        <v>42.7</v>
      </c>
      <c r="DY130" s="20">
        <f t="shared" si="138"/>
        <v>75.099999999999994</v>
      </c>
      <c r="DZ130" s="20">
        <f t="shared" si="138"/>
        <v>196.3</v>
      </c>
      <c r="EA130" s="20">
        <f t="shared" si="138"/>
        <v>231.7</v>
      </c>
      <c r="EB130" s="20">
        <f t="shared" ref="EB130:FX130" si="139">MAX(EB129,EB127)</f>
        <v>217.2</v>
      </c>
      <c r="EC130" s="20">
        <f t="shared" si="139"/>
        <v>69.400000000000006</v>
      </c>
      <c r="ED130" s="20">
        <f t="shared" si="139"/>
        <v>57.5</v>
      </c>
      <c r="EE130" s="20">
        <f t="shared" si="139"/>
        <v>102.3</v>
      </c>
      <c r="EF130" s="20">
        <f t="shared" si="139"/>
        <v>813.1</v>
      </c>
      <c r="EG130" s="20">
        <f t="shared" si="139"/>
        <v>157</v>
      </c>
      <c r="EH130" s="20">
        <f t="shared" si="139"/>
        <v>80.400000000000006</v>
      </c>
      <c r="EI130" s="20">
        <f t="shared" si="139"/>
        <v>12089.3</v>
      </c>
      <c r="EJ130" s="20">
        <f t="shared" si="139"/>
        <v>3773.1</v>
      </c>
      <c r="EK130" s="20">
        <f t="shared" si="139"/>
        <v>216.3</v>
      </c>
      <c r="EL130" s="20">
        <f t="shared" si="139"/>
        <v>144.19999999999999</v>
      </c>
      <c r="EM130" s="20">
        <f t="shared" si="139"/>
        <v>218.8</v>
      </c>
      <c r="EN130" s="20">
        <f t="shared" si="139"/>
        <v>613.29999999999995</v>
      </c>
      <c r="EO130" s="20">
        <f t="shared" si="139"/>
        <v>114.1</v>
      </c>
      <c r="EP130" s="20">
        <f t="shared" si="139"/>
        <v>100.3</v>
      </c>
      <c r="EQ130" s="20">
        <f t="shared" si="139"/>
        <v>351.3</v>
      </c>
      <c r="ER130" s="20">
        <f t="shared" si="139"/>
        <v>134.80000000000001</v>
      </c>
      <c r="ES130" s="20">
        <f t="shared" si="139"/>
        <v>81.7</v>
      </c>
      <c r="ET130" s="20">
        <f t="shared" si="139"/>
        <v>150</v>
      </c>
      <c r="EU130" s="20">
        <f t="shared" si="139"/>
        <v>538.6</v>
      </c>
      <c r="EV130" s="20">
        <f t="shared" si="139"/>
        <v>29.1</v>
      </c>
      <c r="EW130" s="20">
        <f t="shared" si="139"/>
        <v>148.5</v>
      </c>
      <c r="EX130" s="20">
        <f t="shared" si="139"/>
        <v>74.5</v>
      </c>
      <c r="EY130" s="20">
        <f t="shared" si="139"/>
        <v>295.3</v>
      </c>
      <c r="EZ130" s="20">
        <f t="shared" si="139"/>
        <v>45.5</v>
      </c>
      <c r="FA130" s="20">
        <f t="shared" si="139"/>
        <v>774</v>
      </c>
      <c r="FB130" s="20">
        <f t="shared" si="139"/>
        <v>188</v>
      </c>
      <c r="FC130" s="20">
        <f t="shared" si="139"/>
        <v>552.9</v>
      </c>
      <c r="FD130" s="20">
        <f t="shared" si="139"/>
        <v>166.1</v>
      </c>
      <c r="FE130" s="20">
        <f t="shared" si="139"/>
        <v>44.3</v>
      </c>
      <c r="FF130" s="20">
        <f t="shared" si="139"/>
        <v>96.5</v>
      </c>
      <c r="FG130" s="20">
        <f t="shared" si="139"/>
        <v>29</v>
      </c>
      <c r="FH130" s="20">
        <f t="shared" si="139"/>
        <v>53.6</v>
      </c>
      <c r="FI130" s="20">
        <f t="shared" si="139"/>
        <v>741</v>
      </c>
      <c r="FJ130" s="20">
        <f t="shared" si="139"/>
        <v>503.9</v>
      </c>
      <c r="FK130" s="20">
        <f t="shared" si="139"/>
        <v>668</v>
      </c>
      <c r="FL130" s="20">
        <f t="shared" si="139"/>
        <v>634</v>
      </c>
      <c r="FM130" s="20">
        <f t="shared" si="139"/>
        <v>752.5</v>
      </c>
      <c r="FN130" s="20">
        <f t="shared" si="139"/>
        <v>12218.8</v>
      </c>
      <c r="FO130" s="20">
        <f t="shared" si="139"/>
        <v>315.8</v>
      </c>
      <c r="FP130" s="20">
        <f t="shared" si="139"/>
        <v>1290.8</v>
      </c>
      <c r="FQ130" s="20">
        <f t="shared" si="139"/>
        <v>298.60000000000002</v>
      </c>
      <c r="FR130" s="20">
        <f t="shared" si="139"/>
        <v>56.4</v>
      </c>
      <c r="FS130" s="20">
        <f t="shared" si="139"/>
        <v>30.7</v>
      </c>
      <c r="FT130" s="20">
        <f t="shared" si="139"/>
        <v>30.4</v>
      </c>
      <c r="FU130" s="20">
        <f t="shared" si="139"/>
        <v>406.4</v>
      </c>
      <c r="FV130" s="20">
        <f t="shared" si="139"/>
        <v>284.39999999999998</v>
      </c>
      <c r="FW130" s="20">
        <f t="shared" si="139"/>
        <v>80.5</v>
      </c>
      <c r="FX130" s="20">
        <f t="shared" si="139"/>
        <v>11</v>
      </c>
      <c r="FY130" s="30"/>
      <c r="FZ130" s="19">
        <f>SUM(C130:FY130)</f>
        <v>302653.19999999972</v>
      </c>
      <c r="GA130" s="33"/>
      <c r="GB130" s="33"/>
      <c r="GC130" s="33"/>
      <c r="GD130" s="6"/>
      <c r="GE130" s="6"/>
    </row>
    <row r="131" spans="1:187" s="27" customFormat="1" x14ac:dyDescent="0.2">
      <c r="A131" s="4"/>
      <c r="B131" s="2" t="s">
        <v>452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0"/>
      <c r="GA131" s="49"/>
      <c r="GB131" s="33"/>
      <c r="GC131" s="33"/>
      <c r="GD131" s="6"/>
      <c r="GE131" s="6"/>
    </row>
    <row r="132" spans="1:187" ht="15.75" x14ac:dyDescent="0.25">
      <c r="A132" s="4" t="s">
        <v>453</v>
      </c>
      <c r="B132" s="2" t="s">
        <v>454</v>
      </c>
      <c r="C132" s="28">
        <f t="shared" ref="C132:BN132" si="140">ROUND((C130/C14),4)</f>
        <v>0.51080000000000003</v>
      </c>
      <c r="D132" s="28">
        <f t="shared" si="140"/>
        <v>0.34489999999999998</v>
      </c>
      <c r="E132" s="28">
        <f t="shared" si="140"/>
        <v>0.74619999999999997</v>
      </c>
      <c r="F132" s="28">
        <f t="shared" si="140"/>
        <v>0.308</v>
      </c>
      <c r="G132" s="28">
        <f t="shared" si="140"/>
        <v>0.27260000000000001</v>
      </c>
      <c r="H132" s="28">
        <f t="shared" si="140"/>
        <v>0.182</v>
      </c>
      <c r="I132" s="28">
        <f t="shared" si="140"/>
        <v>0.76629999999999998</v>
      </c>
      <c r="J132" s="28">
        <f t="shared" si="140"/>
        <v>0.46150000000000002</v>
      </c>
      <c r="K132" s="28">
        <f t="shared" si="140"/>
        <v>0.4652</v>
      </c>
      <c r="L132" s="28">
        <f t="shared" si="140"/>
        <v>0.58730000000000004</v>
      </c>
      <c r="M132" s="28">
        <f t="shared" si="140"/>
        <v>0.82940000000000003</v>
      </c>
      <c r="N132" s="28">
        <f t="shared" si="140"/>
        <v>0.24060000000000001</v>
      </c>
      <c r="O132" s="28">
        <f t="shared" si="140"/>
        <v>0.1535</v>
      </c>
      <c r="P132" s="28">
        <f t="shared" si="140"/>
        <v>0.53029999999999999</v>
      </c>
      <c r="Q132" s="28">
        <f t="shared" si="140"/>
        <v>0.62050000000000005</v>
      </c>
      <c r="R132" s="28">
        <f t="shared" si="140"/>
        <v>0.41239999999999999</v>
      </c>
      <c r="S132" s="28">
        <f t="shared" si="140"/>
        <v>0.41870000000000002</v>
      </c>
      <c r="T132" s="28">
        <f t="shared" si="140"/>
        <v>0.46949999999999997</v>
      </c>
      <c r="U132" s="28">
        <f t="shared" si="140"/>
        <v>0.73799999999999999</v>
      </c>
      <c r="V132" s="28">
        <f t="shared" si="140"/>
        <v>0.57210000000000005</v>
      </c>
      <c r="W132" s="29">
        <f t="shared" si="140"/>
        <v>0.71489999999999998</v>
      </c>
      <c r="X132" s="28">
        <f t="shared" si="140"/>
        <v>0.48280000000000001</v>
      </c>
      <c r="Y132" s="28">
        <f t="shared" si="140"/>
        <v>0.8327</v>
      </c>
      <c r="Z132" s="28">
        <f t="shared" si="140"/>
        <v>0.45229999999999998</v>
      </c>
      <c r="AA132" s="28">
        <f t="shared" si="140"/>
        <v>0.2535</v>
      </c>
      <c r="AB132" s="28">
        <f t="shared" si="140"/>
        <v>0.16880000000000001</v>
      </c>
      <c r="AC132" s="28">
        <f t="shared" si="140"/>
        <v>0.26319999999999999</v>
      </c>
      <c r="AD132" s="28">
        <f t="shared" si="140"/>
        <v>0.30130000000000001</v>
      </c>
      <c r="AE132" s="28">
        <f t="shared" si="140"/>
        <v>0.43869999999999998</v>
      </c>
      <c r="AF132" s="28">
        <f t="shared" si="140"/>
        <v>0.44209999999999999</v>
      </c>
      <c r="AG132" s="28">
        <f t="shared" si="140"/>
        <v>0.24979999999999999</v>
      </c>
      <c r="AH132" s="28">
        <f t="shared" si="140"/>
        <v>0.51070000000000004</v>
      </c>
      <c r="AI132" s="28">
        <f t="shared" si="140"/>
        <v>0.439</v>
      </c>
      <c r="AJ132" s="28">
        <f t="shared" si="140"/>
        <v>0.60580000000000001</v>
      </c>
      <c r="AK132" s="28">
        <f t="shared" si="140"/>
        <v>0.82069999999999999</v>
      </c>
      <c r="AL132" s="28">
        <f t="shared" si="140"/>
        <v>0.84619999999999995</v>
      </c>
      <c r="AM132" s="28">
        <f t="shared" si="140"/>
        <v>0.54259999999999997</v>
      </c>
      <c r="AN132" s="28">
        <f t="shared" si="140"/>
        <v>0.4123</v>
      </c>
      <c r="AO132" s="28">
        <f t="shared" si="140"/>
        <v>0.48089999999999999</v>
      </c>
      <c r="AP132" s="28">
        <f t="shared" si="140"/>
        <v>0.57979999999999998</v>
      </c>
      <c r="AQ132" s="28">
        <f t="shared" si="140"/>
        <v>0.46389999999999998</v>
      </c>
      <c r="AR132" s="28">
        <f t="shared" si="140"/>
        <v>9.8100000000000007E-2</v>
      </c>
      <c r="AS132" s="28">
        <f t="shared" si="140"/>
        <v>0.28599999999999998</v>
      </c>
      <c r="AT132" s="28">
        <f t="shared" si="140"/>
        <v>0.14380000000000001</v>
      </c>
      <c r="AU132" s="28">
        <f t="shared" si="140"/>
        <v>0.32469999999999999</v>
      </c>
      <c r="AV132" s="28">
        <f t="shared" si="140"/>
        <v>0.39900000000000002</v>
      </c>
      <c r="AW132" s="28">
        <f t="shared" si="140"/>
        <v>0.1966</v>
      </c>
      <c r="AX132" s="28">
        <f t="shared" si="140"/>
        <v>2.625</v>
      </c>
      <c r="AY132" s="28">
        <f t="shared" si="140"/>
        <v>0.4022</v>
      </c>
      <c r="AZ132" s="28">
        <f t="shared" si="140"/>
        <v>0.64370000000000005</v>
      </c>
      <c r="BA132" s="28">
        <f t="shared" si="140"/>
        <v>0.3679</v>
      </c>
      <c r="BB132" s="28">
        <f t="shared" si="140"/>
        <v>0.35749999999999998</v>
      </c>
      <c r="BC132" s="28">
        <f t="shared" si="140"/>
        <v>0.50009999999999999</v>
      </c>
      <c r="BD132" s="28">
        <f t="shared" si="140"/>
        <v>0.13370000000000001</v>
      </c>
      <c r="BE132" s="28">
        <f t="shared" si="140"/>
        <v>0.25190000000000001</v>
      </c>
      <c r="BF132" s="28">
        <f t="shared" si="140"/>
        <v>0.1031</v>
      </c>
      <c r="BG132" s="28">
        <f t="shared" si="140"/>
        <v>0.50600000000000001</v>
      </c>
      <c r="BH132" s="28">
        <f t="shared" si="140"/>
        <v>0.2114</v>
      </c>
      <c r="BI132" s="28">
        <f t="shared" si="140"/>
        <v>0.58830000000000005</v>
      </c>
      <c r="BJ132" s="28">
        <f t="shared" si="140"/>
        <v>6.6699999999999995E-2</v>
      </c>
      <c r="BK132" s="28">
        <f t="shared" si="140"/>
        <v>0.2727</v>
      </c>
      <c r="BL132" s="28">
        <f t="shared" si="140"/>
        <v>0.48499999999999999</v>
      </c>
      <c r="BM132" s="28">
        <f t="shared" si="140"/>
        <v>0.43809999999999999</v>
      </c>
      <c r="BN132" s="28">
        <f t="shared" si="140"/>
        <v>0.49980000000000002</v>
      </c>
      <c r="BO132" s="28">
        <f t="shared" ref="BO132:DZ132" si="141">ROUND((BO130/BO14),4)</f>
        <v>0.49059999999999998</v>
      </c>
      <c r="BP132" s="28">
        <f t="shared" si="141"/>
        <v>0.46529999999999999</v>
      </c>
      <c r="BQ132" s="28">
        <f t="shared" si="141"/>
        <v>0.32779999999999998</v>
      </c>
      <c r="BR132" s="28">
        <f t="shared" si="141"/>
        <v>0.3861</v>
      </c>
      <c r="BS132" s="28">
        <f t="shared" si="141"/>
        <v>0.51190000000000002</v>
      </c>
      <c r="BT132" s="28">
        <f t="shared" si="141"/>
        <v>0.28710000000000002</v>
      </c>
      <c r="BU132" s="28">
        <f t="shared" si="141"/>
        <v>0.3589</v>
      </c>
      <c r="BV132" s="28">
        <f t="shared" si="141"/>
        <v>0.21149999999999999</v>
      </c>
      <c r="BW132" s="28">
        <f t="shared" si="141"/>
        <v>0.19950000000000001</v>
      </c>
      <c r="BX132" s="28">
        <f t="shared" si="141"/>
        <v>0.17499999999999999</v>
      </c>
      <c r="BY132" s="28">
        <f t="shared" si="141"/>
        <v>0.77990000000000004</v>
      </c>
      <c r="BZ132" s="28">
        <f t="shared" si="141"/>
        <v>0.51949999999999996</v>
      </c>
      <c r="CA132" s="28">
        <f t="shared" si="141"/>
        <v>0.34289999999999998</v>
      </c>
      <c r="CB132" s="28">
        <f t="shared" si="141"/>
        <v>0.25950000000000001</v>
      </c>
      <c r="CC132" s="28">
        <f t="shared" si="141"/>
        <v>0.42030000000000001</v>
      </c>
      <c r="CD132" s="28">
        <f t="shared" si="141"/>
        <v>0.50119999999999998</v>
      </c>
      <c r="CE132" s="28">
        <f t="shared" si="141"/>
        <v>0.39800000000000002</v>
      </c>
      <c r="CF132" s="28">
        <f t="shared" si="141"/>
        <v>0.40329999999999999</v>
      </c>
      <c r="CG132" s="28">
        <f t="shared" si="141"/>
        <v>0.37559999999999999</v>
      </c>
      <c r="CH132" s="28">
        <f t="shared" si="141"/>
        <v>0.59019999999999995</v>
      </c>
      <c r="CI132" s="28">
        <f t="shared" si="141"/>
        <v>0.55410000000000004</v>
      </c>
      <c r="CJ132" s="28">
        <f t="shared" si="141"/>
        <v>0.4299</v>
      </c>
      <c r="CK132" s="28">
        <f t="shared" si="141"/>
        <v>0.25330000000000003</v>
      </c>
      <c r="CL132" s="28">
        <f t="shared" si="141"/>
        <v>0.23580000000000001</v>
      </c>
      <c r="CM132" s="28">
        <f t="shared" si="141"/>
        <v>0.59</v>
      </c>
      <c r="CN132" s="28">
        <f t="shared" si="141"/>
        <v>0.245</v>
      </c>
      <c r="CO132" s="28">
        <f t="shared" si="141"/>
        <v>0.31340000000000001</v>
      </c>
      <c r="CP132" s="28">
        <f t="shared" si="141"/>
        <v>0.33900000000000002</v>
      </c>
      <c r="CQ132" s="28">
        <f t="shared" si="141"/>
        <v>0.69689999999999996</v>
      </c>
      <c r="CR132" s="28">
        <f t="shared" si="141"/>
        <v>0.51870000000000005</v>
      </c>
      <c r="CS132" s="28">
        <f t="shared" si="141"/>
        <v>0.27739999999999998</v>
      </c>
      <c r="CT132" s="28">
        <f t="shared" si="141"/>
        <v>0.61240000000000006</v>
      </c>
      <c r="CU132" s="28">
        <f t="shared" si="141"/>
        <v>0.16600000000000001</v>
      </c>
      <c r="CV132" s="28">
        <f t="shared" si="141"/>
        <v>0.28999999999999998</v>
      </c>
      <c r="CW132" s="28">
        <f t="shared" si="141"/>
        <v>0.29380000000000001</v>
      </c>
      <c r="CX132" s="28">
        <f t="shared" si="141"/>
        <v>0.43359999999999999</v>
      </c>
      <c r="CY132" s="28">
        <f t="shared" si="141"/>
        <v>0.5917</v>
      </c>
      <c r="CZ132" s="28">
        <f t="shared" si="141"/>
        <v>0.4289</v>
      </c>
      <c r="DA132" s="28">
        <f t="shared" si="141"/>
        <v>0.28070000000000001</v>
      </c>
      <c r="DB132" s="28">
        <f t="shared" si="141"/>
        <v>0.31790000000000002</v>
      </c>
      <c r="DC132" s="28">
        <f t="shared" si="141"/>
        <v>0.24340000000000001</v>
      </c>
      <c r="DD132" s="28">
        <f t="shared" si="141"/>
        <v>0.29330000000000001</v>
      </c>
      <c r="DE132" s="28">
        <f t="shared" si="141"/>
        <v>0.38350000000000001</v>
      </c>
      <c r="DF132" s="28">
        <f t="shared" si="141"/>
        <v>0.39050000000000001</v>
      </c>
      <c r="DG132" s="28">
        <f t="shared" si="141"/>
        <v>0.27629999999999999</v>
      </c>
      <c r="DH132" s="28">
        <f t="shared" si="141"/>
        <v>0.33429999999999999</v>
      </c>
      <c r="DI132" s="28">
        <f t="shared" si="141"/>
        <v>0.57330000000000003</v>
      </c>
      <c r="DJ132" s="28">
        <f t="shared" si="141"/>
        <v>0.34710000000000002</v>
      </c>
      <c r="DK132" s="28">
        <f t="shared" si="141"/>
        <v>0.48220000000000002</v>
      </c>
      <c r="DL132" s="28">
        <f t="shared" si="141"/>
        <v>0.44269999999999998</v>
      </c>
      <c r="DM132" s="28">
        <f t="shared" si="141"/>
        <v>0.54059999999999997</v>
      </c>
      <c r="DN132" s="28">
        <f t="shared" si="141"/>
        <v>0.50509999999999999</v>
      </c>
      <c r="DO132" s="28">
        <f t="shared" si="141"/>
        <v>0.61699999999999999</v>
      </c>
      <c r="DP132" s="28">
        <f t="shared" si="141"/>
        <v>0.27710000000000001</v>
      </c>
      <c r="DQ132" s="28">
        <f t="shared" si="141"/>
        <v>0.2959</v>
      </c>
      <c r="DR132" s="28">
        <f t="shared" si="141"/>
        <v>0.7026</v>
      </c>
      <c r="DS132" s="28">
        <f t="shared" si="141"/>
        <v>0.71640000000000004</v>
      </c>
      <c r="DT132" s="28">
        <f t="shared" si="141"/>
        <v>0.61439999999999995</v>
      </c>
      <c r="DU132" s="28">
        <f t="shared" si="141"/>
        <v>0.50280000000000002</v>
      </c>
      <c r="DV132" s="28">
        <f t="shared" si="141"/>
        <v>0.3881</v>
      </c>
      <c r="DW132" s="28">
        <f t="shared" si="141"/>
        <v>0.3301</v>
      </c>
      <c r="DX132" s="28">
        <f t="shared" si="141"/>
        <v>0.28089999999999998</v>
      </c>
      <c r="DY132" s="28">
        <f t="shared" si="141"/>
        <v>0.2419</v>
      </c>
      <c r="DZ132" s="28">
        <f t="shared" si="141"/>
        <v>0.24149999999999999</v>
      </c>
      <c r="EA132" s="28">
        <f t="shared" ref="EA132:FX132" si="142">ROUND((EA130/EA14),4)</f>
        <v>0.3695</v>
      </c>
      <c r="EB132" s="28">
        <f t="shared" si="142"/>
        <v>0.3886</v>
      </c>
      <c r="EC132" s="28">
        <f t="shared" si="142"/>
        <v>0.2349</v>
      </c>
      <c r="ED132" s="28">
        <f t="shared" si="142"/>
        <v>3.5999999999999997E-2</v>
      </c>
      <c r="EE132" s="28">
        <f t="shared" si="142"/>
        <v>0.54849999999999999</v>
      </c>
      <c r="EF132" s="28">
        <f t="shared" si="142"/>
        <v>0.5837</v>
      </c>
      <c r="EG132" s="28">
        <f t="shared" si="142"/>
        <v>0.57089999999999996</v>
      </c>
      <c r="EH132" s="28">
        <f t="shared" si="142"/>
        <v>0.36969999999999997</v>
      </c>
      <c r="EI132" s="28">
        <f t="shared" si="142"/>
        <v>0.78420000000000001</v>
      </c>
      <c r="EJ132" s="28">
        <f t="shared" si="142"/>
        <v>0.40739999999999998</v>
      </c>
      <c r="EK132" s="28">
        <f t="shared" si="142"/>
        <v>0.3221</v>
      </c>
      <c r="EL132" s="28">
        <f t="shared" si="142"/>
        <v>0.30980000000000002</v>
      </c>
      <c r="EM132" s="28">
        <f t="shared" si="142"/>
        <v>0.55459999999999998</v>
      </c>
      <c r="EN132" s="28">
        <f t="shared" si="142"/>
        <v>0.58409999999999995</v>
      </c>
      <c r="EO132" s="28">
        <f t="shared" si="142"/>
        <v>0.31609999999999999</v>
      </c>
      <c r="EP132" s="28">
        <f t="shared" si="142"/>
        <v>0.25690000000000002</v>
      </c>
      <c r="EQ132" s="28">
        <f t="shared" si="142"/>
        <v>0.13100000000000001</v>
      </c>
      <c r="ER132" s="28">
        <f t="shared" si="142"/>
        <v>0.42730000000000001</v>
      </c>
      <c r="ES132" s="28">
        <f t="shared" si="142"/>
        <v>0.74270000000000003</v>
      </c>
      <c r="ET132" s="28">
        <f t="shared" si="142"/>
        <v>0.71599999999999997</v>
      </c>
      <c r="EU132" s="28">
        <f t="shared" si="142"/>
        <v>0.96699999999999997</v>
      </c>
      <c r="EV132" s="28">
        <f t="shared" si="142"/>
        <v>0.48909999999999998</v>
      </c>
      <c r="EW132" s="28">
        <f t="shared" si="142"/>
        <v>0.17019999999999999</v>
      </c>
      <c r="EX132" s="28">
        <f t="shared" si="142"/>
        <v>0.35389999999999999</v>
      </c>
      <c r="EY132" s="28">
        <f t="shared" si="142"/>
        <v>0.61080000000000001</v>
      </c>
      <c r="EZ132" s="28">
        <f t="shared" si="142"/>
        <v>0.40810000000000002</v>
      </c>
      <c r="FA132" s="28">
        <f t="shared" si="142"/>
        <v>0.2336</v>
      </c>
      <c r="FB132" s="28">
        <f t="shared" si="142"/>
        <v>0.57320000000000004</v>
      </c>
      <c r="FC132" s="28">
        <f t="shared" si="142"/>
        <v>0.23880000000000001</v>
      </c>
      <c r="FD132" s="28">
        <f t="shared" si="142"/>
        <v>0.48780000000000001</v>
      </c>
      <c r="FE132" s="28">
        <f t="shared" si="142"/>
        <v>0.50060000000000004</v>
      </c>
      <c r="FF132" s="28">
        <f t="shared" si="142"/>
        <v>0.44059999999999999</v>
      </c>
      <c r="FG132" s="28">
        <f t="shared" si="142"/>
        <v>0.25</v>
      </c>
      <c r="FH132" s="28">
        <f t="shared" si="142"/>
        <v>0.61260000000000003</v>
      </c>
      <c r="FI132" s="28">
        <f t="shared" si="142"/>
        <v>0.42399999999999999</v>
      </c>
      <c r="FJ132" s="28">
        <f t="shared" si="142"/>
        <v>0.27410000000000001</v>
      </c>
      <c r="FK132" s="28">
        <f t="shared" si="142"/>
        <v>0.30249999999999999</v>
      </c>
      <c r="FL132" s="28">
        <f t="shared" si="142"/>
        <v>0.10780000000000001</v>
      </c>
      <c r="FM132" s="28">
        <f t="shared" si="142"/>
        <v>0.20830000000000001</v>
      </c>
      <c r="FN132" s="28">
        <f t="shared" si="142"/>
        <v>0.57089999999999996</v>
      </c>
      <c r="FO132" s="28">
        <f t="shared" si="142"/>
        <v>0.3</v>
      </c>
      <c r="FP132" s="28">
        <f t="shared" si="142"/>
        <v>0.59699999999999998</v>
      </c>
      <c r="FQ132" s="28">
        <f t="shared" si="142"/>
        <v>0.3397</v>
      </c>
      <c r="FR132" s="28">
        <f t="shared" si="142"/>
        <v>0.3639</v>
      </c>
      <c r="FS132" s="28">
        <f t="shared" si="142"/>
        <v>0.16420000000000001</v>
      </c>
      <c r="FT132" s="29">
        <f t="shared" si="142"/>
        <v>0.39229999999999998</v>
      </c>
      <c r="FU132" s="28">
        <f t="shared" si="142"/>
        <v>0.54959999999999998</v>
      </c>
      <c r="FV132" s="28">
        <f t="shared" si="142"/>
        <v>0.44090000000000001</v>
      </c>
      <c r="FW132" s="28">
        <f t="shared" si="142"/>
        <v>0.4128</v>
      </c>
      <c r="FX132" s="28">
        <f t="shared" si="142"/>
        <v>0.19470000000000001</v>
      </c>
      <c r="FY132" s="101"/>
      <c r="FZ132" s="19"/>
      <c r="GA132" s="28"/>
      <c r="GB132" s="30"/>
      <c r="GC132" s="30"/>
      <c r="GD132" s="30"/>
      <c r="GE132" s="30"/>
    </row>
    <row r="133" spans="1:187" ht="15.75" x14ac:dyDescent="0.25">
      <c r="A133" s="48"/>
      <c r="B133" s="2" t="s">
        <v>455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47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47"/>
      <c r="FU133" s="33"/>
      <c r="FV133" s="33"/>
      <c r="FW133" s="33"/>
      <c r="FX133" s="33"/>
      <c r="FY133" s="21"/>
      <c r="FZ133" s="19"/>
      <c r="GA133" s="33"/>
      <c r="GB133" s="30"/>
      <c r="GC133" s="30"/>
      <c r="GD133" s="30"/>
      <c r="GE133" s="30"/>
    </row>
    <row r="134" spans="1:187" s="27" customFormat="1" x14ac:dyDescent="0.2">
      <c r="A134" s="104" t="s">
        <v>456</v>
      </c>
      <c r="B134" s="50" t="s">
        <v>457</v>
      </c>
      <c r="C134" s="49">
        <f t="shared" ref="C134:BN134" si="143">C35</f>
        <v>0.12</v>
      </c>
      <c r="D134" s="49">
        <f t="shared" si="143"/>
        <v>0.12</v>
      </c>
      <c r="E134" s="49">
        <f t="shared" si="143"/>
        <v>0.12</v>
      </c>
      <c r="F134" s="49">
        <f t="shared" si="143"/>
        <v>0.12</v>
      </c>
      <c r="G134" s="49">
        <f t="shared" si="143"/>
        <v>0.12</v>
      </c>
      <c r="H134" s="49">
        <f t="shared" si="143"/>
        <v>0.12</v>
      </c>
      <c r="I134" s="49">
        <f t="shared" si="143"/>
        <v>0.12</v>
      </c>
      <c r="J134" s="49">
        <f t="shared" si="143"/>
        <v>0.12</v>
      </c>
      <c r="K134" s="49">
        <f t="shared" si="143"/>
        <v>0.12</v>
      </c>
      <c r="L134" s="49">
        <f t="shared" si="143"/>
        <v>0.12</v>
      </c>
      <c r="M134" s="49">
        <f t="shared" si="143"/>
        <v>0.12</v>
      </c>
      <c r="N134" s="49">
        <f t="shared" si="143"/>
        <v>0.12</v>
      </c>
      <c r="O134" s="49">
        <f t="shared" si="143"/>
        <v>0.12</v>
      </c>
      <c r="P134" s="49">
        <f t="shared" si="143"/>
        <v>0.12</v>
      </c>
      <c r="Q134" s="49">
        <f t="shared" si="143"/>
        <v>0.12</v>
      </c>
      <c r="R134" s="49">
        <f t="shared" si="143"/>
        <v>0.12</v>
      </c>
      <c r="S134" s="49">
        <f t="shared" si="143"/>
        <v>0.12</v>
      </c>
      <c r="T134" s="49">
        <f t="shared" si="143"/>
        <v>0.12</v>
      </c>
      <c r="U134" s="49">
        <f t="shared" si="143"/>
        <v>0.12</v>
      </c>
      <c r="V134" s="49">
        <f t="shared" si="143"/>
        <v>0.12</v>
      </c>
      <c r="W134" s="50">
        <f t="shared" si="143"/>
        <v>0.12</v>
      </c>
      <c r="X134" s="49">
        <f t="shared" si="143"/>
        <v>0.12</v>
      </c>
      <c r="Y134" s="49">
        <f t="shared" si="143"/>
        <v>0.12</v>
      </c>
      <c r="Z134" s="49">
        <f t="shared" si="143"/>
        <v>0.12</v>
      </c>
      <c r="AA134" s="49">
        <f t="shared" si="143"/>
        <v>0.12</v>
      </c>
      <c r="AB134" s="49">
        <f t="shared" si="143"/>
        <v>0.12</v>
      </c>
      <c r="AC134" s="49">
        <f t="shared" si="143"/>
        <v>0.12</v>
      </c>
      <c r="AD134" s="49">
        <f t="shared" si="143"/>
        <v>0.12</v>
      </c>
      <c r="AE134" s="49">
        <f t="shared" si="143"/>
        <v>0.12</v>
      </c>
      <c r="AF134" s="49">
        <f t="shared" si="143"/>
        <v>0.12</v>
      </c>
      <c r="AG134" s="49">
        <f t="shared" si="143"/>
        <v>0.12</v>
      </c>
      <c r="AH134" s="49">
        <f t="shared" si="143"/>
        <v>0.12</v>
      </c>
      <c r="AI134" s="49">
        <f t="shared" si="143"/>
        <v>0.12</v>
      </c>
      <c r="AJ134" s="49">
        <f t="shared" si="143"/>
        <v>0.12</v>
      </c>
      <c r="AK134" s="49">
        <f t="shared" si="143"/>
        <v>0.12</v>
      </c>
      <c r="AL134" s="49">
        <f t="shared" si="143"/>
        <v>0.12</v>
      </c>
      <c r="AM134" s="49">
        <f t="shared" si="143"/>
        <v>0.12</v>
      </c>
      <c r="AN134" s="49">
        <f t="shared" si="143"/>
        <v>0.12</v>
      </c>
      <c r="AO134" s="49">
        <f t="shared" si="143"/>
        <v>0.12</v>
      </c>
      <c r="AP134" s="49">
        <f t="shared" si="143"/>
        <v>0.12</v>
      </c>
      <c r="AQ134" s="49">
        <f t="shared" si="143"/>
        <v>0.12</v>
      </c>
      <c r="AR134" s="49">
        <f t="shared" si="143"/>
        <v>0.12</v>
      </c>
      <c r="AS134" s="49">
        <f t="shared" si="143"/>
        <v>0.12</v>
      </c>
      <c r="AT134" s="49">
        <f t="shared" si="143"/>
        <v>0.12</v>
      </c>
      <c r="AU134" s="49">
        <f t="shared" si="143"/>
        <v>0.12</v>
      </c>
      <c r="AV134" s="49">
        <f t="shared" si="143"/>
        <v>0.12</v>
      </c>
      <c r="AW134" s="49">
        <f t="shared" si="143"/>
        <v>0.12</v>
      </c>
      <c r="AX134" s="49">
        <f t="shared" si="143"/>
        <v>0.12</v>
      </c>
      <c r="AY134" s="49">
        <f t="shared" si="143"/>
        <v>0.12</v>
      </c>
      <c r="AZ134" s="49">
        <f t="shared" si="143"/>
        <v>0.12</v>
      </c>
      <c r="BA134" s="49">
        <f t="shared" si="143"/>
        <v>0.12</v>
      </c>
      <c r="BB134" s="49">
        <f t="shared" si="143"/>
        <v>0.12</v>
      </c>
      <c r="BC134" s="49">
        <f t="shared" si="143"/>
        <v>0.12</v>
      </c>
      <c r="BD134" s="49">
        <f t="shared" si="143"/>
        <v>0.12</v>
      </c>
      <c r="BE134" s="49">
        <f t="shared" si="143"/>
        <v>0.12</v>
      </c>
      <c r="BF134" s="49">
        <f t="shared" si="143"/>
        <v>0.12</v>
      </c>
      <c r="BG134" s="49">
        <f t="shared" si="143"/>
        <v>0.12</v>
      </c>
      <c r="BH134" s="49">
        <f t="shared" si="143"/>
        <v>0.12</v>
      </c>
      <c r="BI134" s="49">
        <f t="shared" si="143"/>
        <v>0.12</v>
      </c>
      <c r="BJ134" s="49">
        <f t="shared" si="143"/>
        <v>0.12</v>
      </c>
      <c r="BK134" s="49">
        <f t="shared" si="143"/>
        <v>0.12</v>
      </c>
      <c r="BL134" s="49">
        <f t="shared" si="143"/>
        <v>0.12</v>
      </c>
      <c r="BM134" s="49">
        <f t="shared" si="143"/>
        <v>0.12</v>
      </c>
      <c r="BN134" s="49">
        <f t="shared" si="143"/>
        <v>0.12</v>
      </c>
      <c r="BO134" s="49">
        <f t="shared" ref="BO134:DZ134" si="144">BO35</f>
        <v>0.12</v>
      </c>
      <c r="BP134" s="49">
        <f t="shared" si="144"/>
        <v>0.12</v>
      </c>
      <c r="BQ134" s="49">
        <f t="shared" si="144"/>
        <v>0.12</v>
      </c>
      <c r="BR134" s="49">
        <f t="shared" si="144"/>
        <v>0.12</v>
      </c>
      <c r="BS134" s="49">
        <f t="shared" si="144"/>
        <v>0.12</v>
      </c>
      <c r="BT134" s="49">
        <f t="shared" si="144"/>
        <v>0.12</v>
      </c>
      <c r="BU134" s="49">
        <f t="shared" si="144"/>
        <v>0.12</v>
      </c>
      <c r="BV134" s="49">
        <f t="shared" si="144"/>
        <v>0.12</v>
      </c>
      <c r="BW134" s="49">
        <f t="shared" si="144"/>
        <v>0.12</v>
      </c>
      <c r="BX134" s="49">
        <f t="shared" si="144"/>
        <v>0.12</v>
      </c>
      <c r="BY134" s="49">
        <f t="shared" si="144"/>
        <v>0.12</v>
      </c>
      <c r="BZ134" s="49">
        <f t="shared" si="144"/>
        <v>0.12</v>
      </c>
      <c r="CA134" s="49">
        <f t="shared" si="144"/>
        <v>0.12</v>
      </c>
      <c r="CB134" s="49">
        <f t="shared" si="144"/>
        <v>0.12</v>
      </c>
      <c r="CC134" s="49">
        <f t="shared" si="144"/>
        <v>0.12</v>
      </c>
      <c r="CD134" s="49">
        <f t="shared" si="144"/>
        <v>0.12</v>
      </c>
      <c r="CE134" s="49">
        <f t="shared" si="144"/>
        <v>0.12</v>
      </c>
      <c r="CF134" s="49">
        <f t="shared" si="144"/>
        <v>0.12</v>
      </c>
      <c r="CG134" s="49">
        <f t="shared" si="144"/>
        <v>0.12</v>
      </c>
      <c r="CH134" s="49">
        <f t="shared" si="144"/>
        <v>0.12</v>
      </c>
      <c r="CI134" s="49">
        <f t="shared" si="144"/>
        <v>0.12</v>
      </c>
      <c r="CJ134" s="49">
        <f t="shared" si="144"/>
        <v>0.12</v>
      </c>
      <c r="CK134" s="49">
        <f t="shared" si="144"/>
        <v>0.12</v>
      </c>
      <c r="CL134" s="49">
        <f t="shared" si="144"/>
        <v>0.12</v>
      </c>
      <c r="CM134" s="49">
        <f t="shared" si="144"/>
        <v>0.12</v>
      </c>
      <c r="CN134" s="49">
        <f t="shared" si="144"/>
        <v>0.12</v>
      </c>
      <c r="CO134" s="49">
        <f t="shared" si="144"/>
        <v>0.12</v>
      </c>
      <c r="CP134" s="49">
        <f t="shared" si="144"/>
        <v>0.12</v>
      </c>
      <c r="CQ134" s="49">
        <f t="shared" si="144"/>
        <v>0.12</v>
      </c>
      <c r="CR134" s="49">
        <f t="shared" si="144"/>
        <v>0.12</v>
      </c>
      <c r="CS134" s="49">
        <f t="shared" si="144"/>
        <v>0.12</v>
      </c>
      <c r="CT134" s="49">
        <f t="shared" si="144"/>
        <v>0.12</v>
      </c>
      <c r="CU134" s="49">
        <f t="shared" si="144"/>
        <v>0.12</v>
      </c>
      <c r="CV134" s="49">
        <f t="shared" si="144"/>
        <v>0.12</v>
      </c>
      <c r="CW134" s="49">
        <f t="shared" si="144"/>
        <v>0.12</v>
      </c>
      <c r="CX134" s="49">
        <f t="shared" si="144"/>
        <v>0.12</v>
      </c>
      <c r="CY134" s="49">
        <f t="shared" si="144"/>
        <v>0.12</v>
      </c>
      <c r="CZ134" s="49">
        <f t="shared" si="144"/>
        <v>0.12</v>
      </c>
      <c r="DA134" s="49">
        <f t="shared" si="144"/>
        <v>0.12</v>
      </c>
      <c r="DB134" s="49">
        <f t="shared" si="144"/>
        <v>0.12</v>
      </c>
      <c r="DC134" s="49">
        <f t="shared" si="144"/>
        <v>0.12</v>
      </c>
      <c r="DD134" s="49">
        <f t="shared" si="144"/>
        <v>0.12</v>
      </c>
      <c r="DE134" s="49">
        <f t="shared" si="144"/>
        <v>0.12</v>
      </c>
      <c r="DF134" s="49">
        <f t="shared" si="144"/>
        <v>0.12</v>
      </c>
      <c r="DG134" s="49">
        <f t="shared" si="144"/>
        <v>0.12</v>
      </c>
      <c r="DH134" s="49">
        <f t="shared" si="144"/>
        <v>0.12</v>
      </c>
      <c r="DI134" s="49">
        <f t="shared" si="144"/>
        <v>0.12</v>
      </c>
      <c r="DJ134" s="49">
        <f t="shared" si="144"/>
        <v>0.12</v>
      </c>
      <c r="DK134" s="49">
        <f t="shared" si="144"/>
        <v>0.12</v>
      </c>
      <c r="DL134" s="49">
        <f t="shared" si="144"/>
        <v>0.12</v>
      </c>
      <c r="DM134" s="49">
        <f t="shared" si="144"/>
        <v>0.12</v>
      </c>
      <c r="DN134" s="49">
        <f t="shared" si="144"/>
        <v>0.12</v>
      </c>
      <c r="DO134" s="49">
        <f t="shared" si="144"/>
        <v>0.12</v>
      </c>
      <c r="DP134" s="49">
        <f t="shared" si="144"/>
        <v>0.12</v>
      </c>
      <c r="DQ134" s="49">
        <f t="shared" si="144"/>
        <v>0.12</v>
      </c>
      <c r="DR134" s="49">
        <f t="shared" si="144"/>
        <v>0.12</v>
      </c>
      <c r="DS134" s="49">
        <f t="shared" si="144"/>
        <v>0.12</v>
      </c>
      <c r="DT134" s="49">
        <f t="shared" si="144"/>
        <v>0.12</v>
      </c>
      <c r="DU134" s="49">
        <f t="shared" si="144"/>
        <v>0.12</v>
      </c>
      <c r="DV134" s="49">
        <f t="shared" si="144"/>
        <v>0.12</v>
      </c>
      <c r="DW134" s="49">
        <f t="shared" si="144"/>
        <v>0.12</v>
      </c>
      <c r="DX134" s="49">
        <f t="shared" si="144"/>
        <v>0.12</v>
      </c>
      <c r="DY134" s="49">
        <f t="shared" si="144"/>
        <v>0.12</v>
      </c>
      <c r="DZ134" s="49">
        <f t="shared" si="144"/>
        <v>0.12</v>
      </c>
      <c r="EA134" s="49">
        <f t="shared" ref="EA134:FX134" si="145">EA35</f>
        <v>0.12</v>
      </c>
      <c r="EB134" s="49">
        <f t="shared" si="145"/>
        <v>0.12</v>
      </c>
      <c r="EC134" s="49">
        <f t="shared" si="145"/>
        <v>0.12</v>
      </c>
      <c r="ED134" s="49">
        <f t="shared" si="145"/>
        <v>0.12</v>
      </c>
      <c r="EE134" s="49">
        <f t="shared" si="145"/>
        <v>0.12</v>
      </c>
      <c r="EF134" s="49">
        <f t="shared" si="145"/>
        <v>0.12</v>
      </c>
      <c r="EG134" s="49">
        <f t="shared" si="145"/>
        <v>0.12</v>
      </c>
      <c r="EH134" s="49">
        <f t="shared" si="145"/>
        <v>0.12</v>
      </c>
      <c r="EI134" s="49">
        <f t="shared" si="145"/>
        <v>0.12</v>
      </c>
      <c r="EJ134" s="49">
        <f t="shared" si="145"/>
        <v>0.12</v>
      </c>
      <c r="EK134" s="49">
        <f t="shared" si="145"/>
        <v>0.12</v>
      </c>
      <c r="EL134" s="49">
        <f t="shared" si="145"/>
        <v>0.12</v>
      </c>
      <c r="EM134" s="49">
        <f t="shared" si="145"/>
        <v>0.12</v>
      </c>
      <c r="EN134" s="49">
        <f t="shared" si="145"/>
        <v>0.12</v>
      </c>
      <c r="EO134" s="49">
        <f t="shared" si="145"/>
        <v>0.12</v>
      </c>
      <c r="EP134" s="49">
        <f t="shared" si="145"/>
        <v>0.12</v>
      </c>
      <c r="EQ134" s="49">
        <f t="shared" si="145"/>
        <v>0.12</v>
      </c>
      <c r="ER134" s="49">
        <f t="shared" si="145"/>
        <v>0.12</v>
      </c>
      <c r="ES134" s="49">
        <f t="shared" si="145"/>
        <v>0.12</v>
      </c>
      <c r="ET134" s="49">
        <f t="shared" si="145"/>
        <v>0.12</v>
      </c>
      <c r="EU134" s="49">
        <f t="shared" si="145"/>
        <v>0.12</v>
      </c>
      <c r="EV134" s="49">
        <f t="shared" si="145"/>
        <v>0.12</v>
      </c>
      <c r="EW134" s="49">
        <f t="shared" si="145"/>
        <v>0.12</v>
      </c>
      <c r="EX134" s="49">
        <f t="shared" si="145"/>
        <v>0.12</v>
      </c>
      <c r="EY134" s="49">
        <f t="shared" si="145"/>
        <v>0.12</v>
      </c>
      <c r="EZ134" s="49">
        <f t="shared" si="145"/>
        <v>0.12</v>
      </c>
      <c r="FA134" s="49">
        <f t="shared" si="145"/>
        <v>0.12</v>
      </c>
      <c r="FB134" s="49">
        <f t="shared" si="145"/>
        <v>0.12</v>
      </c>
      <c r="FC134" s="49">
        <f t="shared" si="145"/>
        <v>0.12</v>
      </c>
      <c r="FD134" s="49">
        <f t="shared" si="145"/>
        <v>0.12</v>
      </c>
      <c r="FE134" s="49">
        <f t="shared" si="145"/>
        <v>0.12</v>
      </c>
      <c r="FF134" s="49">
        <f t="shared" si="145"/>
        <v>0.12</v>
      </c>
      <c r="FG134" s="49">
        <f t="shared" si="145"/>
        <v>0.12</v>
      </c>
      <c r="FH134" s="49">
        <f t="shared" si="145"/>
        <v>0.12</v>
      </c>
      <c r="FI134" s="49">
        <f t="shared" si="145"/>
        <v>0.12</v>
      </c>
      <c r="FJ134" s="49">
        <f t="shared" si="145"/>
        <v>0.12</v>
      </c>
      <c r="FK134" s="49">
        <f t="shared" si="145"/>
        <v>0.12</v>
      </c>
      <c r="FL134" s="49">
        <f t="shared" si="145"/>
        <v>0.12</v>
      </c>
      <c r="FM134" s="49">
        <f t="shared" si="145"/>
        <v>0.12</v>
      </c>
      <c r="FN134" s="49">
        <f t="shared" si="145"/>
        <v>0.12</v>
      </c>
      <c r="FO134" s="49">
        <f t="shared" si="145"/>
        <v>0.12</v>
      </c>
      <c r="FP134" s="49">
        <f t="shared" si="145"/>
        <v>0.12</v>
      </c>
      <c r="FQ134" s="49">
        <f t="shared" si="145"/>
        <v>0.12</v>
      </c>
      <c r="FR134" s="49">
        <f t="shared" si="145"/>
        <v>0.12</v>
      </c>
      <c r="FS134" s="49">
        <f t="shared" si="145"/>
        <v>0.12</v>
      </c>
      <c r="FT134" s="50">
        <f t="shared" si="145"/>
        <v>0.12</v>
      </c>
      <c r="FU134" s="49">
        <f t="shared" si="145"/>
        <v>0.12</v>
      </c>
      <c r="FV134" s="49">
        <f t="shared" si="145"/>
        <v>0.12</v>
      </c>
      <c r="FW134" s="49">
        <f t="shared" si="145"/>
        <v>0.12</v>
      </c>
      <c r="FX134" s="49">
        <f t="shared" si="145"/>
        <v>0.12</v>
      </c>
      <c r="FY134" s="47"/>
      <c r="FZ134" s="20"/>
      <c r="GA134" s="47"/>
      <c r="GB134" s="20"/>
      <c r="GC134" s="20"/>
      <c r="GD134" s="20"/>
      <c r="GE134" s="20"/>
    </row>
    <row r="135" spans="1:187" s="27" customFormat="1" x14ac:dyDescent="0.2">
      <c r="A135" s="3" t="s">
        <v>458</v>
      </c>
      <c r="B135" s="2" t="s">
        <v>459</v>
      </c>
      <c r="C135" s="28">
        <f t="shared" ref="C135:BN135" si="146">ROUND(IF((C132-C12)*0.3&lt;0=TRUE(),0,IF((C96&lt;=50000),ROUND((C132-C12)*0.3,6),0)),4)</f>
        <v>4.5499999999999999E-2</v>
      </c>
      <c r="D135" s="28">
        <f t="shared" si="146"/>
        <v>0</v>
      </c>
      <c r="E135" s="28">
        <f t="shared" si="146"/>
        <v>0.11609999999999999</v>
      </c>
      <c r="F135" s="28">
        <f t="shared" si="146"/>
        <v>0</v>
      </c>
      <c r="G135" s="28">
        <f t="shared" si="146"/>
        <v>0</v>
      </c>
      <c r="H135" s="28">
        <f t="shared" si="146"/>
        <v>0</v>
      </c>
      <c r="I135" s="28">
        <f t="shared" si="146"/>
        <v>0.1221</v>
      </c>
      <c r="J135" s="28">
        <f t="shared" si="146"/>
        <v>3.0700000000000002E-2</v>
      </c>
      <c r="K135" s="28">
        <f t="shared" si="146"/>
        <v>3.1800000000000002E-2</v>
      </c>
      <c r="L135" s="28">
        <f t="shared" si="146"/>
        <v>6.8400000000000002E-2</v>
      </c>
      <c r="M135" s="28">
        <f t="shared" si="146"/>
        <v>0.14099999999999999</v>
      </c>
      <c r="N135" s="28">
        <f t="shared" si="146"/>
        <v>0</v>
      </c>
      <c r="O135" s="28">
        <f t="shared" si="146"/>
        <v>0</v>
      </c>
      <c r="P135" s="28">
        <f t="shared" si="146"/>
        <v>5.1299999999999998E-2</v>
      </c>
      <c r="Q135" s="28">
        <f t="shared" si="146"/>
        <v>7.8399999999999997E-2</v>
      </c>
      <c r="R135" s="28">
        <f t="shared" si="146"/>
        <v>1.5900000000000001E-2</v>
      </c>
      <c r="S135" s="28">
        <f t="shared" si="146"/>
        <v>1.78E-2</v>
      </c>
      <c r="T135" s="28">
        <f t="shared" si="146"/>
        <v>3.3099999999999997E-2</v>
      </c>
      <c r="U135" s="28">
        <f t="shared" si="146"/>
        <v>0.11360000000000001</v>
      </c>
      <c r="V135" s="28">
        <f t="shared" si="146"/>
        <v>6.3799999999999996E-2</v>
      </c>
      <c r="W135" s="28">
        <f t="shared" si="146"/>
        <v>0.1067</v>
      </c>
      <c r="X135" s="28">
        <f t="shared" si="146"/>
        <v>3.7100000000000001E-2</v>
      </c>
      <c r="Y135" s="28">
        <f t="shared" si="146"/>
        <v>0.14199999999999999</v>
      </c>
      <c r="Z135" s="28">
        <f t="shared" si="146"/>
        <v>2.7900000000000001E-2</v>
      </c>
      <c r="AA135" s="28">
        <f t="shared" si="146"/>
        <v>0</v>
      </c>
      <c r="AB135" s="28">
        <f t="shared" si="146"/>
        <v>0</v>
      </c>
      <c r="AC135" s="28">
        <f t="shared" si="146"/>
        <v>0</v>
      </c>
      <c r="AD135" s="28">
        <f t="shared" si="146"/>
        <v>0</v>
      </c>
      <c r="AE135" s="28">
        <f t="shared" si="146"/>
        <v>2.3800000000000002E-2</v>
      </c>
      <c r="AF135" s="28">
        <f t="shared" si="146"/>
        <v>2.4799999999999999E-2</v>
      </c>
      <c r="AG135" s="28">
        <f t="shared" si="146"/>
        <v>0</v>
      </c>
      <c r="AH135" s="28">
        <f t="shared" si="146"/>
        <v>4.5400000000000003E-2</v>
      </c>
      <c r="AI135" s="28">
        <f t="shared" si="146"/>
        <v>2.3900000000000001E-2</v>
      </c>
      <c r="AJ135" s="28">
        <f t="shared" si="146"/>
        <v>7.3999999999999996E-2</v>
      </c>
      <c r="AK135" s="28">
        <f t="shared" si="146"/>
        <v>0.1384</v>
      </c>
      <c r="AL135" s="28">
        <f t="shared" si="146"/>
        <v>0.14610000000000001</v>
      </c>
      <c r="AM135" s="28">
        <f t="shared" si="146"/>
        <v>5.5E-2</v>
      </c>
      <c r="AN135" s="28">
        <f t="shared" si="146"/>
        <v>1.5900000000000001E-2</v>
      </c>
      <c r="AO135" s="28">
        <f t="shared" si="146"/>
        <v>3.6499999999999998E-2</v>
      </c>
      <c r="AP135" s="28">
        <f t="shared" si="146"/>
        <v>0</v>
      </c>
      <c r="AQ135" s="28">
        <f t="shared" si="146"/>
        <v>3.1399999999999997E-2</v>
      </c>
      <c r="AR135" s="28">
        <f t="shared" si="146"/>
        <v>0</v>
      </c>
      <c r="AS135" s="28">
        <f t="shared" si="146"/>
        <v>0</v>
      </c>
      <c r="AT135" s="28">
        <f t="shared" si="146"/>
        <v>0</v>
      </c>
      <c r="AU135" s="28">
        <f t="shared" si="146"/>
        <v>0</v>
      </c>
      <c r="AV135" s="28">
        <f t="shared" si="146"/>
        <v>1.1900000000000001E-2</v>
      </c>
      <c r="AW135" s="28">
        <f t="shared" si="146"/>
        <v>0</v>
      </c>
      <c r="AX135" s="28">
        <f t="shared" si="146"/>
        <v>0.67969999999999997</v>
      </c>
      <c r="AY135" s="28">
        <f t="shared" si="146"/>
        <v>1.29E-2</v>
      </c>
      <c r="AZ135" s="28">
        <f t="shared" si="146"/>
        <v>8.5300000000000001E-2</v>
      </c>
      <c r="BA135" s="28">
        <f t="shared" si="146"/>
        <v>2.5999999999999999E-3</v>
      </c>
      <c r="BB135" s="28">
        <f t="shared" si="146"/>
        <v>0</v>
      </c>
      <c r="BC135" s="28">
        <f t="shared" si="146"/>
        <v>4.2200000000000001E-2</v>
      </c>
      <c r="BD135" s="28">
        <f t="shared" si="146"/>
        <v>0</v>
      </c>
      <c r="BE135" s="28">
        <f t="shared" si="146"/>
        <v>0</v>
      </c>
      <c r="BF135" s="28">
        <f t="shared" si="146"/>
        <v>0</v>
      </c>
      <c r="BG135" s="28">
        <f t="shared" si="146"/>
        <v>4.3999999999999997E-2</v>
      </c>
      <c r="BH135" s="28">
        <f t="shared" si="146"/>
        <v>0</v>
      </c>
      <c r="BI135" s="28">
        <f t="shared" si="146"/>
        <v>6.8699999999999997E-2</v>
      </c>
      <c r="BJ135" s="28">
        <f t="shared" si="146"/>
        <v>0</v>
      </c>
      <c r="BK135" s="28">
        <f t="shared" si="146"/>
        <v>0</v>
      </c>
      <c r="BL135" s="28">
        <f t="shared" si="146"/>
        <v>3.7699999999999997E-2</v>
      </c>
      <c r="BM135" s="28">
        <f t="shared" si="146"/>
        <v>2.3599999999999999E-2</v>
      </c>
      <c r="BN135" s="28">
        <f t="shared" si="146"/>
        <v>4.2200000000000001E-2</v>
      </c>
      <c r="BO135" s="28">
        <f t="shared" ref="BO135:DZ135" si="147">ROUND(IF((BO132-BO12)*0.3&lt;0=TRUE(),0,IF((BO96&lt;=50000),ROUND((BO132-BO12)*0.3,6),0)),4)</f>
        <v>3.9399999999999998E-2</v>
      </c>
      <c r="BP135" s="28">
        <f t="shared" si="147"/>
        <v>3.1800000000000002E-2</v>
      </c>
      <c r="BQ135" s="28">
        <f t="shared" si="147"/>
        <v>0</v>
      </c>
      <c r="BR135" s="28">
        <f t="shared" si="147"/>
        <v>8.0000000000000002E-3</v>
      </c>
      <c r="BS135" s="28">
        <f t="shared" si="147"/>
        <v>4.58E-2</v>
      </c>
      <c r="BT135" s="28">
        <f t="shared" si="147"/>
        <v>0</v>
      </c>
      <c r="BU135" s="28">
        <f t="shared" si="147"/>
        <v>0</v>
      </c>
      <c r="BV135" s="28">
        <f t="shared" si="147"/>
        <v>0</v>
      </c>
      <c r="BW135" s="28">
        <f t="shared" si="147"/>
        <v>0</v>
      </c>
      <c r="BX135" s="28">
        <f t="shared" si="147"/>
        <v>0</v>
      </c>
      <c r="BY135" s="28">
        <f t="shared" si="147"/>
        <v>0.12620000000000001</v>
      </c>
      <c r="BZ135" s="28">
        <f t="shared" si="147"/>
        <v>4.8099999999999997E-2</v>
      </c>
      <c r="CA135" s="28">
        <f t="shared" si="147"/>
        <v>0</v>
      </c>
      <c r="CB135" s="28">
        <f t="shared" si="147"/>
        <v>0</v>
      </c>
      <c r="CC135" s="28">
        <f t="shared" si="147"/>
        <v>1.83E-2</v>
      </c>
      <c r="CD135" s="28">
        <f t="shared" si="147"/>
        <v>4.2599999999999999E-2</v>
      </c>
      <c r="CE135" s="28">
        <f t="shared" si="147"/>
        <v>1.1599999999999999E-2</v>
      </c>
      <c r="CF135" s="28">
        <f t="shared" si="147"/>
        <v>1.32E-2</v>
      </c>
      <c r="CG135" s="28">
        <f t="shared" si="147"/>
        <v>4.8999999999999998E-3</v>
      </c>
      <c r="CH135" s="28">
        <f t="shared" si="147"/>
        <v>6.93E-2</v>
      </c>
      <c r="CI135" s="28">
        <f t="shared" si="147"/>
        <v>5.8400000000000001E-2</v>
      </c>
      <c r="CJ135" s="28">
        <f t="shared" si="147"/>
        <v>2.12E-2</v>
      </c>
      <c r="CK135" s="28">
        <f t="shared" si="147"/>
        <v>0</v>
      </c>
      <c r="CL135" s="28">
        <f t="shared" si="147"/>
        <v>0</v>
      </c>
      <c r="CM135" s="28">
        <f t="shared" si="147"/>
        <v>6.9199999999999998E-2</v>
      </c>
      <c r="CN135" s="28">
        <f t="shared" si="147"/>
        <v>0</v>
      </c>
      <c r="CO135" s="28">
        <f t="shared" si="147"/>
        <v>0</v>
      </c>
      <c r="CP135" s="28">
        <f t="shared" si="147"/>
        <v>0</v>
      </c>
      <c r="CQ135" s="28">
        <f t="shared" si="147"/>
        <v>0.1013</v>
      </c>
      <c r="CR135" s="28">
        <f t="shared" si="147"/>
        <v>4.7800000000000002E-2</v>
      </c>
      <c r="CS135" s="28">
        <f t="shared" si="147"/>
        <v>0</v>
      </c>
      <c r="CT135" s="28">
        <f t="shared" si="147"/>
        <v>7.5899999999999995E-2</v>
      </c>
      <c r="CU135" s="28">
        <f t="shared" si="147"/>
        <v>0</v>
      </c>
      <c r="CV135" s="28">
        <f t="shared" si="147"/>
        <v>0</v>
      </c>
      <c r="CW135" s="28">
        <f t="shared" si="147"/>
        <v>0</v>
      </c>
      <c r="CX135" s="28">
        <f t="shared" si="147"/>
        <v>2.23E-2</v>
      </c>
      <c r="CY135" s="28">
        <f t="shared" si="147"/>
        <v>6.9699999999999998E-2</v>
      </c>
      <c r="CZ135" s="28">
        <f t="shared" si="147"/>
        <v>2.0899999999999998E-2</v>
      </c>
      <c r="DA135" s="28">
        <f t="shared" si="147"/>
        <v>0</v>
      </c>
      <c r="DB135" s="28">
        <f t="shared" si="147"/>
        <v>0</v>
      </c>
      <c r="DC135" s="28">
        <f t="shared" si="147"/>
        <v>0</v>
      </c>
      <c r="DD135" s="28">
        <f t="shared" si="147"/>
        <v>0</v>
      </c>
      <c r="DE135" s="28">
        <f t="shared" si="147"/>
        <v>7.3000000000000001E-3</v>
      </c>
      <c r="DF135" s="28">
        <f t="shared" si="147"/>
        <v>9.4000000000000004E-3</v>
      </c>
      <c r="DG135" s="28">
        <f t="shared" si="147"/>
        <v>0</v>
      </c>
      <c r="DH135" s="28">
        <f t="shared" si="147"/>
        <v>0</v>
      </c>
      <c r="DI135" s="28">
        <f t="shared" si="147"/>
        <v>6.4199999999999993E-2</v>
      </c>
      <c r="DJ135" s="28">
        <f t="shared" si="147"/>
        <v>0</v>
      </c>
      <c r="DK135" s="28">
        <f t="shared" si="147"/>
        <v>3.6900000000000002E-2</v>
      </c>
      <c r="DL135" s="28">
        <f t="shared" si="147"/>
        <v>2.5000000000000001E-2</v>
      </c>
      <c r="DM135" s="28">
        <f t="shared" si="147"/>
        <v>5.4399999999999997E-2</v>
      </c>
      <c r="DN135" s="28">
        <f t="shared" si="147"/>
        <v>4.3700000000000003E-2</v>
      </c>
      <c r="DO135" s="28">
        <f t="shared" si="147"/>
        <v>7.7299999999999994E-2</v>
      </c>
      <c r="DP135" s="28">
        <f t="shared" si="147"/>
        <v>0</v>
      </c>
      <c r="DQ135" s="28">
        <f t="shared" si="147"/>
        <v>0</v>
      </c>
      <c r="DR135" s="28">
        <f t="shared" si="147"/>
        <v>0.10299999999999999</v>
      </c>
      <c r="DS135" s="28">
        <f t="shared" si="147"/>
        <v>0.1071</v>
      </c>
      <c r="DT135" s="28">
        <f t="shared" si="147"/>
        <v>7.6499999999999999E-2</v>
      </c>
      <c r="DU135" s="28">
        <f t="shared" si="147"/>
        <v>4.3099999999999999E-2</v>
      </c>
      <c r="DV135" s="28">
        <f t="shared" si="147"/>
        <v>8.6E-3</v>
      </c>
      <c r="DW135" s="28">
        <f t="shared" si="147"/>
        <v>0</v>
      </c>
      <c r="DX135" s="28">
        <f t="shared" si="147"/>
        <v>0</v>
      </c>
      <c r="DY135" s="28">
        <f t="shared" si="147"/>
        <v>0</v>
      </c>
      <c r="DZ135" s="28">
        <f t="shared" si="147"/>
        <v>0</v>
      </c>
      <c r="EA135" s="28">
        <f t="shared" ref="EA135:FX135" si="148">ROUND(IF((EA132-EA12)*0.3&lt;0=TRUE(),0,IF((EA96&lt;=50000),ROUND((EA132-EA12)*0.3,6),0)),4)</f>
        <v>3.0999999999999999E-3</v>
      </c>
      <c r="EB135" s="28">
        <f t="shared" si="148"/>
        <v>8.8000000000000005E-3</v>
      </c>
      <c r="EC135" s="28">
        <f t="shared" si="148"/>
        <v>0</v>
      </c>
      <c r="ED135" s="28">
        <f t="shared" si="148"/>
        <v>0</v>
      </c>
      <c r="EE135" s="28">
        <f t="shared" si="148"/>
        <v>5.6800000000000003E-2</v>
      </c>
      <c r="EF135" s="28">
        <f t="shared" si="148"/>
        <v>6.7299999999999999E-2</v>
      </c>
      <c r="EG135" s="28">
        <f t="shared" si="148"/>
        <v>6.3500000000000001E-2</v>
      </c>
      <c r="EH135" s="28">
        <f t="shared" si="148"/>
        <v>3.0999999999999999E-3</v>
      </c>
      <c r="EI135" s="28">
        <f t="shared" si="148"/>
        <v>0.1275</v>
      </c>
      <c r="EJ135" s="28">
        <f t="shared" si="148"/>
        <v>1.44E-2</v>
      </c>
      <c r="EK135" s="28">
        <f t="shared" si="148"/>
        <v>0</v>
      </c>
      <c r="EL135" s="28">
        <f t="shared" si="148"/>
        <v>0</v>
      </c>
      <c r="EM135" s="28">
        <f t="shared" si="148"/>
        <v>5.8599999999999999E-2</v>
      </c>
      <c r="EN135" s="28">
        <f t="shared" si="148"/>
        <v>6.7400000000000002E-2</v>
      </c>
      <c r="EO135" s="28">
        <f t="shared" si="148"/>
        <v>0</v>
      </c>
      <c r="EP135" s="28">
        <f t="shared" si="148"/>
        <v>0</v>
      </c>
      <c r="EQ135" s="28">
        <f t="shared" si="148"/>
        <v>0</v>
      </c>
      <c r="ER135" s="28">
        <f t="shared" si="148"/>
        <v>2.0400000000000001E-2</v>
      </c>
      <c r="ES135" s="28">
        <f t="shared" si="148"/>
        <v>0.115</v>
      </c>
      <c r="ET135" s="28">
        <f t="shared" si="148"/>
        <v>0.107</v>
      </c>
      <c r="EU135" s="28">
        <f t="shared" si="148"/>
        <v>0.18229999999999999</v>
      </c>
      <c r="EV135" s="28">
        <f t="shared" si="148"/>
        <v>3.8899999999999997E-2</v>
      </c>
      <c r="EW135" s="28">
        <f t="shared" si="148"/>
        <v>0</v>
      </c>
      <c r="EX135" s="28">
        <f t="shared" si="148"/>
        <v>0</v>
      </c>
      <c r="EY135" s="28">
        <f t="shared" si="148"/>
        <v>7.5499999999999998E-2</v>
      </c>
      <c r="EZ135" s="28">
        <f t="shared" si="148"/>
        <v>1.46E-2</v>
      </c>
      <c r="FA135" s="28">
        <f t="shared" si="148"/>
        <v>0</v>
      </c>
      <c r="FB135" s="28">
        <f t="shared" si="148"/>
        <v>6.4199999999999993E-2</v>
      </c>
      <c r="FC135" s="28">
        <f t="shared" si="148"/>
        <v>0</v>
      </c>
      <c r="FD135" s="28">
        <f t="shared" si="148"/>
        <v>3.8600000000000002E-2</v>
      </c>
      <c r="FE135" s="28">
        <f t="shared" si="148"/>
        <v>4.24E-2</v>
      </c>
      <c r="FF135" s="28">
        <f t="shared" si="148"/>
        <v>2.4400000000000002E-2</v>
      </c>
      <c r="FG135" s="28">
        <f t="shared" si="148"/>
        <v>0</v>
      </c>
      <c r="FH135" s="28">
        <f t="shared" si="148"/>
        <v>7.5999999999999998E-2</v>
      </c>
      <c r="FI135" s="28">
        <f t="shared" si="148"/>
        <v>1.9400000000000001E-2</v>
      </c>
      <c r="FJ135" s="28">
        <f t="shared" si="148"/>
        <v>0</v>
      </c>
      <c r="FK135" s="28">
        <f t="shared" si="148"/>
        <v>0</v>
      </c>
      <c r="FL135" s="28">
        <f t="shared" si="148"/>
        <v>0</v>
      </c>
      <c r="FM135" s="28">
        <f t="shared" si="148"/>
        <v>0</v>
      </c>
      <c r="FN135" s="28">
        <f t="shared" si="148"/>
        <v>6.3500000000000001E-2</v>
      </c>
      <c r="FO135" s="28">
        <f t="shared" si="148"/>
        <v>0</v>
      </c>
      <c r="FP135" s="28">
        <f t="shared" si="148"/>
        <v>7.1300000000000002E-2</v>
      </c>
      <c r="FQ135" s="28">
        <f t="shared" si="148"/>
        <v>0</v>
      </c>
      <c r="FR135" s="28">
        <f t="shared" si="148"/>
        <v>1.4E-3</v>
      </c>
      <c r="FS135" s="28">
        <f t="shared" si="148"/>
        <v>0</v>
      </c>
      <c r="FT135" s="28">
        <f t="shared" si="148"/>
        <v>9.9000000000000008E-3</v>
      </c>
      <c r="FU135" s="28">
        <f t="shared" si="148"/>
        <v>5.7099999999999998E-2</v>
      </c>
      <c r="FV135" s="28">
        <f t="shared" si="148"/>
        <v>2.4500000000000001E-2</v>
      </c>
      <c r="FW135" s="28">
        <f t="shared" si="148"/>
        <v>1.61E-2</v>
      </c>
      <c r="FX135" s="28">
        <f t="shared" si="148"/>
        <v>0</v>
      </c>
      <c r="FY135" s="17"/>
      <c r="FZ135" s="20"/>
      <c r="GA135" s="47"/>
      <c r="GB135" s="20"/>
      <c r="GC135" s="20"/>
      <c r="GD135" s="20"/>
      <c r="GE135" s="20"/>
    </row>
    <row r="136" spans="1:187" s="27" customFormat="1" x14ac:dyDescent="0.2">
      <c r="A136" s="48"/>
      <c r="B136" s="2" t="s">
        <v>460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47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47"/>
      <c r="FU136" s="33"/>
      <c r="FV136" s="33"/>
      <c r="FW136" s="33"/>
      <c r="FX136" s="33"/>
      <c r="FY136" s="84"/>
      <c r="FZ136" s="28">
        <f>ROUND((FZ130/FZ14),4)</f>
        <v>0.35930000000000001</v>
      </c>
      <c r="GA136" s="33"/>
      <c r="GB136" s="19"/>
      <c r="GC136" s="19"/>
      <c r="GD136" s="19"/>
      <c r="GE136" s="19"/>
    </row>
    <row r="137" spans="1:187" ht="15.75" x14ac:dyDescent="0.25">
      <c r="A137" s="3" t="s">
        <v>461</v>
      </c>
      <c r="B137" s="2" t="s">
        <v>462</v>
      </c>
      <c r="C137" s="28">
        <f t="shared" ref="C137:BN137" si="149">ROUND(IF((C132-C12)*0.36&lt;0=TRUE(),0,IF((C96&gt;50000),(C132-C12)*0.36,0)),4)</f>
        <v>0</v>
      </c>
      <c r="D137" s="28">
        <f t="shared" si="149"/>
        <v>0</v>
      </c>
      <c r="E137" s="28">
        <f t="shared" si="149"/>
        <v>0</v>
      </c>
      <c r="F137" s="28">
        <f t="shared" si="149"/>
        <v>0</v>
      </c>
      <c r="G137" s="28">
        <f t="shared" si="149"/>
        <v>0</v>
      </c>
      <c r="H137" s="28">
        <f t="shared" si="149"/>
        <v>0</v>
      </c>
      <c r="I137" s="28">
        <f t="shared" si="149"/>
        <v>0</v>
      </c>
      <c r="J137" s="28">
        <f t="shared" si="149"/>
        <v>0</v>
      </c>
      <c r="K137" s="28">
        <f t="shared" si="149"/>
        <v>0</v>
      </c>
      <c r="L137" s="28">
        <f t="shared" si="149"/>
        <v>0</v>
      </c>
      <c r="M137" s="28">
        <f t="shared" si="149"/>
        <v>0</v>
      </c>
      <c r="N137" s="28">
        <f t="shared" si="149"/>
        <v>0</v>
      </c>
      <c r="O137" s="28">
        <f t="shared" si="149"/>
        <v>0</v>
      </c>
      <c r="P137" s="28">
        <f t="shared" si="149"/>
        <v>0</v>
      </c>
      <c r="Q137" s="28">
        <f t="shared" si="149"/>
        <v>0</v>
      </c>
      <c r="R137" s="28">
        <f t="shared" si="149"/>
        <v>0</v>
      </c>
      <c r="S137" s="28">
        <f t="shared" si="149"/>
        <v>0</v>
      </c>
      <c r="T137" s="28">
        <f t="shared" si="149"/>
        <v>0</v>
      </c>
      <c r="U137" s="28">
        <f t="shared" si="149"/>
        <v>0</v>
      </c>
      <c r="V137" s="28">
        <f t="shared" si="149"/>
        <v>0</v>
      </c>
      <c r="W137" s="29">
        <f t="shared" si="149"/>
        <v>0</v>
      </c>
      <c r="X137" s="28">
        <f t="shared" si="149"/>
        <v>0</v>
      </c>
      <c r="Y137" s="28">
        <f t="shared" si="149"/>
        <v>0</v>
      </c>
      <c r="Z137" s="28">
        <f t="shared" si="149"/>
        <v>0</v>
      </c>
      <c r="AA137" s="28">
        <f t="shared" si="149"/>
        <v>0</v>
      </c>
      <c r="AB137" s="28">
        <f t="shared" si="149"/>
        <v>0</v>
      </c>
      <c r="AC137" s="28">
        <f t="shared" si="149"/>
        <v>0</v>
      </c>
      <c r="AD137" s="28">
        <f t="shared" si="149"/>
        <v>0</v>
      </c>
      <c r="AE137" s="28">
        <f t="shared" si="149"/>
        <v>0</v>
      </c>
      <c r="AF137" s="28">
        <f t="shared" si="149"/>
        <v>0</v>
      </c>
      <c r="AG137" s="28">
        <f t="shared" si="149"/>
        <v>0</v>
      </c>
      <c r="AH137" s="28">
        <f t="shared" si="149"/>
        <v>0</v>
      </c>
      <c r="AI137" s="28">
        <f t="shared" si="149"/>
        <v>0</v>
      </c>
      <c r="AJ137" s="28">
        <f t="shared" si="149"/>
        <v>0</v>
      </c>
      <c r="AK137" s="28">
        <f t="shared" si="149"/>
        <v>0</v>
      </c>
      <c r="AL137" s="28">
        <f t="shared" si="149"/>
        <v>0</v>
      </c>
      <c r="AM137" s="28">
        <f t="shared" si="149"/>
        <v>0</v>
      </c>
      <c r="AN137" s="28">
        <f t="shared" si="149"/>
        <v>0</v>
      </c>
      <c r="AO137" s="28">
        <f t="shared" si="149"/>
        <v>0</v>
      </c>
      <c r="AP137" s="28">
        <f t="shared" si="149"/>
        <v>7.9399999999999998E-2</v>
      </c>
      <c r="AQ137" s="28">
        <f t="shared" si="149"/>
        <v>0</v>
      </c>
      <c r="AR137" s="28">
        <f t="shared" si="149"/>
        <v>0</v>
      </c>
      <c r="AS137" s="28">
        <f t="shared" si="149"/>
        <v>0</v>
      </c>
      <c r="AT137" s="28">
        <f t="shared" si="149"/>
        <v>0</v>
      </c>
      <c r="AU137" s="28">
        <f t="shared" si="149"/>
        <v>0</v>
      </c>
      <c r="AV137" s="28">
        <f t="shared" si="149"/>
        <v>0</v>
      </c>
      <c r="AW137" s="28">
        <f t="shared" si="149"/>
        <v>0</v>
      </c>
      <c r="AX137" s="28">
        <f t="shared" si="149"/>
        <v>0</v>
      </c>
      <c r="AY137" s="28">
        <f t="shared" si="149"/>
        <v>0</v>
      </c>
      <c r="AZ137" s="28">
        <f t="shared" si="149"/>
        <v>0</v>
      </c>
      <c r="BA137" s="28">
        <f t="shared" si="149"/>
        <v>0</v>
      </c>
      <c r="BB137" s="28">
        <f t="shared" si="149"/>
        <v>0</v>
      </c>
      <c r="BC137" s="28">
        <f t="shared" si="149"/>
        <v>0</v>
      </c>
      <c r="BD137" s="28">
        <f t="shared" si="149"/>
        <v>0</v>
      </c>
      <c r="BE137" s="28">
        <f t="shared" si="149"/>
        <v>0</v>
      </c>
      <c r="BF137" s="28">
        <f t="shared" si="149"/>
        <v>0</v>
      </c>
      <c r="BG137" s="28">
        <f t="shared" si="149"/>
        <v>0</v>
      </c>
      <c r="BH137" s="28">
        <f t="shared" si="149"/>
        <v>0</v>
      </c>
      <c r="BI137" s="28">
        <f t="shared" si="149"/>
        <v>0</v>
      </c>
      <c r="BJ137" s="28">
        <f t="shared" si="149"/>
        <v>0</v>
      </c>
      <c r="BK137" s="28">
        <f t="shared" si="149"/>
        <v>0</v>
      </c>
      <c r="BL137" s="28">
        <f t="shared" si="149"/>
        <v>0</v>
      </c>
      <c r="BM137" s="28">
        <f t="shared" si="149"/>
        <v>0</v>
      </c>
      <c r="BN137" s="28">
        <f t="shared" si="149"/>
        <v>0</v>
      </c>
      <c r="BO137" s="28">
        <f t="shared" ref="BO137:DZ137" si="150">ROUND(IF((BO132-BO12)*0.36&lt;0=TRUE(),0,IF((BO96&gt;50000),(BO132-BO12)*0.36,0)),4)</f>
        <v>0</v>
      </c>
      <c r="BP137" s="28">
        <f t="shared" si="150"/>
        <v>0</v>
      </c>
      <c r="BQ137" s="28">
        <f t="shared" si="150"/>
        <v>0</v>
      </c>
      <c r="BR137" s="28">
        <f t="shared" si="150"/>
        <v>0</v>
      </c>
      <c r="BS137" s="28">
        <f t="shared" si="150"/>
        <v>0</v>
      </c>
      <c r="BT137" s="28">
        <f t="shared" si="150"/>
        <v>0</v>
      </c>
      <c r="BU137" s="28">
        <f t="shared" si="150"/>
        <v>0</v>
      </c>
      <c r="BV137" s="28">
        <f t="shared" si="150"/>
        <v>0</v>
      </c>
      <c r="BW137" s="28">
        <f t="shared" si="150"/>
        <v>0</v>
      </c>
      <c r="BX137" s="28">
        <f t="shared" si="150"/>
        <v>0</v>
      </c>
      <c r="BY137" s="28">
        <f t="shared" si="150"/>
        <v>0</v>
      </c>
      <c r="BZ137" s="28">
        <f t="shared" si="150"/>
        <v>0</v>
      </c>
      <c r="CA137" s="28">
        <f t="shared" si="150"/>
        <v>0</v>
      </c>
      <c r="CB137" s="28">
        <f t="shared" si="150"/>
        <v>0</v>
      </c>
      <c r="CC137" s="28">
        <f t="shared" si="150"/>
        <v>0</v>
      </c>
      <c r="CD137" s="28">
        <f t="shared" si="150"/>
        <v>0</v>
      </c>
      <c r="CE137" s="28">
        <f t="shared" si="150"/>
        <v>0</v>
      </c>
      <c r="CF137" s="28">
        <f t="shared" si="150"/>
        <v>0</v>
      </c>
      <c r="CG137" s="28">
        <f t="shared" si="150"/>
        <v>0</v>
      </c>
      <c r="CH137" s="28">
        <f t="shared" si="150"/>
        <v>0</v>
      </c>
      <c r="CI137" s="28">
        <f t="shared" si="150"/>
        <v>0</v>
      </c>
      <c r="CJ137" s="28">
        <f t="shared" si="150"/>
        <v>0</v>
      </c>
      <c r="CK137" s="28">
        <f t="shared" si="150"/>
        <v>0</v>
      </c>
      <c r="CL137" s="28">
        <f t="shared" si="150"/>
        <v>0</v>
      </c>
      <c r="CM137" s="28">
        <f t="shared" si="150"/>
        <v>0</v>
      </c>
      <c r="CN137" s="28">
        <f t="shared" si="150"/>
        <v>0</v>
      </c>
      <c r="CO137" s="28">
        <f t="shared" si="150"/>
        <v>0</v>
      </c>
      <c r="CP137" s="28">
        <f t="shared" si="150"/>
        <v>0</v>
      </c>
      <c r="CQ137" s="28">
        <f t="shared" si="150"/>
        <v>0</v>
      </c>
      <c r="CR137" s="28">
        <f t="shared" si="150"/>
        <v>0</v>
      </c>
      <c r="CS137" s="28">
        <f t="shared" si="150"/>
        <v>0</v>
      </c>
      <c r="CT137" s="28">
        <f t="shared" si="150"/>
        <v>0</v>
      </c>
      <c r="CU137" s="28">
        <f t="shared" si="150"/>
        <v>0</v>
      </c>
      <c r="CV137" s="28">
        <f t="shared" si="150"/>
        <v>0</v>
      </c>
      <c r="CW137" s="28">
        <f t="shared" si="150"/>
        <v>0</v>
      </c>
      <c r="CX137" s="28">
        <f t="shared" si="150"/>
        <v>0</v>
      </c>
      <c r="CY137" s="28">
        <f t="shared" si="150"/>
        <v>0</v>
      </c>
      <c r="CZ137" s="28">
        <f t="shared" si="150"/>
        <v>0</v>
      </c>
      <c r="DA137" s="28">
        <f t="shared" si="150"/>
        <v>0</v>
      </c>
      <c r="DB137" s="28">
        <f t="shared" si="150"/>
        <v>0</v>
      </c>
      <c r="DC137" s="28">
        <f t="shared" si="150"/>
        <v>0</v>
      </c>
      <c r="DD137" s="28">
        <f t="shared" si="150"/>
        <v>0</v>
      </c>
      <c r="DE137" s="28">
        <f t="shared" si="150"/>
        <v>0</v>
      </c>
      <c r="DF137" s="28">
        <f t="shared" si="150"/>
        <v>0</v>
      </c>
      <c r="DG137" s="28">
        <f t="shared" si="150"/>
        <v>0</v>
      </c>
      <c r="DH137" s="28">
        <f t="shared" si="150"/>
        <v>0</v>
      </c>
      <c r="DI137" s="28">
        <f t="shared" si="150"/>
        <v>0</v>
      </c>
      <c r="DJ137" s="28">
        <f t="shared" si="150"/>
        <v>0</v>
      </c>
      <c r="DK137" s="28">
        <f t="shared" si="150"/>
        <v>0</v>
      </c>
      <c r="DL137" s="28">
        <f t="shared" si="150"/>
        <v>0</v>
      </c>
      <c r="DM137" s="28">
        <f t="shared" si="150"/>
        <v>0</v>
      </c>
      <c r="DN137" s="28">
        <f t="shared" si="150"/>
        <v>0</v>
      </c>
      <c r="DO137" s="28">
        <f t="shared" si="150"/>
        <v>0</v>
      </c>
      <c r="DP137" s="28">
        <f t="shared" si="150"/>
        <v>0</v>
      </c>
      <c r="DQ137" s="28">
        <f t="shared" si="150"/>
        <v>0</v>
      </c>
      <c r="DR137" s="28">
        <f t="shared" si="150"/>
        <v>0</v>
      </c>
      <c r="DS137" s="28">
        <f t="shared" si="150"/>
        <v>0</v>
      </c>
      <c r="DT137" s="28">
        <f t="shared" si="150"/>
        <v>0</v>
      </c>
      <c r="DU137" s="28">
        <f t="shared" si="150"/>
        <v>0</v>
      </c>
      <c r="DV137" s="28">
        <f t="shared" si="150"/>
        <v>0</v>
      </c>
      <c r="DW137" s="28">
        <f t="shared" si="150"/>
        <v>0</v>
      </c>
      <c r="DX137" s="28">
        <f t="shared" si="150"/>
        <v>0</v>
      </c>
      <c r="DY137" s="28">
        <f t="shared" si="150"/>
        <v>0</v>
      </c>
      <c r="DZ137" s="28">
        <f t="shared" si="150"/>
        <v>0</v>
      </c>
      <c r="EA137" s="28">
        <f t="shared" ref="EA137:FX137" si="151">ROUND(IF((EA132-EA12)*0.36&lt;0=TRUE(),0,IF((EA96&gt;50000),(EA132-EA12)*0.36,0)),4)</f>
        <v>0</v>
      </c>
      <c r="EB137" s="28">
        <f t="shared" si="151"/>
        <v>0</v>
      </c>
      <c r="EC137" s="28">
        <f t="shared" si="151"/>
        <v>0</v>
      </c>
      <c r="ED137" s="28">
        <f t="shared" si="151"/>
        <v>0</v>
      </c>
      <c r="EE137" s="28">
        <f t="shared" si="151"/>
        <v>0</v>
      </c>
      <c r="EF137" s="28">
        <f t="shared" si="151"/>
        <v>0</v>
      </c>
      <c r="EG137" s="28">
        <f t="shared" si="151"/>
        <v>0</v>
      </c>
      <c r="EH137" s="28">
        <f t="shared" si="151"/>
        <v>0</v>
      </c>
      <c r="EI137" s="28">
        <f t="shared" si="151"/>
        <v>0</v>
      </c>
      <c r="EJ137" s="28">
        <f t="shared" si="151"/>
        <v>0</v>
      </c>
      <c r="EK137" s="28">
        <f t="shared" si="151"/>
        <v>0</v>
      </c>
      <c r="EL137" s="28">
        <f t="shared" si="151"/>
        <v>0</v>
      </c>
      <c r="EM137" s="28">
        <f t="shared" si="151"/>
        <v>0</v>
      </c>
      <c r="EN137" s="28">
        <f t="shared" si="151"/>
        <v>0</v>
      </c>
      <c r="EO137" s="28">
        <f t="shared" si="151"/>
        <v>0</v>
      </c>
      <c r="EP137" s="28">
        <f t="shared" si="151"/>
        <v>0</v>
      </c>
      <c r="EQ137" s="28">
        <f t="shared" si="151"/>
        <v>0</v>
      </c>
      <c r="ER137" s="28">
        <f t="shared" si="151"/>
        <v>0</v>
      </c>
      <c r="ES137" s="28">
        <f t="shared" si="151"/>
        <v>0</v>
      </c>
      <c r="ET137" s="28">
        <f t="shared" si="151"/>
        <v>0</v>
      </c>
      <c r="EU137" s="28">
        <f t="shared" si="151"/>
        <v>0</v>
      </c>
      <c r="EV137" s="28">
        <f t="shared" si="151"/>
        <v>0</v>
      </c>
      <c r="EW137" s="28">
        <f t="shared" si="151"/>
        <v>0</v>
      </c>
      <c r="EX137" s="28">
        <f t="shared" si="151"/>
        <v>0</v>
      </c>
      <c r="EY137" s="28">
        <f t="shared" si="151"/>
        <v>0</v>
      </c>
      <c r="EZ137" s="28">
        <f t="shared" si="151"/>
        <v>0</v>
      </c>
      <c r="FA137" s="28">
        <f t="shared" si="151"/>
        <v>0</v>
      </c>
      <c r="FB137" s="28">
        <f t="shared" si="151"/>
        <v>0</v>
      </c>
      <c r="FC137" s="28">
        <f t="shared" si="151"/>
        <v>0</v>
      </c>
      <c r="FD137" s="28">
        <f t="shared" si="151"/>
        <v>0</v>
      </c>
      <c r="FE137" s="28">
        <f t="shared" si="151"/>
        <v>0</v>
      </c>
      <c r="FF137" s="28">
        <f t="shared" si="151"/>
        <v>0</v>
      </c>
      <c r="FG137" s="28">
        <f t="shared" si="151"/>
        <v>0</v>
      </c>
      <c r="FH137" s="28">
        <f t="shared" si="151"/>
        <v>0</v>
      </c>
      <c r="FI137" s="28">
        <f t="shared" si="151"/>
        <v>0</v>
      </c>
      <c r="FJ137" s="28">
        <f t="shared" si="151"/>
        <v>0</v>
      </c>
      <c r="FK137" s="28">
        <f t="shared" si="151"/>
        <v>0</v>
      </c>
      <c r="FL137" s="28">
        <f t="shared" si="151"/>
        <v>0</v>
      </c>
      <c r="FM137" s="28">
        <f t="shared" si="151"/>
        <v>0</v>
      </c>
      <c r="FN137" s="28">
        <f t="shared" si="151"/>
        <v>0</v>
      </c>
      <c r="FO137" s="28">
        <f t="shared" si="151"/>
        <v>0</v>
      </c>
      <c r="FP137" s="28">
        <f t="shared" si="151"/>
        <v>0</v>
      </c>
      <c r="FQ137" s="28">
        <f t="shared" si="151"/>
        <v>0</v>
      </c>
      <c r="FR137" s="28">
        <f t="shared" si="151"/>
        <v>0</v>
      </c>
      <c r="FS137" s="28">
        <f t="shared" si="151"/>
        <v>0</v>
      </c>
      <c r="FT137" s="29">
        <f t="shared" si="151"/>
        <v>0</v>
      </c>
      <c r="FU137" s="28">
        <f t="shared" si="151"/>
        <v>0</v>
      </c>
      <c r="FV137" s="28">
        <f t="shared" si="151"/>
        <v>0</v>
      </c>
      <c r="FW137" s="28">
        <f t="shared" si="151"/>
        <v>0</v>
      </c>
      <c r="FX137" s="28">
        <f t="shared" si="151"/>
        <v>0</v>
      </c>
      <c r="FY137" s="21"/>
      <c r="FZ137" s="33"/>
      <c r="GA137" s="33"/>
      <c r="GB137" s="19"/>
      <c r="GC137" s="19"/>
      <c r="GD137" s="19"/>
      <c r="GE137" s="19"/>
    </row>
    <row r="138" spans="1:187" ht="15.75" x14ac:dyDescent="0.25">
      <c r="A138" s="48"/>
      <c r="B138" s="2" t="s">
        <v>463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47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47"/>
      <c r="FU138" s="33"/>
      <c r="FV138" s="33"/>
      <c r="FW138" s="33"/>
      <c r="FX138" s="33"/>
      <c r="FY138" s="28"/>
      <c r="FZ138" s="49"/>
      <c r="GA138" s="28"/>
      <c r="GB138" s="20"/>
      <c r="GC138" s="20"/>
      <c r="GD138" s="20"/>
      <c r="GE138" s="20"/>
    </row>
    <row r="139" spans="1:187" ht="15.75" x14ac:dyDescent="0.25">
      <c r="A139" s="3" t="s">
        <v>464</v>
      </c>
      <c r="B139" s="2" t="s">
        <v>465</v>
      </c>
      <c r="C139" s="105">
        <f t="shared" ref="C139:BN139" si="152">MAX(C135,C137)</f>
        <v>4.5499999999999999E-2</v>
      </c>
      <c r="D139" s="105">
        <f t="shared" si="152"/>
        <v>0</v>
      </c>
      <c r="E139" s="105">
        <f t="shared" si="152"/>
        <v>0.11609999999999999</v>
      </c>
      <c r="F139" s="105">
        <f t="shared" si="152"/>
        <v>0</v>
      </c>
      <c r="G139" s="105">
        <f t="shared" si="152"/>
        <v>0</v>
      </c>
      <c r="H139" s="105">
        <f t="shared" si="152"/>
        <v>0</v>
      </c>
      <c r="I139" s="105">
        <f t="shared" si="152"/>
        <v>0.1221</v>
      </c>
      <c r="J139" s="105">
        <f t="shared" si="152"/>
        <v>3.0700000000000002E-2</v>
      </c>
      <c r="K139" s="105">
        <f t="shared" si="152"/>
        <v>3.1800000000000002E-2</v>
      </c>
      <c r="L139" s="105">
        <f t="shared" si="152"/>
        <v>6.8400000000000002E-2</v>
      </c>
      <c r="M139" s="105">
        <f t="shared" si="152"/>
        <v>0.14099999999999999</v>
      </c>
      <c r="N139" s="105">
        <f t="shared" si="152"/>
        <v>0</v>
      </c>
      <c r="O139" s="105">
        <f t="shared" si="152"/>
        <v>0</v>
      </c>
      <c r="P139" s="105">
        <f t="shared" si="152"/>
        <v>5.1299999999999998E-2</v>
      </c>
      <c r="Q139" s="105">
        <f t="shared" si="152"/>
        <v>7.8399999999999997E-2</v>
      </c>
      <c r="R139" s="105">
        <f t="shared" si="152"/>
        <v>1.5900000000000001E-2</v>
      </c>
      <c r="S139" s="105">
        <f t="shared" si="152"/>
        <v>1.78E-2</v>
      </c>
      <c r="T139" s="105">
        <f t="shared" si="152"/>
        <v>3.3099999999999997E-2</v>
      </c>
      <c r="U139" s="105">
        <f t="shared" si="152"/>
        <v>0.11360000000000001</v>
      </c>
      <c r="V139" s="105">
        <f t="shared" si="152"/>
        <v>6.3799999999999996E-2</v>
      </c>
      <c r="W139" s="106">
        <f t="shared" si="152"/>
        <v>0.1067</v>
      </c>
      <c r="X139" s="105">
        <f t="shared" si="152"/>
        <v>3.7100000000000001E-2</v>
      </c>
      <c r="Y139" s="105">
        <f t="shared" si="152"/>
        <v>0.14199999999999999</v>
      </c>
      <c r="Z139" s="105">
        <f t="shared" si="152"/>
        <v>2.7900000000000001E-2</v>
      </c>
      <c r="AA139" s="105">
        <f t="shared" si="152"/>
        <v>0</v>
      </c>
      <c r="AB139" s="105">
        <f t="shared" si="152"/>
        <v>0</v>
      </c>
      <c r="AC139" s="105">
        <f t="shared" si="152"/>
        <v>0</v>
      </c>
      <c r="AD139" s="105">
        <f t="shared" si="152"/>
        <v>0</v>
      </c>
      <c r="AE139" s="105">
        <f t="shared" si="152"/>
        <v>2.3800000000000002E-2</v>
      </c>
      <c r="AF139" s="105">
        <f t="shared" si="152"/>
        <v>2.4799999999999999E-2</v>
      </c>
      <c r="AG139" s="105">
        <f t="shared" si="152"/>
        <v>0</v>
      </c>
      <c r="AH139" s="105">
        <f t="shared" si="152"/>
        <v>4.5400000000000003E-2</v>
      </c>
      <c r="AI139" s="105">
        <f t="shared" si="152"/>
        <v>2.3900000000000001E-2</v>
      </c>
      <c r="AJ139" s="105">
        <f t="shared" si="152"/>
        <v>7.3999999999999996E-2</v>
      </c>
      <c r="AK139" s="105">
        <f t="shared" si="152"/>
        <v>0.1384</v>
      </c>
      <c r="AL139" s="105">
        <f t="shared" si="152"/>
        <v>0.14610000000000001</v>
      </c>
      <c r="AM139" s="105">
        <f t="shared" si="152"/>
        <v>5.5E-2</v>
      </c>
      <c r="AN139" s="105">
        <f t="shared" si="152"/>
        <v>1.5900000000000001E-2</v>
      </c>
      <c r="AO139" s="105">
        <f t="shared" si="152"/>
        <v>3.6499999999999998E-2</v>
      </c>
      <c r="AP139" s="105">
        <f t="shared" si="152"/>
        <v>7.9399999999999998E-2</v>
      </c>
      <c r="AQ139" s="105">
        <f t="shared" si="152"/>
        <v>3.1399999999999997E-2</v>
      </c>
      <c r="AR139" s="105">
        <f t="shared" si="152"/>
        <v>0</v>
      </c>
      <c r="AS139" s="105">
        <f t="shared" si="152"/>
        <v>0</v>
      </c>
      <c r="AT139" s="105">
        <f t="shared" si="152"/>
        <v>0</v>
      </c>
      <c r="AU139" s="105">
        <f t="shared" si="152"/>
        <v>0</v>
      </c>
      <c r="AV139" s="105">
        <f t="shared" si="152"/>
        <v>1.1900000000000001E-2</v>
      </c>
      <c r="AW139" s="105">
        <f t="shared" si="152"/>
        <v>0</v>
      </c>
      <c r="AX139" s="105">
        <f t="shared" si="152"/>
        <v>0.67969999999999997</v>
      </c>
      <c r="AY139" s="105">
        <f t="shared" si="152"/>
        <v>1.29E-2</v>
      </c>
      <c r="AZ139" s="105">
        <f t="shared" si="152"/>
        <v>8.5300000000000001E-2</v>
      </c>
      <c r="BA139" s="105">
        <f t="shared" si="152"/>
        <v>2.5999999999999999E-3</v>
      </c>
      <c r="BB139" s="105">
        <f t="shared" si="152"/>
        <v>0</v>
      </c>
      <c r="BC139" s="105">
        <f t="shared" si="152"/>
        <v>4.2200000000000001E-2</v>
      </c>
      <c r="BD139" s="105">
        <f t="shared" si="152"/>
        <v>0</v>
      </c>
      <c r="BE139" s="105">
        <f t="shared" si="152"/>
        <v>0</v>
      </c>
      <c r="BF139" s="105">
        <f t="shared" si="152"/>
        <v>0</v>
      </c>
      <c r="BG139" s="105">
        <f t="shared" si="152"/>
        <v>4.3999999999999997E-2</v>
      </c>
      <c r="BH139" s="105">
        <f t="shared" si="152"/>
        <v>0</v>
      </c>
      <c r="BI139" s="105">
        <f t="shared" si="152"/>
        <v>6.8699999999999997E-2</v>
      </c>
      <c r="BJ139" s="105">
        <f t="shared" si="152"/>
        <v>0</v>
      </c>
      <c r="BK139" s="105">
        <f t="shared" si="152"/>
        <v>0</v>
      </c>
      <c r="BL139" s="105">
        <f t="shared" si="152"/>
        <v>3.7699999999999997E-2</v>
      </c>
      <c r="BM139" s="105">
        <f t="shared" si="152"/>
        <v>2.3599999999999999E-2</v>
      </c>
      <c r="BN139" s="105">
        <f t="shared" si="152"/>
        <v>4.2200000000000001E-2</v>
      </c>
      <c r="BO139" s="105">
        <f t="shared" ref="BO139:DZ139" si="153">MAX(BO135,BO137)</f>
        <v>3.9399999999999998E-2</v>
      </c>
      <c r="BP139" s="105">
        <f t="shared" si="153"/>
        <v>3.1800000000000002E-2</v>
      </c>
      <c r="BQ139" s="105">
        <f t="shared" si="153"/>
        <v>0</v>
      </c>
      <c r="BR139" s="105">
        <f t="shared" si="153"/>
        <v>8.0000000000000002E-3</v>
      </c>
      <c r="BS139" s="105">
        <f t="shared" si="153"/>
        <v>4.58E-2</v>
      </c>
      <c r="BT139" s="105">
        <f t="shared" si="153"/>
        <v>0</v>
      </c>
      <c r="BU139" s="105">
        <f t="shared" si="153"/>
        <v>0</v>
      </c>
      <c r="BV139" s="105">
        <f t="shared" si="153"/>
        <v>0</v>
      </c>
      <c r="BW139" s="105">
        <f t="shared" si="153"/>
        <v>0</v>
      </c>
      <c r="BX139" s="105">
        <f t="shared" si="153"/>
        <v>0</v>
      </c>
      <c r="BY139" s="105">
        <f t="shared" si="153"/>
        <v>0.12620000000000001</v>
      </c>
      <c r="BZ139" s="105">
        <f t="shared" si="153"/>
        <v>4.8099999999999997E-2</v>
      </c>
      <c r="CA139" s="105">
        <f t="shared" si="153"/>
        <v>0</v>
      </c>
      <c r="CB139" s="105">
        <f t="shared" si="153"/>
        <v>0</v>
      </c>
      <c r="CC139" s="105">
        <f t="shared" si="153"/>
        <v>1.83E-2</v>
      </c>
      <c r="CD139" s="105">
        <f t="shared" si="153"/>
        <v>4.2599999999999999E-2</v>
      </c>
      <c r="CE139" s="105">
        <f t="shared" si="153"/>
        <v>1.1599999999999999E-2</v>
      </c>
      <c r="CF139" s="105">
        <f t="shared" si="153"/>
        <v>1.32E-2</v>
      </c>
      <c r="CG139" s="105">
        <f t="shared" si="153"/>
        <v>4.8999999999999998E-3</v>
      </c>
      <c r="CH139" s="105">
        <f t="shared" si="153"/>
        <v>6.93E-2</v>
      </c>
      <c r="CI139" s="105">
        <f t="shared" si="153"/>
        <v>5.8400000000000001E-2</v>
      </c>
      <c r="CJ139" s="105">
        <f t="shared" si="153"/>
        <v>2.12E-2</v>
      </c>
      <c r="CK139" s="105">
        <f t="shared" si="153"/>
        <v>0</v>
      </c>
      <c r="CL139" s="105">
        <f t="shared" si="153"/>
        <v>0</v>
      </c>
      <c r="CM139" s="105">
        <f t="shared" si="153"/>
        <v>6.9199999999999998E-2</v>
      </c>
      <c r="CN139" s="105">
        <f t="shared" si="153"/>
        <v>0</v>
      </c>
      <c r="CO139" s="105">
        <f t="shared" si="153"/>
        <v>0</v>
      </c>
      <c r="CP139" s="105">
        <f t="shared" si="153"/>
        <v>0</v>
      </c>
      <c r="CQ139" s="105">
        <f t="shared" si="153"/>
        <v>0.1013</v>
      </c>
      <c r="CR139" s="105">
        <f t="shared" si="153"/>
        <v>4.7800000000000002E-2</v>
      </c>
      <c r="CS139" s="105">
        <f t="shared" si="153"/>
        <v>0</v>
      </c>
      <c r="CT139" s="105">
        <f t="shared" si="153"/>
        <v>7.5899999999999995E-2</v>
      </c>
      <c r="CU139" s="105">
        <f t="shared" si="153"/>
        <v>0</v>
      </c>
      <c r="CV139" s="105">
        <f t="shared" si="153"/>
        <v>0</v>
      </c>
      <c r="CW139" s="105">
        <f t="shared" si="153"/>
        <v>0</v>
      </c>
      <c r="CX139" s="105">
        <f t="shared" si="153"/>
        <v>2.23E-2</v>
      </c>
      <c r="CY139" s="105">
        <f t="shared" si="153"/>
        <v>6.9699999999999998E-2</v>
      </c>
      <c r="CZ139" s="105">
        <f t="shared" si="153"/>
        <v>2.0899999999999998E-2</v>
      </c>
      <c r="DA139" s="105">
        <f t="shared" si="153"/>
        <v>0</v>
      </c>
      <c r="DB139" s="105">
        <f t="shared" si="153"/>
        <v>0</v>
      </c>
      <c r="DC139" s="105">
        <f t="shared" si="153"/>
        <v>0</v>
      </c>
      <c r="DD139" s="105">
        <f t="shared" si="153"/>
        <v>0</v>
      </c>
      <c r="DE139" s="105">
        <f t="shared" si="153"/>
        <v>7.3000000000000001E-3</v>
      </c>
      <c r="DF139" s="105">
        <f t="shared" si="153"/>
        <v>9.4000000000000004E-3</v>
      </c>
      <c r="DG139" s="105">
        <f t="shared" si="153"/>
        <v>0</v>
      </c>
      <c r="DH139" s="105">
        <f t="shared" si="153"/>
        <v>0</v>
      </c>
      <c r="DI139" s="105">
        <f t="shared" si="153"/>
        <v>6.4199999999999993E-2</v>
      </c>
      <c r="DJ139" s="105">
        <f t="shared" si="153"/>
        <v>0</v>
      </c>
      <c r="DK139" s="105">
        <f t="shared" si="153"/>
        <v>3.6900000000000002E-2</v>
      </c>
      <c r="DL139" s="105">
        <f t="shared" si="153"/>
        <v>2.5000000000000001E-2</v>
      </c>
      <c r="DM139" s="105">
        <f t="shared" si="153"/>
        <v>5.4399999999999997E-2</v>
      </c>
      <c r="DN139" s="105">
        <f t="shared" si="153"/>
        <v>4.3700000000000003E-2</v>
      </c>
      <c r="DO139" s="105">
        <f t="shared" si="153"/>
        <v>7.7299999999999994E-2</v>
      </c>
      <c r="DP139" s="105">
        <f t="shared" si="153"/>
        <v>0</v>
      </c>
      <c r="DQ139" s="105">
        <f t="shared" si="153"/>
        <v>0</v>
      </c>
      <c r="DR139" s="105">
        <f t="shared" si="153"/>
        <v>0.10299999999999999</v>
      </c>
      <c r="DS139" s="105">
        <f t="shared" si="153"/>
        <v>0.1071</v>
      </c>
      <c r="DT139" s="105">
        <f t="shared" si="153"/>
        <v>7.6499999999999999E-2</v>
      </c>
      <c r="DU139" s="105">
        <f t="shared" si="153"/>
        <v>4.3099999999999999E-2</v>
      </c>
      <c r="DV139" s="105">
        <f t="shared" si="153"/>
        <v>8.6E-3</v>
      </c>
      <c r="DW139" s="105">
        <f t="shared" si="153"/>
        <v>0</v>
      </c>
      <c r="DX139" s="105">
        <f t="shared" si="153"/>
        <v>0</v>
      </c>
      <c r="DY139" s="105">
        <f t="shared" si="153"/>
        <v>0</v>
      </c>
      <c r="DZ139" s="105">
        <f t="shared" si="153"/>
        <v>0</v>
      </c>
      <c r="EA139" s="105">
        <f t="shared" ref="EA139:FX139" si="154">MAX(EA135,EA137)</f>
        <v>3.0999999999999999E-3</v>
      </c>
      <c r="EB139" s="105">
        <f t="shared" si="154"/>
        <v>8.8000000000000005E-3</v>
      </c>
      <c r="EC139" s="105">
        <f t="shared" si="154"/>
        <v>0</v>
      </c>
      <c r="ED139" s="105">
        <f t="shared" si="154"/>
        <v>0</v>
      </c>
      <c r="EE139" s="105">
        <f t="shared" si="154"/>
        <v>5.6800000000000003E-2</v>
      </c>
      <c r="EF139" s="105">
        <f t="shared" si="154"/>
        <v>6.7299999999999999E-2</v>
      </c>
      <c r="EG139" s="105">
        <f t="shared" si="154"/>
        <v>6.3500000000000001E-2</v>
      </c>
      <c r="EH139" s="105">
        <f t="shared" si="154"/>
        <v>3.0999999999999999E-3</v>
      </c>
      <c r="EI139" s="105">
        <f t="shared" si="154"/>
        <v>0.1275</v>
      </c>
      <c r="EJ139" s="105">
        <f t="shared" si="154"/>
        <v>1.44E-2</v>
      </c>
      <c r="EK139" s="105">
        <f t="shared" si="154"/>
        <v>0</v>
      </c>
      <c r="EL139" s="105">
        <f t="shared" si="154"/>
        <v>0</v>
      </c>
      <c r="EM139" s="105">
        <f t="shared" si="154"/>
        <v>5.8599999999999999E-2</v>
      </c>
      <c r="EN139" s="105">
        <f t="shared" si="154"/>
        <v>6.7400000000000002E-2</v>
      </c>
      <c r="EO139" s="105">
        <f t="shared" si="154"/>
        <v>0</v>
      </c>
      <c r="EP139" s="105">
        <f t="shared" si="154"/>
        <v>0</v>
      </c>
      <c r="EQ139" s="105">
        <f t="shared" si="154"/>
        <v>0</v>
      </c>
      <c r="ER139" s="105">
        <f t="shared" si="154"/>
        <v>2.0400000000000001E-2</v>
      </c>
      <c r="ES139" s="105">
        <f t="shared" si="154"/>
        <v>0.115</v>
      </c>
      <c r="ET139" s="105">
        <f t="shared" si="154"/>
        <v>0.107</v>
      </c>
      <c r="EU139" s="105">
        <f t="shared" si="154"/>
        <v>0.18229999999999999</v>
      </c>
      <c r="EV139" s="105">
        <f t="shared" si="154"/>
        <v>3.8899999999999997E-2</v>
      </c>
      <c r="EW139" s="105">
        <f t="shared" si="154"/>
        <v>0</v>
      </c>
      <c r="EX139" s="105">
        <f t="shared" si="154"/>
        <v>0</v>
      </c>
      <c r="EY139" s="105">
        <f t="shared" si="154"/>
        <v>7.5499999999999998E-2</v>
      </c>
      <c r="EZ139" s="105">
        <f t="shared" si="154"/>
        <v>1.46E-2</v>
      </c>
      <c r="FA139" s="105">
        <f t="shared" si="154"/>
        <v>0</v>
      </c>
      <c r="FB139" s="105">
        <f t="shared" si="154"/>
        <v>6.4199999999999993E-2</v>
      </c>
      <c r="FC139" s="105">
        <f t="shared" si="154"/>
        <v>0</v>
      </c>
      <c r="FD139" s="105">
        <f t="shared" si="154"/>
        <v>3.8600000000000002E-2</v>
      </c>
      <c r="FE139" s="105">
        <f t="shared" si="154"/>
        <v>4.24E-2</v>
      </c>
      <c r="FF139" s="105">
        <f t="shared" si="154"/>
        <v>2.4400000000000002E-2</v>
      </c>
      <c r="FG139" s="105">
        <f t="shared" si="154"/>
        <v>0</v>
      </c>
      <c r="FH139" s="105">
        <f t="shared" si="154"/>
        <v>7.5999999999999998E-2</v>
      </c>
      <c r="FI139" s="105">
        <f t="shared" si="154"/>
        <v>1.9400000000000001E-2</v>
      </c>
      <c r="FJ139" s="105">
        <f t="shared" si="154"/>
        <v>0</v>
      </c>
      <c r="FK139" s="105">
        <f t="shared" si="154"/>
        <v>0</v>
      </c>
      <c r="FL139" s="105">
        <f t="shared" si="154"/>
        <v>0</v>
      </c>
      <c r="FM139" s="105">
        <f t="shared" si="154"/>
        <v>0</v>
      </c>
      <c r="FN139" s="105">
        <f t="shared" si="154"/>
        <v>6.3500000000000001E-2</v>
      </c>
      <c r="FO139" s="105">
        <f t="shared" si="154"/>
        <v>0</v>
      </c>
      <c r="FP139" s="105">
        <f t="shared" si="154"/>
        <v>7.1300000000000002E-2</v>
      </c>
      <c r="FQ139" s="105">
        <f t="shared" si="154"/>
        <v>0</v>
      </c>
      <c r="FR139" s="105">
        <f t="shared" si="154"/>
        <v>1.4E-3</v>
      </c>
      <c r="FS139" s="105">
        <f t="shared" si="154"/>
        <v>0</v>
      </c>
      <c r="FT139" s="106">
        <f t="shared" si="154"/>
        <v>9.9000000000000008E-3</v>
      </c>
      <c r="FU139" s="105">
        <f t="shared" si="154"/>
        <v>5.7099999999999998E-2</v>
      </c>
      <c r="FV139" s="105">
        <f t="shared" si="154"/>
        <v>2.4500000000000001E-2</v>
      </c>
      <c r="FW139" s="105">
        <f t="shared" si="154"/>
        <v>1.61E-2</v>
      </c>
      <c r="FX139" s="105">
        <f t="shared" si="154"/>
        <v>0</v>
      </c>
      <c r="FY139" s="33"/>
      <c r="FZ139" s="28"/>
      <c r="GA139" s="33"/>
      <c r="GB139" s="19"/>
      <c r="GC139" s="19"/>
      <c r="GD139" s="19"/>
      <c r="GE139" s="19"/>
    </row>
    <row r="140" spans="1:187" ht="15.75" x14ac:dyDescent="0.25">
      <c r="A140" s="48"/>
      <c r="B140" s="2" t="s">
        <v>466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47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47"/>
      <c r="FU140" s="33"/>
      <c r="FV140" s="33"/>
      <c r="FW140" s="33"/>
      <c r="FX140" s="33"/>
      <c r="FY140" s="49"/>
      <c r="FZ140" s="33"/>
      <c r="GA140" s="33"/>
      <c r="GB140" s="28"/>
      <c r="GC140" s="28"/>
      <c r="GD140" s="96"/>
      <c r="GE140" s="96"/>
    </row>
    <row r="141" spans="1:187" ht="15.75" x14ac:dyDescent="0.25">
      <c r="A141" s="3" t="s">
        <v>467</v>
      </c>
      <c r="B141" s="2" t="s">
        <v>468</v>
      </c>
      <c r="C141" s="28">
        <f t="shared" ref="C141:BN141" si="155">MIN(0.3,(C134+C139))</f>
        <v>0.16549999999999998</v>
      </c>
      <c r="D141" s="28">
        <f t="shared" si="155"/>
        <v>0.12</v>
      </c>
      <c r="E141" s="28">
        <f t="shared" si="155"/>
        <v>0.23609999999999998</v>
      </c>
      <c r="F141" s="28">
        <f t="shared" si="155"/>
        <v>0.12</v>
      </c>
      <c r="G141" s="28">
        <f t="shared" si="155"/>
        <v>0.12</v>
      </c>
      <c r="H141" s="28">
        <f t="shared" si="155"/>
        <v>0.12</v>
      </c>
      <c r="I141" s="28">
        <f t="shared" si="155"/>
        <v>0.24209999999999998</v>
      </c>
      <c r="J141" s="28">
        <f t="shared" si="155"/>
        <v>0.1507</v>
      </c>
      <c r="K141" s="28">
        <f t="shared" si="155"/>
        <v>0.15179999999999999</v>
      </c>
      <c r="L141" s="28">
        <f t="shared" si="155"/>
        <v>0.18840000000000001</v>
      </c>
      <c r="M141" s="28">
        <f t="shared" si="155"/>
        <v>0.26100000000000001</v>
      </c>
      <c r="N141" s="28">
        <f t="shared" si="155"/>
        <v>0.12</v>
      </c>
      <c r="O141" s="28">
        <f t="shared" si="155"/>
        <v>0.12</v>
      </c>
      <c r="P141" s="28">
        <f t="shared" si="155"/>
        <v>0.17130000000000001</v>
      </c>
      <c r="Q141" s="28">
        <f t="shared" si="155"/>
        <v>0.19839999999999999</v>
      </c>
      <c r="R141" s="28">
        <f t="shared" si="155"/>
        <v>0.13589999999999999</v>
      </c>
      <c r="S141" s="28">
        <f t="shared" si="155"/>
        <v>0.13780000000000001</v>
      </c>
      <c r="T141" s="28">
        <f t="shared" si="155"/>
        <v>0.15309999999999999</v>
      </c>
      <c r="U141" s="28">
        <f t="shared" si="155"/>
        <v>0.2336</v>
      </c>
      <c r="V141" s="28">
        <f t="shared" si="155"/>
        <v>0.18379999999999999</v>
      </c>
      <c r="W141" s="29">
        <f t="shared" si="155"/>
        <v>0.22670000000000001</v>
      </c>
      <c r="X141" s="28">
        <f t="shared" si="155"/>
        <v>0.15709999999999999</v>
      </c>
      <c r="Y141" s="28">
        <f t="shared" si="155"/>
        <v>0.26200000000000001</v>
      </c>
      <c r="Z141" s="28">
        <f t="shared" si="155"/>
        <v>0.1479</v>
      </c>
      <c r="AA141" s="28">
        <f t="shared" si="155"/>
        <v>0.12</v>
      </c>
      <c r="AB141" s="28">
        <f t="shared" si="155"/>
        <v>0.12</v>
      </c>
      <c r="AC141" s="28">
        <f t="shared" si="155"/>
        <v>0.12</v>
      </c>
      <c r="AD141" s="28">
        <f t="shared" si="155"/>
        <v>0.12</v>
      </c>
      <c r="AE141" s="28">
        <f t="shared" si="155"/>
        <v>0.14379999999999998</v>
      </c>
      <c r="AF141" s="28">
        <f t="shared" si="155"/>
        <v>0.14479999999999998</v>
      </c>
      <c r="AG141" s="28">
        <f t="shared" si="155"/>
        <v>0.12</v>
      </c>
      <c r="AH141" s="28">
        <f t="shared" si="155"/>
        <v>0.16539999999999999</v>
      </c>
      <c r="AI141" s="28">
        <f t="shared" si="155"/>
        <v>0.1439</v>
      </c>
      <c r="AJ141" s="28">
        <f t="shared" si="155"/>
        <v>0.19400000000000001</v>
      </c>
      <c r="AK141" s="28">
        <f t="shared" si="155"/>
        <v>0.25839999999999996</v>
      </c>
      <c r="AL141" s="28">
        <f t="shared" si="155"/>
        <v>0.2661</v>
      </c>
      <c r="AM141" s="28">
        <f t="shared" si="155"/>
        <v>0.17499999999999999</v>
      </c>
      <c r="AN141" s="28">
        <f t="shared" si="155"/>
        <v>0.13589999999999999</v>
      </c>
      <c r="AO141" s="28">
        <f t="shared" si="155"/>
        <v>0.1565</v>
      </c>
      <c r="AP141" s="28">
        <f t="shared" si="155"/>
        <v>0.19939999999999999</v>
      </c>
      <c r="AQ141" s="28">
        <f t="shared" si="155"/>
        <v>0.15139999999999998</v>
      </c>
      <c r="AR141" s="28">
        <f t="shared" si="155"/>
        <v>0.12</v>
      </c>
      <c r="AS141" s="28">
        <f t="shared" si="155"/>
        <v>0.12</v>
      </c>
      <c r="AT141" s="28">
        <f t="shared" si="155"/>
        <v>0.12</v>
      </c>
      <c r="AU141" s="28">
        <f t="shared" si="155"/>
        <v>0.12</v>
      </c>
      <c r="AV141" s="28">
        <f t="shared" si="155"/>
        <v>0.13189999999999999</v>
      </c>
      <c r="AW141" s="28">
        <f t="shared" si="155"/>
        <v>0.12</v>
      </c>
      <c r="AX141" s="28">
        <f t="shared" si="155"/>
        <v>0.3</v>
      </c>
      <c r="AY141" s="28">
        <f t="shared" si="155"/>
        <v>0.13289999999999999</v>
      </c>
      <c r="AZ141" s="28">
        <f t="shared" si="155"/>
        <v>0.20529999999999998</v>
      </c>
      <c r="BA141" s="28">
        <f t="shared" si="155"/>
        <v>0.1226</v>
      </c>
      <c r="BB141" s="28">
        <f t="shared" si="155"/>
        <v>0.12</v>
      </c>
      <c r="BC141" s="28">
        <f t="shared" si="155"/>
        <v>0.16220000000000001</v>
      </c>
      <c r="BD141" s="28">
        <f t="shared" si="155"/>
        <v>0.12</v>
      </c>
      <c r="BE141" s="28">
        <f t="shared" si="155"/>
        <v>0.12</v>
      </c>
      <c r="BF141" s="28">
        <f t="shared" si="155"/>
        <v>0.12</v>
      </c>
      <c r="BG141" s="28">
        <f t="shared" si="155"/>
        <v>0.16399999999999998</v>
      </c>
      <c r="BH141" s="28">
        <f t="shared" si="155"/>
        <v>0.12</v>
      </c>
      <c r="BI141" s="28">
        <f t="shared" si="155"/>
        <v>0.18869999999999998</v>
      </c>
      <c r="BJ141" s="28">
        <f t="shared" si="155"/>
        <v>0.12</v>
      </c>
      <c r="BK141" s="28">
        <f t="shared" si="155"/>
        <v>0.12</v>
      </c>
      <c r="BL141" s="28">
        <f t="shared" si="155"/>
        <v>0.15770000000000001</v>
      </c>
      <c r="BM141" s="28">
        <f t="shared" si="155"/>
        <v>0.14360000000000001</v>
      </c>
      <c r="BN141" s="28">
        <f t="shared" si="155"/>
        <v>0.16220000000000001</v>
      </c>
      <c r="BO141" s="28">
        <f t="shared" ref="BO141:DZ141" si="156">MIN(0.3,(BO134+BO139))</f>
        <v>0.15939999999999999</v>
      </c>
      <c r="BP141" s="28">
        <f t="shared" si="156"/>
        <v>0.15179999999999999</v>
      </c>
      <c r="BQ141" s="28">
        <f t="shared" si="156"/>
        <v>0.12</v>
      </c>
      <c r="BR141" s="28">
        <f t="shared" si="156"/>
        <v>0.128</v>
      </c>
      <c r="BS141" s="28">
        <f t="shared" si="156"/>
        <v>0.1658</v>
      </c>
      <c r="BT141" s="28">
        <f t="shared" si="156"/>
        <v>0.12</v>
      </c>
      <c r="BU141" s="28">
        <f t="shared" si="156"/>
        <v>0.12</v>
      </c>
      <c r="BV141" s="28">
        <f t="shared" si="156"/>
        <v>0.12</v>
      </c>
      <c r="BW141" s="28">
        <f t="shared" si="156"/>
        <v>0.12</v>
      </c>
      <c r="BX141" s="28">
        <f t="shared" si="156"/>
        <v>0.12</v>
      </c>
      <c r="BY141" s="28">
        <f t="shared" si="156"/>
        <v>0.2462</v>
      </c>
      <c r="BZ141" s="28">
        <f t="shared" si="156"/>
        <v>0.1681</v>
      </c>
      <c r="CA141" s="28">
        <f t="shared" si="156"/>
        <v>0.12</v>
      </c>
      <c r="CB141" s="28">
        <f t="shared" si="156"/>
        <v>0.12</v>
      </c>
      <c r="CC141" s="28">
        <f t="shared" si="156"/>
        <v>0.13830000000000001</v>
      </c>
      <c r="CD141" s="28">
        <f t="shared" si="156"/>
        <v>0.16259999999999999</v>
      </c>
      <c r="CE141" s="28">
        <f t="shared" si="156"/>
        <v>0.13159999999999999</v>
      </c>
      <c r="CF141" s="28">
        <f t="shared" si="156"/>
        <v>0.13319999999999999</v>
      </c>
      <c r="CG141" s="28">
        <f t="shared" si="156"/>
        <v>0.1249</v>
      </c>
      <c r="CH141" s="28">
        <f t="shared" si="156"/>
        <v>0.1893</v>
      </c>
      <c r="CI141" s="28">
        <f t="shared" si="156"/>
        <v>0.1784</v>
      </c>
      <c r="CJ141" s="28">
        <f t="shared" si="156"/>
        <v>0.14119999999999999</v>
      </c>
      <c r="CK141" s="28">
        <f t="shared" si="156"/>
        <v>0.12</v>
      </c>
      <c r="CL141" s="28">
        <f t="shared" si="156"/>
        <v>0.12</v>
      </c>
      <c r="CM141" s="28">
        <f t="shared" si="156"/>
        <v>0.18919999999999998</v>
      </c>
      <c r="CN141" s="28">
        <f t="shared" si="156"/>
        <v>0.12</v>
      </c>
      <c r="CO141" s="28">
        <f t="shared" si="156"/>
        <v>0.12</v>
      </c>
      <c r="CP141" s="28">
        <f t="shared" si="156"/>
        <v>0.12</v>
      </c>
      <c r="CQ141" s="28">
        <f t="shared" si="156"/>
        <v>0.2213</v>
      </c>
      <c r="CR141" s="28">
        <f t="shared" si="156"/>
        <v>0.1678</v>
      </c>
      <c r="CS141" s="28">
        <f t="shared" si="156"/>
        <v>0.12</v>
      </c>
      <c r="CT141" s="28">
        <f t="shared" si="156"/>
        <v>0.19589999999999999</v>
      </c>
      <c r="CU141" s="28">
        <f t="shared" si="156"/>
        <v>0.12</v>
      </c>
      <c r="CV141" s="28">
        <f t="shared" si="156"/>
        <v>0.12</v>
      </c>
      <c r="CW141" s="28">
        <f t="shared" si="156"/>
        <v>0.12</v>
      </c>
      <c r="CX141" s="28">
        <f t="shared" si="156"/>
        <v>0.14229999999999998</v>
      </c>
      <c r="CY141" s="28">
        <f t="shared" si="156"/>
        <v>0.18969999999999998</v>
      </c>
      <c r="CZ141" s="28">
        <f t="shared" si="156"/>
        <v>0.1409</v>
      </c>
      <c r="DA141" s="28">
        <f t="shared" si="156"/>
        <v>0.12</v>
      </c>
      <c r="DB141" s="28">
        <f t="shared" si="156"/>
        <v>0.12</v>
      </c>
      <c r="DC141" s="28">
        <f t="shared" si="156"/>
        <v>0.12</v>
      </c>
      <c r="DD141" s="28">
        <f t="shared" si="156"/>
        <v>0.12</v>
      </c>
      <c r="DE141" s="28">
        <f t="shared" si="156"/>
        <v>0.1273</v>
      </c>
      <c r="DF141" s="28">
        <f t="shared" si="156"/>
        <v>0.12939999999999999</v>
      </c>
      <c r="DG141" s="28">
        <f t="shared" si="156"/>
        <v>0.12</v>
      </c>
      <c r="DH141" s="28">
        <f t="shared" si="156"/>
        <v>0.12</v>
      </c>
      <c r="DI141" s="28">
        <f t="shared" si="156"/>
        <v>0.18419999999999997</v>
      </c>
      <c r="DJ141" s="28">
        <f t="shared" si="156"/>
        <v>0.12</v>
      </c>
      <c r="DK141" s="28">
        <f t="shared" si="156"/>
        <v>0.15689999999999998</v>
      </c>
      <c r="DL141" s="28">
        <f t="shared" si="156"/>
        <v>0.14499999999999999</v>
      </c>
      <c r="DM141" s="28">
        <f t="shared" si="156"/>
        <v>0.1744</v>
      </c>
      <c r="DN141" s="28">
        <f t="shared" si="156"/>
        <v>0.16370000000000001</v>
      </c>
      <c r="DO141" s="28">
        <f t="shared" si="156"/>
        <v>0.19729999999999998</v>
      </c>
      <c r="DP141" s="28">
        <f t="shared" si="156"/>
        <v>0.12</v>
      </c>
      <c r="DQ141" s="28">
        <f t="shared" si="156"/>
        <v>0.12</v>
      </c>
      <c r="DR141" s="28">
        <f t="shared" si="156"/>
        <v>0.22299999999999998</v>
      </c>
      <c r="DS141" s="28">
        <f t="shared" si="156"/>
        <v>0.2271</v>
      </c>
      <c r="DT141" s="28">
        <f t="shared" si="156"/>
        <v>0.19650000000000001</v>
      </c>
      <c r="DU141" s="28">
        <f t="shared" si="156"/>
        <v>0.16309999999999999</v>
      </c>
      <c r="DV141" s="28">
        <f t="shared" si="156"/>
        <v>0.12859999999999999</v>
      </c>
      <c r="DW141" s="28">
        <f t="shared" si="156"/>
        <v>0.12</v>
      </c>
      <c r="DX141" s="28">
        <f t="shared" si="156"/>
        <v>0.12</v>
      </c>
      <c r="DY141" s="28">
        <f t="shared" si="156"/>
        <v>0.12</v>
      </c>
      <c r="DZ141" s="28">
        <f t="shared" si="156"/>
        <v>0.12</v>
      </c>
      <c r="EA141" s="28">
        <f t="shared" ref="EA141:FX141" si="157">MIN(0.3,(EA134+EA139))</f>
        <v>0.1231</v>
      </c>
      <c r="EB141" s="28">
        <f t="shared" si="157"/>
        <v>0.1288</v>
      </c>
      <c r="EC141" s="28">
        <f t="shared" si="157"/>
        <v>0.12</v>
      </c>
      <c r="ED141" s="28">
        <f t="shared" si="157"/>
        <v>0.12</v>
      </c>
      <c r="EE141" s="28">
        <f t="shared" si="157"/>
        <v>0.17680000000000001</v>
      </c>
      <c r="EF141" s="28">
        <f t="shared" si="157"/>
        <v>0.18729999999999999</v>
      </c>
      <c r="EG141" s="28">
        <f t="shared" si="157"/>
        <v>0.1835</v>
      </c>
      <c r="EH141" s="28">
        <f t="shared" si="157"/>
        <v>0.1231</v>
      </c>
      <c r="EI141" s="28">
        <f t="shared" si="157"/>
        <v>0.2475</v>
      </c>
      <c r="EJ141" s="28">
        <f t="shared" si="157"/>
        <v>0.13439999999999999</v>
      </c>
      <c r="EK141" s="28">
        <f t="shared" si="157"/>
        <v>0.12</v>
      </c>
      <c r="EL141" s="28">
        <f t="shared" si="157"/>
        <v>0.12</v>
      </c>
      <c r="EM141" s="28">
        <f t="shared" si="157"/>
        <v>0.17859999999999998</v>
      </c>
      <c r="EN141" s="28">
        <f t="shared" si="157"/>
        <v>0.18740000000000001</v>
      </c>
      <c r="EO141" s="28">
        <f t="shared" si="157"/>
        <v>0.12</v>
      </c>
      <c r="EP141" s="28">
        <f t="shared" si="157"/>
        <v>0.12</v>
      </c>
      <c r="EQ141" s="28">
        <f t="shared" si="157"/>
        <v>0.12</v>
      </c>
      <c r="ER141" s="28">
        <f t="shared" si="157"/>
        <v>0.1404</v>
      </c>
      <c r="ES141" s="28">
        <f t="shared" si="157"/>
        <v>0.23499999999999999</v>
      </c>
      <c r="ET141" s="28">
        <f t="shared" si="157"/>
        <v>0.22699999999999998</v>
      </c>
      <c r="EU141" s="28">
        <f t="shared" si="157"/>
        <v>0.3</v>
      </c>
      <c r="EV141" s="28">
        <f t="shared" si="157"/>
        <v>0.15889999999999999</v>
      </c>
      <c r="EW141" s="28">
        <f t="shared" si="157"/>
        <v>0.12</v>
      </c>
      <c r="EX141" s="28">
        <f t="shared" si="157"/>
        <v>0.12</v>
      </c>
      <c r="EY141" s="28">
        <f t="shared" si="157"/>
        <v>0.19550000000000001</v>
      </c>
      <c r="EZ141" s="28">
        <f t="shared" si="157"/>
        <v>0.1346</v>
      </c>
      <c r="FA141" s="28">
        <f t="shared" si="157"/>
        <v>0.12</v>
      </c>
      <c r="FB141" s="28">
        <f t="shared" si="157"/>
        <v>0.18419999999999997</v>
      </c>
      <c r="FC141" s="28">
        <f t="shared" si="157"/>
        <v>0.12</v>
      </c>
      <c r="FD141" s="28">
        <f t="shared" si="157"/>
        <v>0.15859999999999999</v>
      </c>
      <c r="FE141" s="28">
        <f t="shared" si="157"/>
        <v>0.16239999999999999</v>
      </c>
      <c r="FF141" s="28">
        <f t="shared" si="157"/>
        <v>0.1444</v>
      </c>
      <c r="FG141" s="28">
        <f t="shared" si="157"/>
        <v>0.12</v>
      </c>
      <c r="FH141" s="28">
        <f t="shared" si="157"/>
        <v>0.19600000000000001</v>
      </c>
      <c r="FI141" s="28">
        <f t="shared" si="157"/>
        <v>0.1394</v>
      </c>
      <c r="FJ141" s="28">
        <f t="shared" si="157"/>
        <v>0.12</v>
      </c>
      <c r="FK141" s="28">
        <f t="shared" si="157"/>
        <v>0.12</v>
      </c>
      <c r="FL141" s="28">
        <f t="shared" si="157"/>
        <v>0.12</v>
      </c>
      <c r="FM141" s="28">
        <f t="shared" si="157"/>
        <v>0.12</v>
      </c>
      <c r="FN141" s="28">
        <f t="shared" si="157"/>
        <v>0.1835</v>
      </c>
      <c r="FO141" s="28">
        <f t="shared" si="157"/>
        <v>0.12</v>
      </c>
      <c r="FP141" s="28">
        <f t="shared" si="157"/>
        <v>0.1913</v>
      </c>
      <c r="FQ141" s="28">
        <f t="shared" si="157"/>
        <v>0.12</v>
      </c>
      <c r="FR141" s="28">
        <f t="shared" si="157"/>
        <v>0.12139999999999999</v>
      </c>
      <c r="FS141" s="28">
        <f t="shared" si="157"/>
        <v>0.12</v>
      </c>
      <c r="FT141" s="29">
        <f t="shared" si="157"/>
        <v>0.12989999999999999</v>
      </c>
      <c r="FU141" s="28">
        <f t="shared" si="157"/>
        <v>0.17709999999999998</v>
      </c>
      <c r="FV141" s="28">
        <f t="shared" si="157"/>
        <v>0.14449999999999999</v>
      </c>
      <c r="FW141" s="28">
        <f t="shared" si="157"/>
        <v>0.1361</v>
      </c>
      <c r="FX141" s="28">
        <f t="shared" si="157"/>
        <v>0.12</v>
      </c>
      <c r="FY141" s="28"/>
      <c r="FZ141" s="33"/>
      <c r="GA141" s="33"/>
      <c r="GB141" s="33"/>
      <c r="GC141" s="33"/>
      <c r="GD141" s="6"/>
      <c r="GE141" s="6"/>
    </row>
    <row r="142" spans="1:187" ht="15.75" x14ac:dyDescent="0.25">
      <c r="A142" s="48"/>
      <c r="B142" s="2" t="s">
        <v>469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47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47"/>
      <c r="FU142" s="33"/>
      <c r="FV142" s="33"/>
      <c r="FW142" s="33"/>
      <c r="FX142" s="33"/>
      <c r="FY142" s="33"/>
      <c r="FZ142" s="33"/>
      <c r="GA142" s="33"/>
      <c r="GB142" s="49"/>
      <c r="GC142" s="49"/>
      <c r="GD142" s="49"/>
      <c r="GE142" s="49"/>
    </row>
    <row r="143" spans="1:187" ht="15.75" x14ac:dyDescent="0.25">
      <c r="A143" s="3" t="s">
        <v>470</v>
      </c>
      <c r="B143" s="2" t="s">
        <v>471</v>
      </c>
      <c r="C143" s="33">
        <f t="shared" ref="C143:BN143" si="158">ROUND(IF(C96&lt;=459,C116*C134*C130,0),2)</f>
        <v>0</v>
      </c>
      <c r="D143" s="33">
        <f t="shared" si="158"/>
        <v>0</v>
      </c>
      <c r="E143" s="33">
        <f t="shared" si="158"/>
        <v>0</v>
      </c>
      <c r="F143" s="33">
        <f t="shared" si="158"/>
        <v>0</v>
      </c>
      <c r="G143" s="33">
        <f t="shared" si="158"/>
        <v>0</v>
      </c>
      <c r="H143" s="33">
        <f t="shared" si="158"/>
        <v>0</v>
      </c>
      <c r="I143" s="33">
        <f t="shared" si="158"/>
        <v>0</v>
      </c>
      <c r="J143" s="33">
        <f t="shared" si="158"/>
        <v>0</v>
      </c>
      <c r="K143" s="33">
        <f t="shared" si="158"/>
        <v>172656.5</v>
      </c>
      <c r="L143" s="33">
        <f t="shared" si="158"/>
        <v>0</v>
      </c>
      <c r="M143" s="33">
        <f t="shared" si="158"/>
        <v>0</v>
      </c>
      <c r="N143" s="33">
        <f t="shared" si="158"/>
        <v>0</v>
      </c>
      <c r="O143" s="33">
        <f t="shared" si="158"/>
        <v>0</v>
      </c>
      <c r="P143" s="33">
        <f t="shared" si="158"/>
        <v>161178.13</v>
      </c>
      <c r="Q143" s="33">
        <f t="shared" si="158"/>
        <v>0</v>
      </c>
      <c r="R143" s="33">
        <f t="shared" si="158"/>
        <v>0</v>
      </c>
      <c r="S143" s="33">
        <f t="shared" si="158"/>
        <v>0</v>
      </c>
      <c r="T143" s="33">
        <f t="shared" si="158"/>
        <v>105405.78</v>
      </c>
      <c r="U143" s="33">
        <f t="shared" si="158"/>
        <v>52185.31</v>
      </c>
      <c r="V143" s="33">
        <f t="shared" si="158"/>
        <v>201820.96</v>
      </c>
      <c r="W143" s="47">
        <f t="shared" si="158"/>
        <v>61945.15</v>
      </c>
      <c r="X143" s="33">
        <f t="shared" si="158"/>
        <v>27864.22</v>
      </c>
      <c r="Y143" s="33">
        <f t="shared" si="158"/>
        <v>0</v>
      </c>
      <c r="Z143" s="33">
        <f t="shared" si="158"/>
        <v>142728.6</v>
      </c>
      <c r="AA143" s="33">
        <f t="shared" si="158"/>
        <v>0</v>
      </c>
      <c r="AB143" s="33">
        <f t="shared" si="158"/>
        <v>0</v>
      </c>
      <c r="AC143" s="33">
        <f t="shared" si="158"/>
        <v>0</v>
      </c>
      <c r="AD143" s="33">
        <f t="shared" si="158"/>
        <v>0</v>
      </c>
      <c r="AE143" s="33">
        <f t="shared" si="158"/>
        <v>75000.08</v>
      </c>
      <c r="AF143" s="33">
        <f t="shared" si="158"/>
        <v>114622.36</v>
      </c>
      <c r="AG143" s="33">
        <f t="shared" si="158"/>
        <v>0</v>
      </c>
      <c r="AH143" s="33">
        <f t="shared" si="158"/>
        <v>0</v>
      </c>
      <c r="AI143" s="33">
        <f t="shared" si="158"/>
        <v>171783.71</v>
      </c>
      <c r="AJ143" s="33">
        <f t="shared" si="158"/>
        <v>163456.79</v>
      </c>
      <c r="AK143" s="33">
        <f t="shared" si="158"/>
        <v>230371.32</v>
      </c>
      <c r="AL143" s="33">
        <f t="shared" si="158"/>
        <v>280637.39</v>
      </c>
      <c r="AM143" s="33">
        <f t="shared" si="158"/>
        <v>245987.51</v>
      </c>
      <c r="AN143" s="33">
        <f t="shared" si="158"/>
        <v>181461.18</v>
      </c>
      <c r="AO143" s="33">
        <f t="shared" si="158"/>
        <v>0</v>
      </c>
      <c r="AP143" s="33">
        <f t="shared" si="158"/>
        <v>0</v>
      </c>
      <c r="AQ143" s="33">
        <f t="shared" si="158"/>
        <v>136051.96</v>
      </c>
      <c r="AR143" s="33">
        <f t="shared" si="158"/>
        <v>0</v>
      </c>
      <c r="AS143" s="33">
        <f t="shared" si="158"/>
        <v>0</v>
      </c>
      <c r="AT143" s="33">
        <f t="shared" si="158"/>
        <v>0</v>
      </c>
      <c r="AU143" s="33">
        <f t="shared" si="158"/>
        <v>110893.21</v>
      </c>
      <c r="AV143" s="33">
        <f t="shared" si="158"/>
        <v>157005.4</v>
      </c>
      <c r="AW143" s="33">
        <f t="shared" si="158"/>
        <v>66352.240000000005</v>
      </c>
      <c r="AX143" s="33">
        <f t="shared" si="158"/>
        <v>22445.88</v>
      </c>
      <c r="AY143" s="33">
        <f t="shared" si="158"/>
        <v>0</v>
      </c>
      <c r="AZ143" s="33">
        <f t="shared" si="158"/>
        <v>0</v>
      </c>
      <c r="BA143" s="33">
        <f t="shared" si="158"/>
        <v>0</v>
      </c>
      <c r="BB143" s="33">
        <f t="shared" si="158"/>
        <v>0</v>
      </c>
      <c r="BC143" s="33">
        <f t="shared" si="158"/>
        <v>0</v>
      </c>
      <c r="BD143" s="33">
        <f t="shared" si="158"/>
        <v>0</v>
      </c>
      <c r="BE143" s="33">
        <f t="shared" si="158"/>
        <v>0</v>
      </c>
      <c r="BF143" s="33">
        <f t="shared" si="158"/>
        <v>0</v>
      </c>
      <c r="BG143" s="33">
        <f t="shared" si="158"/>
        <v>0</v>
      </c>
      <c r="BH143" s="33">
        <f t="shared" si="158"/>
        <v>0</v>
      </c>
      <c r="BI143" s="33">
        <f t="shared" si="158"/>
        <v>211163.15</v>
      </c>
      <c r="BJ143" s="33">
        <f t="shared" si="158"/>
        <v>0</v>
      </c>
      <c r="BK143" s="33">
        <f t="shared" si="158"/>
        <v>0</v>
      </c>
      <c r="BL143" s="33">
        <f t="shared" si="158"/>
        <v>172755.20000000001</v>
      </c>
      <c r="BM143" s="33">
        <f t="shared" si="158"/>
        <v>161849.54999999999</v>
      </c>
      <c r="BN143" s="33">
        <f t="shared" si="158"/>
        <v>0</v>
      </c>
      <c r="BO143" s="33">
        <f t="shared" ref="BO143:DZ143" si="159">ROUND(IF(BO96&lt;=459,BO116*BO134*BO130,0),2)</f>
        <v>0</v>
      </c>
      <c r="BP143" s="33">
        <f t="shared" si="159"/>
        <v>141188.87</v>
      </c>
      <c r="BQ143" s="33">
        <f t="shared" si="159"/>
        <v>0</v>
      </c>
      <c r="BR143" s="33">
        <f t="shared" si="159"/>
        <v>0</v>
      </c>
      <c r="BS143" s="33">
        <f t="shared" si="159"/>
        <v>0</v>
      </c>
      <c r="BT143" s="33">
        <f t="shared" si="159"/>
        <v>147592.48000000001</v>
      </c>
      <c r="BU143" s="33">
        <f t="shared" si="159"/>
        <v>169131.34</v>
      </c>
      <c r="BV143" s="33">
        <f t="shared" si="159"/>
        <v>0</v>
      </c>
      <c r="BW143" s="33">
        <f t="shared" si="159"/>
        <v>0</v>
      </c>
      <c r="BX143" s="33">
        <f t="shared" si="159"/>
        <v>28864.58</v>
      </c>
      <c r="BY143" s="33">
        <f t="shared" si="159"/>
        <v>0</v>
      </c>
      <c r="BZ143" s="33">
        <f t="shared" si="159"/>
        <v>154802.06</v>
      </c>
      <c r="CA143" s="33">
        <f t="shared" si="159"/>
        <v>92364.11</v>
      </c>
      <c r="CB143" s="33">
        <f t="shared" si="159"/>
        <v>0</v>
      </c>
      <c r="CC143" s="33">
        <f t="shared" si="159"/>
        <v>106483.67</v>
      </c>
      <c r="CD143" s="33">
        <f t="shared" si="159"/>
        <v>40879.08</v>
      </c>
      <c r="CE143" s="33">
        <f t="shared" si="159"/>
        <v>96939.64</v>
      </c>
      <c r="CF143" s="33">
        <f t="shared" si="159"/>
        <v>64727.59</v>
      </c>
      <c r="CG143" s="33">
        <f t="shared" si="159"/>
        <v>110074.54</v>
      </c>
      <c r="CH143" s="33">
        <f t="shared" si="159"/>
        <v>109160.53</v>
      </c>
      <c r="CI143" s="33">
        <f t="shared" si="159"/>
        <v>0</v>
      </c>
      <c r="CJ143" s="33">
        <f t="shared" si="159"/>
        <v>0</v>
      </c>
      <c r="CK143" s="33">
        <f t="shared" si="159"/>
        <v>0</v>
      </c>
      <c r="CL143" s="33">
        <f t="shared" si="159"/>
        <v>0</v>
      </c>
      <c r="CM143" s="33">
        <f t="shared" si="159"/>
        <v>0</v>
      </c>
      <c r="CN143" s="33">
        <f t="shared" si="159"/>
        <v>0</v>
      </c>
      <c r="CO143" s="33">
        <f t="shared" si="159"/>
        <v>0</v>
      </c>
      <c r="CP143" s="33">
        <f t="shared" si="159"/>
        <v>0</v>
      </c>
      <c r="CQ143" s="33">
        <f t="shared" si="159"/>
        <v>0</v>
      </c>
      <c r="CR143" s="33">
        <f t="shared" si="159"/>
        <v>146679.22</v>
      </c>
      <c r="CS143" s="33">
        <f t="shared" si="159"/>
        <v>117929.15</v>
      </c>
      <c r="CT143" s="33">
        <f t="shared" si="159"/>
        <v>115056.64</v>
      </c>
      <c r="CU143" s="33">
        <f t="shared" si="159"/>
        <v>75070.149999999994</v>
      </c>
      <c r="CV143" s="33">
        <f t="shared" si="159"/>
        <v>27477.24</v>
      </c>
      <c r="CW143" s="33">
        <f t="shared" si="159"/>
        <v>78881.52</v>
      </c>
      <c r="CX143" s="33">
        <f t="shared" si="159"/>
        <v>0</v>
      </c>
      <c r="CY143" s="33">
        <f t="shared" si="159"/>
        <v>42681.760000000002</v>
      </c>
      <c r="CZ143" s="33">
        <f t="shared" si="159"/>
        <v>0</v>
      </c>
      <c r="DA143" s="33">
        <f t="shared" si="159"/>
        <v>74938.259999999995</v>
      </c>
      <c r="DB143" s="33">
        <f t="shared" si="159"/>
        <v>121613.72</v>
      </c>
      <c r="DC143" s="33">
        <f t="shared" si="159"/>
        <v>60708.53</v>
      </c>
      <c r="DD143" s="33">
        <f t="shared" si="159"/>
        <v>70909.14</v>
      </c>
      <c r="DE143" s="33">
        <f t="shared" si="159"/>
        <v>183226.32</v>
      </c>
      <c r="DF143" s="33">
        <f t="shared" si="159"/>
        <v>0</v>
      </c>
      <c r="DG143" s="33">
        <f t="shared" si="159"/>
        <v>42235.41</v>
      </c>
      <c r="DH143" s="33">
        <f t="shared" si="159"/>
        <v>0</v>
      </c>
      <c r="DI143" s="33">
        <f t="shared" si="159"/>
        <v>0</v>
      </c>
      <c r="DJ143" s="33">
        <f t="shared" si="159"/>
        <v>0</v>
      </c>
      <c r="DK143" s="33">
        <f t="shared" si="159"/>
        <v>0</v>
      </c>
      <c r="DL143" s="33">
        <f t="shared" si="159"/>
        <v>0</v>
      </c>
      <c r="DM143" s="33">
        <f t="shared" si="159"/>
        <v>225776.28</v>
      </c>
      <c r="DN143" s="33">
        <f t="shared" si="159"/>
        <v>0</v>
      </c>
      <c r="DO143" s="33">
        <f t="shared" si="159"/>
        <v>0</v>
      </c>
      <c r="DP143" s="33">
        <f t="shared" si="159"/>
        <v>87623.25</v>
      </c>
      <c r="DQ143" s="33">
        <f t="shared" si="159"/>
        <v>0</v>
      </c>
      <c r="DR143" s="33">
        <f t="shared" si="159"/>
        <v>0</v>
      </c>
      <c r="DS143" s="33">
        <f t="shared" si="159"/>
        <v>0</v>
      </c>
      <c r="DT143" s="33">
        <f t="shared" si="159"/>
        <v>146138.82999999999</v>
      </c>
      <c r="DU143" s="33">
        <f t="shared" si="159"/>
        <v>216554.67</v>
      </c>
      <c r="DV143" s="33">
        <f t="shared" si="159"/>
        <v>114010.12</v>
      </c>
      <c r="DW143" s="33">
        <f t="shared" si="159"/>
        <v>143418.64000000001</v>
      </c>
      <c r="DX143" s="33">
        <f t="shared" si="159"/>
        <v>81169.41</v>
      </c>
      <c r="DY143" s="33">
        <f t="shared" si="159"/>
        <v>106358.95</v>
      </c>
      <c r="DZ143" s="33">
        <f t="shared" si="159"/>
        <v>0</v>
      </c>
      <c r="EA143" s="33">
        <f t="shared" ref="EA143:FX143" si="160">ROUND(IF(EA96&lt;=459,EA116*EA134*EA130,0),2)</f>
        <v>0</v>
      </c>
      <c r="EB143" s="33">
        <f t="shared" si="160"/>
        <v>0</v>
      </c>
      <c r="EC143" s="33">
        <f t="shared" si="160"/>
        <v>85889.01</v>
      </c>
      <c r="ED143" s="33">
        <f t="shared" si="160"/>
        <v>0</v>
      </c>
      <c r="EE143" s="33">
        <f t="shared" si="160"/>
        <v>157986.17000000001</v>
      </c>
      <c r="EF143" s="33">
        <f t="shared" si="160"/>
        <v>0</v>
      </c>
      <c r="EG143" s="33">
        <f t="shared" si="160"/>
        <v>194626.87</v>
      </c>
      <c r="EH143" s="33">
        <f t="shared" si="160"/>
        <v>112977.36</v>
      </c>
      <c r="EI143" s="33">
        <f t="shared" si="160"/>
        <v>0</v>
      </c>
      <c r="EJ143" s="33">
        <f t="shared" si="160"/>
        <v>0</v>
      </c>
      <c r="EK143" s="33">
        <f t="shared" si="160"/>
        <v>0</v>
      </c>
      <c r="EL143" s="33">
        <f t="shared" si="160"/>
        <v>0</v>
      </c>
      <c r="EM143" s="33">
        <f t="shared" si="160"/>
        <v>240466.07</v>
      </c>
      <c r="EN143" s="33">
        <f t="shared" si="160"/>
        <v>0</v>
      </c>
      <c r="EO143" s="33">
        <f t="shared" si="160"/>
        <v>129899.45</v>
      </c>
      <c r="EP143" s="33">
        <f t="shared" si="160"/>
        <v>126572.02</v>
      </c>
      <c r="EQ143" s="33">
        <f t="shared" si="160"/>
        <v>0</v>
      </c>
      <c r="ER143" s="33">
        <f t="shared" si="160"/>
        <v>182664.75</v>
      </c>
      <c r="ES143" s="33">
        <f t="shared" si="160"/>
        <v>144898.48000000001</v>
      </c>
      <c r="ET143" s="33">
        <f t="shared" si="160"/>
        <v>249914.08</v>
      </c>
      <c r="EU143" s="33">
        <f t="shared" si="160"/>
        <v>0</v>
      </c>
      <c r="EV143" s="33">
        <f t="shared" si="160"/>
        <v>60817.440000000002</v>
      </c>
      <c r="EW143" s="33">
        <f t="shared" si="160"/>
        <v>0</v>
      </c>
      <c r="EX143" s="33">
        <f t="shared" si="160"/>
        <v>115627.87</v>
      </c>
      <c r="EY143" s="33">
        <f t="shared" si="160"/>
        <v>0</v>
      </c>
      <c r="EZ143" s="33">
        <f t="shared" si="160"/>
        <v>81351.039999999994</v>
      </c>
      <c r="FA143" s="33">
        <f t="shared" si="160"/>
        <v>0</v>
      </c>
      <c r="FB143" s="33">
        <f t="shared" si="160"/>
        <v>235433.03</v>
      </c>
      <c r="FC143" s="33">
        <f t="shared" si="160"/>
        <v>0</v>
      </c>
      <c r="FD143" s="33">
        <f t="shared" si="160"/>
        <v>206145.88</v>
      </c>
      <c r="FE143" s="33">
        <f t="shared" si="160"/>
        <v>83695.259999999995</v>
      </c>
      <c r="FF143" s="33">
        <f t="shared" si="160"/>
        <v>143852.35999999999</v>
      </c>
      <c r="FG143" s="33">
        <f t="shared" si="160"/>
        <v>54438.71</v>
      </c>
      <c r="FH143" s="33">
        <f t="shared" si="160"/>
        <v>101764.84</v>
      </c>
      <c r="FI143" s="33">
        <f t="shared" si="160"/>
        <v>0</v>
      </c>
      <c r="FJ143" s="33">
        <f t="shared" si="160"/>
        <v>0</v>
      </c>
      <c r="FK143" s="33">
        <f t="shared" si="160"/>
        <v>0</v>
      </c>
      <c r="FL143" s="33">
        <f t="shared" si="160"/>
        <v>0</v>
      </c>
      <c r="FM143" s="33">
        <f t="shared" si="160"/>
        <v>0</v>
      </c>
      <c r="FN143" s="33">
        <f t="shared" si="160"/>
        <v>0</v>
      </c>
      <c r="FO143" s="33">
        <f t="shared" si="160"/>
        <v>0</v>
      </c>
      <c r="FP143" s="33">
        <f t="shared" si="160"/>
        <v>0</v>
      </c>
      <c r="FQ143" s="33">
        <f t="shared" si="160"/>
        <v>0</v>
      </c>
      <c r="FR143" s="33">
        <f t="shared" si="160"/>
        <v>96968.65</v>
      </c>
      <c r="FS143" s="33">
        <f t="shared" si="160"/>
        <v>49556.78</v>
      </c>
      <c r="FT143" s="47">
        <f t="shared" si="160"/>
        <v>60704.41</v>
      </c>
      <c r="FU143" s="33">
        <f t="shared" si="160"/>
        <v>0</v>
      </c>
      <c r="FV143" s="33">
        <f t="shared" si="160"/>
        <v>0</v>
      </c>
      <c r="FW143" s="33">
        <f t="shared" si="160"/>
        <v>128306.95</v>
      </c>
      <c r="FX143" s="33">
        <f t="shared" si="160"/>
        <v>23347.62</v>
      </c>
      <c r="FY143" s="28"/>
      <c r="FZ143" s="33"/>
      <c r="GA143" s="33"/>
      <c r="GB143" s="28"/>
      <c r="GC143" s="28"/>
      <c r="GD143" s="96"/>
      <c r="GE143" s="96"/>
    </row>
    <row r="144" spans="1:187" ht="15.75" x14ac:dyDescent="0.25">
      <c r="A144" s="48"/>
      <c r="B144" s="2" t="s">
        <v>472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47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47"/>
      <c r="FU144" s="33"/>
      <c r="FV144" s="33"/>
      <c r="FW144" s="33"/>
      <c r="FX144" s="33"/>
      <c r="FY144" s="33"/>
      <c r="FZ144" s="33"/>
      <c r="GA144" s="33"/>
      <c r="GB144" s="33"/>
      <c r="GC144" s="33"/>
      <c r="GD144" s="6"/>
      <c r="GE144" s="6"/>
    </row>
    <row r="145" spans="1:187" ht="15.75" x14ac:dyDescent="0.25">
      <c r="A145" s="3" t="s">
        <v>473</v>
      </c>
      <c r="B145" s="2" t="s">
        <v>474</v>
      </c>
      <c r="C145" s="33">
        <f t="shared" ref="C145:BN145" si="161">ROUND(IF(C96&lt;=459,0,IF(C132&lt;=C12,C116*C134*C130,0)),2)</f>
        <v>0</v>
      </c>
      <c r="D145" s="33">
        <f t="shared" si="161"/>
        <v>13862592.76</v>
      </c>
      <c r="E145" s="33">
        <f t="shared" si="161"/>
        <v>0</v>
      </c>
      <c r="F145" s="33">
        <f t="shared" si="161"/>
        <v>5099722.5599999996</v>
      </c>
      <c r="G145" s="33">
        <f t="shared" si="161"/>
        <v>290912.96999999997</v>
      </c>
      <c r="H145" s="33">
        <f t="shared" si="161"/>
        <v>172615.61</v>
      </c>
      <c r="I145" s="33">
        <f t="shared" si="161"/>
        <v>0</v>
      </c>
      <c r="J145" s="33">
        <f t="shared" si="161"/>
        <v>0</v>
      </c>
      <c r="K145" s="33">
        <f t="shared" si="161"/>
        <v>0</v>
      </c>
      <c r="L145" s="33">
        <f t="shared" si="161"/>
        <v>0</v>
      </c>
      <c r="M145" s="33">
        <f t="shared" si="161"/>
        <v>0</v>
      </c>
      <c r="N145" s="33">
        <f t="shared" si="161"/>
        <v>12561371.93</v>
      </c>
      <c r="O145" s="33">
        <f t="shared" si="161"/>
        <v>2167503.96</v>
      </c>
      <c r="P145" s="33">
        <f t="shared" si="161"/>
        <v>0</v>
      </c>
      <c r="Q145" s="33">
        <f t="shared" si="161"/>
        <v>0</v>
      </c>
      <c r="R145" s="33">
        <f t="shared" si="161"/>
        <v>0</v>
      </c>
      <c r="S145" s="33">
        <f t="shared" si="161"/>
        <v>0</v>
      </c>
      <c r="T145" s="33">
        <f t="shared" si="161"/>
        <v>0</v>
      </c>
      <c r="U145" s="33">
        <f t="shared" si="161"/>
        <v>0</v>
      </c>
      <c r="V145" s="33">
        <f t="shared" si="161"/>
        <v>0</v>
      </c>
      <c r="W145" s="47">
        <f t="shared" si="161"/>
        <v>0</v>
      </c>
      <c r="X145" s="33">
        <f t="shared" si="161"/>
        <v>0</v>
      </c>
      <c r="Y145" s="33">
        <f t="shared" si="161"/>
        <v>0</v>
      </c>
      <c r="Z145" s="33">
        <f t="shared" si="161"/>
        <v>0</v>
      </c>
      <c r="AA145" s="33">
        <f t="shared" si="161"/>
        <v>7427880.96</v>
      </c>
      <c r="AB145" s="33">
        <f t="shared" si="161"/>
        <v>4980004.87</v>
      </c>
      <c r="AC145" s="33">
        <f t="shared" si="161"/>
        <v>252167.02</v>
      </c>
      <c r="AD145" s="33">
        <f t="shared" si="161"/>
        <v>369177.59999999998</v>
      </c>
      <c r="AE145" s="33">
        <f t="shared" si="161"/>
        <v>0</v>
      </c>
      <c r="AF145" s="33">
        <f t="shared" si="161"/>
        <v>0</v>
      </c>
      <c r="AG145" s="33">
        <f t="shared" si="161"/>
        <v>191709.4</v>
      </c>
      <c r="AH145" s="33">
        <f t="shared" si="161"/>
        <v>0</v>
      </c>
      <c r="AI145" s="33">
        <f t="shared" si="161"/>
        <v>0</v>
      </c>
      <c r="AJ145" s="33">
        <f t="shared" si="161"/>
        <v>0</v>
      </c>
      <c r="AK145" s="33">
        <f t="shared" si="161"/>
        <v>0</v>
      </c>
      <c r="AL145" s="33">
        <f t="shared" si="161"/>
        <v>0</v>
      </c>
      <c r="AM145" s="33">
        <f t="shared" si="161"/>
        <v>0</v>
      </c>
      <c r="AN145" s="33">
        <f t="shared" si="161"/>
        <v>0</v>
      </c>
      <c r="AO145" s="33">
        <f t="shared" si="161"/>
        <v>0</v>
      </c>
      <c r="AP145" s="33">
        <f t="shared" si="161"/>
        <v>0</v>
      </c>
      <c r="AQ145" s="33">
        <f t="shared" si="161"/>
        <v>0</v>
      </c>
      <c r="AR145" s="33">
        <f t="shared" si="161"/>
        <v>6209141.8799999999</v>
      </c>
      <c r="AS145" s="33">
        <f t="shared" si="161"/>
        <v>1993889.28</v>
      </c>
      <c r="AT145" s="33">
        <f t="shared" si="161"/>
        <v>325230.90999999997</v>
      </c>
      <c r="AU145" s="33">
        <f t="shared" si="161"/>
        <v>0</v>
      </c>
      <c r="AV145" s="33">
        <f t="shared" si="161"/>
        <v>0</v>
      </c>
      <c r="AW145" s="33">
        <f t="shared" si="161"/>
        <v>0</v>
      </c>
      <c r="AX145" s="33">
        <f t="shared" si="161"/>
        <v>0</v>
      </c>
      <c r="AY145" s="33">
        <f t="shared" si="161"/>
        <v>0</v>
      </c>
      <c r="AZ145" s="33">
        <f t="shared" si="161"/>
        <v>0</v>
      </c>
      <c r="BA145" s="33">
        <f t="shared" si="161"/>
        <v>0</v>
      </c>
      <c r="BB145" s="33">
        <f t="shared" si="161"/>
        <v>2550528.66</v>
      </c>
      <c r="BC145" s="33">
        <f t="shared" si="161"/>
        <v>0</v>
      </c>
      <c r="BD145" s="33">
        <f t="shared" si="161"/>
        <v>625813.43000000005</v>
      </c>
      <c r="BE145" s="33">
        <f t="shared" si="161"/>
        <v>339692.71</v>
      </c>
      <c r="BF145" s="33">
        <f t="shared" si="161"/>
        <v>2450410.12</v>
      </c>
      <c r="BG145" s="33">
        <f t="shared" si="161"/>
        <v>0</v>
      </c>
      <c r="BH145" s="33">
        <f t="shared" si="161"/>
        <v>137365.75</v>
      </c>
      <c r="BI145" s="33">
        <f t="shared" si="161"/>
        <v>0</v>
      </c>
      <c r="BJ145" s="33">
        <f t="shared" si="161"/>
        <v>406657.07</v>
      </c>
      <c r="BK145" s="33">
        <f t="shared" si="161"/>
        <v>5340119.66</v>
      </c>
      <c r="BL145" s="33">
        <f t="shared" si="161"/>
        <v>0</v>
      </c>
      <c r="BM145" s="33">
        <f t="shared" si="161"/>
        <v>0</v>
      </c>
      <c r="BN145" s="33">
        <f t="shared" si="161"/>
        <v>0</v>
      </c>
      <c r="BO145" s="33">
        <f t="shared" ref="BO145:DZ145" si="162">ROUND(IF(BO96&lt;=459,0,IF(BO132&lt;=BO12,BO116*BO134*BO130,0)),2)</f>
        <v>0</v>
      </c>
      <c r="BP145" s="33">
        <f t="shared" si="162"/>
        <v>0</v>
      </c>
      <c r="BQ145" s="33">
        <f t="shared" si="162"/>
        <v>1963672.38</v>
      </c>
      <c r="BR145" s="33">
        <f t="shared" si="162"/>
        <v>0</v>
      </c>
      <c r="BS145" s="33">
        <f t="shared" si="162"/>
        <v>0</v>
      </c>
      <c r="BT145" s="33">
        <f t="shared" si="162"/>
        <v>0</v>
      </c>
      <c r="BU145" s="33">
        <f t="shared" si="162"/>
        <v>0</v>
      </c>
      <c r="BV145" s="33">
        <f t="shared" si="162"/>
        <v>264023.33</v>
      </c>
      <c r="BW145" s="33">
        <f t="shared" si="162"/>
        <v>383140.75</v>
      </c>
      <c r="BX145" s="33">
        <f t="shared" si="162"/>
        <v>0</v>
      </c>
      <c r="BY145" s="33">
        <f t="shared" si="162"/>
        <v>0</v>
      </c>
      <c r="BZ145" s="33">
        <f t="shared" si="162"/>
        <v>0</v>
      </c>
      <c r="CA145" s="33">
        <f t="shared" si="162"/>
        <v>0</v>
      </c>
      <c r="CB145" s="33">
        <f t="shared" si="162"/>
        <v>20365696.989999998</v>
      </c>
      <c r="CC145" s="33">
        <f t="shared" si="162"/>
        <v>0</v>
      </c>
      <c r="CD145" s="33">
        <f t="shared" si="162"/>
        <v>0</v>
      </c>
      <c r="CE145" s="33">
        <f t="shared" si="162"/>
        <v>0</v>
      </c>
      <c r="CF145" s="33">
        <f t="shared" si="162"/>
        <v>0</v>
      </c>
      <c r="CG145" s="33">
        <f t="shared" si="162"/>
        <v>0</v>
      </c>
      <c r="CH145" s="33">
        <f t="shared" si="162"/>
        <v>0</v>
      </c>
      <c r="CI145" s="33">
        <f t="shared" si="162"/>
        <v>0</v>
      </c>
      <c r="CJ145" s="33">
        <f t="shared" si="162"/>
        <v>0</v>
      </c>
      <c r="CK145" s="33">
        <f t="shared" si="162"/>
        <v>1356359.76</v>
      </c>
      <c r="CL145" s="33">
        <f t="shared" si="162"/>
        <v>317059.53999999998</v>
      </c>
      <c r="CM145" s="33">
        <f t="shared" si="162"/>
        <v>0</v>
      </c>
      <c r="CN145" s="33">
        <f t="shared" si="162"/>
        <v>6852274.8200000003</v>
      </c>
      <c r="CO145" s="33">
        <f t="shared" si="162"/>
        <v>4470946.99</v>
      </c>
      <c r="CP145" s="33">
        <f t="shared" si="162"/>
        <v>378824.53</v>
      </c>
      <c r="CQ145" s="33">
        <f t="shared" si="162"/>
        <v>0</v>
      </c>
      <c r="CR145" s="33">
        <f t="shared" si="162"/>
        <v>0</v>
      </c>
      <c r="CS145" s="33">
        <f t="shared" si="162"/>
        <v>0</v>
      </c>
      <c r="CT145" s="33">
        <f t="shared" si="162"/>
        <v>0</v>
      </c>
      <c r="CU145" s="33">
        <f t="shared" si="162"/>
        <v>0</v>
      </c>
      <c r="CV145" s="33">
        <f t="shared" si="162"/>
        <v>0</v>
      </c>
      <c r="CW145" s="33">
        <f t="shared" si="162"/>
        <v>0</v>
      </c>
      <c r="CX145" s="33">
        <f t="shared" si="162"/>
        <v>0</v>
      </c>
      <c r="CY145" s="33">
        <f t="shared" si="162"/>
        <v>0</v>
      </c>
      <c r="CZ145" s="33">
        <f t="shared" si="162"/>
        <v>0</v>
      </c>
      <c r="DA145" s="33">
        <f t="shared" si="162"/>
        <v>0</v>
      </c>
      <c r="DB145" s="33">
        <f t="shared" si="162"/>
        <v>0</v>
      </c>
      <c r="DC145" s="33">
        <f t="shared" si="162"/>
        <v>0</v>
      </c>
      <c r="DD145" s="33">
        <f t="shared" si="162"/>
        <v>0</v>
      </c>
      <c r="DE145" s="33">
        <f t="shared" si="162"/>
        <v>0</v>
      </c>
      <c r="DF145" s="33">
        <f t="shared" si="162"/>
        <v>0</v>
      </c>
      <c r="DG145" s="33">
        <f t="shared" si="162"/>
        <v>0</v>
      </c>
      <c r="DH145" s="33">
        <f t="shared" si="162"/>
        <v>618915.31999999995</v>
      </c>
      <c r="DI145" s="33">
        <f t="shared" si="162"/>
        <v>0</v>
      </c>
      <c r="DJ145" s="33">
        <f t="shared" si="162"/>
        <v>242653.45</v>
      </c>
      <c r="DK145" s="33">
        <f t="shared" si="162"/>
        <v>0</v>
      </c>
      <c r="DL145" s="33">
        <f t="shared" si="162"/>
        <v>0</v>
      </c>
      <c r="DM145" s="33">
        <f t="shared" si="162"/>
        <v>0</v>
      </c>
      <c r="DN145" s="33">
        <f t="shared" si="162"/>
        <v>0</v>
      </c>
      <c r="DO145" s="33">
        <f t="shared" si="162"/>
        <v>0</v>
      </c>
      <c r="DP145" s="33">
        <f t="shared" si="162"/>
        <v>0</v>
      </c>
      <c r="DQ145" s="33">
        <f t="shared" si="162"/>
        <v>170804.36</v>
      </c>
      <c r="DR145" s="33">
        <f t="shared" si="162"/>
        <v>0</v>
      </c>
      <c r="DS145" s="33">
        <f t="shared" si="162"/>
        <v>0</v>
      </c>
      <c r="DT145" s="33">
        <f t="shared" si="162"/>
        <v>0</v>
      </c>
      <c r="DU145" s="33">
        <f t="shared" si="162"/>
        <v>0</v>
      </c>
      <c r="DV145" s="33">
        <f t="shared" si="162"/>
        <v>0</v>
      </c>
      <c r="DW145" s="33">
        <f t="shared" si="162"/>
        <v>0</v>
      </c>
      <c r="DX145" s="33">
        <f t="shared" si="162"/>
        <v>0</v>
      </c>
      <c r="DY145" s="33">
        <f t="shared" si="162"/>
        <v>0</v>
      </c>
      <c r="DZ145" s="33">
        <f t="shared" si="162"/>
        <v>210987.96</v>
      </c>
      <c r="EA145" s="33">
        <f t="shared" ref="EA145:FX145" si="163">ROUND(IF(EA96&lt;=459,0,IF(EA132&lt;=EA12,EA116*EA134*EA130,0)),2)</f>
        <v>0</v>
      </c>
      <c r="EB145" s="33">
        <f t="shared" si="163"/>
        <v>0</v>
      </c>
      <c r="EC145" s="33">
        <f t="shared" si="163"/>
        <v>0</v>
      </c>
      <c r="ED145" s="33">
        <f t="shared" si="163"/>
        <v>76576.52</v>
      </c>
      <c r="EE145" s="33">
        <f t="shared" si="163"/>
        <v>0</v>
      </c>
      <c r="EF145" s="33">
        <f t="shared" si="163"/>
        <v>0</v>
      </c>
      <c r="EG145" s="33">
        <f t="shared" si="163"/>
        <v>0</v>
      </c>
      <c r="EH145" s="33">
        <f t="shared" si="163"/>
        <v>0</v>
      </c>
      <c r="EI145" s="33">
        <f t="shared" si="163"/>
        <v>0</v>
      </c>
      <c r="EJ145" s="33">
        <f t="shared" si="163"/>
        <v>0</v>
      </c>
      <c r="EK145" s="33">
        <f t="shared" si="163"/>
        <v>223364.02</v>
      </c>
      <c r="EL145" s="33">
        <f t="shared" si="163"/>
        <v>151720.53</v>
      </c>
      <c r="EM145" s="33">
        <f t="shared" si="163"/>
        <v>0</v>
      </c>
      <c r="EN145" s="33">
        <f t="shared" si="163"/>
        <v>0</v>
      </c>
      <c r="EO145" s="33">
        <f t="shared" si="163"/>
        <v>0</v>
      </c>
      <c r="EP145" s="33">
        <f t="shared" si="163"/>
        <v>0</v>
      </c>
      <c r="EQ145" s="33">
        <f t="shared" si="163"/>
        <v>356631.68</v>
      </c>
      <c r="ER145" s="33">
        <f t="shared" si="163"/>
        <v>0</v>
      </c>
      <c r="ES145" s="33">
        <f t="shared" si="163"/>
        <v>0</v>
      </c>
      <c r="ET145" s="33">
        <f t="shared" si="163"/>
        <v>0</v>
      </c>
      <c r="EU145" s="33">
        <f t="shared" si="163"/>
        <v>0</v>
      </c>
      <c r="EV145" s="33">
        <f t="shared" si="163"/>
        <v>0</v>
      </c>
      <c r="EW145" s="33">
        <f t="shared" si="163"/>
        <v>200572.31</v>
      </c>
      <c r="EX145" s="33">
        <f t="shared" si="163"/>
        <v>0</v>
      </c>
      <c r="EY145" s="33">
        <f t="shared" si="163"/>
        <v>0</v>
      </c>
      <c r="EZ145" s="33">
        <f t="shared" si="163"/>
        <v>0</v>
      </c>
      <c r="FA145" s="33">
        <f t="shared" si="163"/>
        <v>805045.81</v>
      </c>
      <c r="FB145" s="33">
        <f t="shared" si="163"/>
        <v>0</v>
      </c>
      <c r="FC145" s="33">
        <f t="shared" si="163"/>
        <v>533345.62</v>
      </c>
      <c r="FD145" s="33">
        <f t="shared" si="163"/>
        <v>0</v>
      </c>
      <c r="FE145" s="33">
        <f t="shared" si="163"/>
        <v>0</v>
      </c>
      <c r="FF145" s="33">
        <f t="shared" si="163"/>
        <v>0</v>
      </c>
      <c r="FG145" s="33">
        <f t="shared" si="163"/>
        <v>0</v>
      </c>
      <c r="FH145" s="33">
        <f t="shared" si="163"/>
        <v>0</v>
      </c>
      <c r="FI145" s="33">
        <f t="shared" si="163"/>
        <v>0</v>
      </c>
      <c r="FJ145" s="33">
        <f t="shared" si="163"/>
        <v>485711.04</v>
      </c>
      <c r="FK145" s="33">
        <f t="shared" si="163"/>
        <v>640305.31000000006</v>
      </c>
      <c r="FL145" s="33">
        <f t="shared" si="163"/>
        <v>591023.44999999995</v>
      </c>
      <c r="FM145" s="33">
        <f t="shared" si="163"/>
        <v>704982.23</v>
      </c>
      <c r="FN145" s="33">
        <f t="shared" si="163"/>
        <v>0</v>
      </c>
      <c r="FO145" s="33">
        <f t="shared" si="163"/>
        <v>317470.28000000003</v>
      </c>
      <c r="FP145" s="33">
        <f t="shared" si="163"/>
        <v>0</v>
      </c>
      <c r="FQ145" s="33">
        <f t="shared" si="163"/>
        <v>306311.67</v>
      </c>
      <c r="FR145" s="33">
        <f t="shared" si="163"/>
        <v>0</v>
      </c>
      <c r="FS145" s="33">
        <f t="shared" si="163"/>
        <v>0</v>
      </c>
      <c r="FT145" s="47">
        <f t="shared" si="163"/>
        <v>0</v>
      </c>
      <c r="FU145" s="33">
        <f t="shared" si="163"/>
        <v>0</v>
      </c>
      <c r="FV145" s="33">
        <f t="shared" si="163"/>
        <v>0</v>
      </c>
      <c r="FW145" s="33">
        <f t="shared" si="163"/>
        <v>0</v>
      </c>
      <c r="FX145" s="33">
        <f t="shared" si="163"/>
        <v>0</v>
      </c>
      <c r="FY145" s="105"/>
      <c r="FZ145" s="28"/>
      <c r="GA145" s="33"/>
      <c r="GB145" s="33"/>
      <c r="GC145" s="33"/>
      <c r="GD145" s="6"/>
      <c r="GE145" s="6"/>
    </row>
    <row r="146" spans="1:187" ht="15.75" x14ac:dyDescent="0.25">
      <c r="A146" s="48"/>
      <c r="B146" s="2" t="s">
        <v>475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47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47"/>
      <c r="FU146" s="33"/>
      <c r="FV146" s="33"/>
      <c r="FW146" s="33"/>
      <c r="FX146" s="33"/>
      <c r="FY146" s="33"/>
      <c r="FZ146" s="33"/>
      <c r="GA146" s="33"/>
      <c r="GB146" s="33"/>
      <c r="GC146" s="33"/>
      <c r="GD146" s="6"/>
      <c r="GE146" s="6"/>
    </row>
    <row r="147" spans="1:187" ht="15.75" x14ac:dyDescent="0.25">
      <c r="A147" s="3" t="s">
        <v>476</v>
      </c>
      <c r="B147" s="2" t="s">
        <v>477</v>
      </c>
      <c r="C147" s="21">
        <f t="shared" ref="C147:BN147" si="164">ROUND(IF((AND((C96&lt;=459),(C132&lt;=C12)))=TRUE(),0,IF((AND(C143=0,C145=0))=TRUE(),C12*C14,0)),1)</f>
        <v>2962.1</v>
      </c>
      <c r="D147" s="21">
        <f t="shared" si="164"/>
        <v>0</v>
      </c>
      <c r="E147" s="21">
        <f t="shared" si="164"/>
        <v>2671.6</v>
      </c>
      <c r="F147" s="21">
        <f t="shared" si="164"/>
        <v>0</v>
      </c>
      <c r="G147" s="21">
        <f t="shared" si="164"/>
        <v>0</v>
      </c>
      <c r="H147" s="21">
        <f t="shared" si="164"/>
        <v>0</v>
      </c>
      <c r="I147" s="21">
        <f t="shared" si="164"/>
        <v>3412.8</v>
      </c>
      <c r="J147" s="21">
        <f t="shared" si="164"/>
        <v>807.5</v>
      </c>
      <c r="K147" s="21">
        <f t="shared" si="164"/>
        <v>0</v>
      </c>
      <c r="L147" s="21">
        <f t="shared" si="164"/>
        <v>869.7</v>
      </c>
      <c r="M147" s="21">
        <f t="shared" si="164"/>
        <v>435.7</v>
      </c>
      <c r="N147" s="21">
        <f t="shared" si="164"/>
        <v>0</v>
      </c>
      <c r="O147" s="21">
        <f t="shared" si="164"/>
        <v>0</v>
      </c>
      <c r="P147" s="21">
        <f t="shared" si="164"/>
        <v>0</v>
      </c>
      <c r="Q147" s="21">
        <f t="shared" si="164"/>
        <v>13865.2</v>
      </c>
      <c r="R147" s="21">
        <f t="shared" si="164"/>
        <v>987.9</v>
      </c>
      <c r="S147" s="21">
        <f t="shared" si="164"/>
        <v>574.20000000000005</v>
      </c>
      <c r="T147" s="21">
        <f t="shared" si="164"/>
        <v>0</v>
      </c>
      <c r="U147" s="21">
        <f t="shared" si="164"/>
        <v>0</v>
      </c>
      <c r="V147" s="21">
        <f t="shared" si="164"/>
        <v>0</v>
      </c>
      <c r="W147" s="17">
        <f t="shared" si="164"/>
        <v>0</v>
      </c>
      <c r="X147" s="21">
        <f t="shared" si="164"/>
        <v>0</v>
      </c>
      <c r="Y147" s="21">
        <f t="shared" si="164"/>
        <v>600.20000000000005</v>
      </c>
      <c r="Z147" s="21">
        <f t="shared" si="164"/>
        <v>0</v>
      </c>
      <c r="AA147" s="21">
        <f t="shared" si="164"/>
        <v>0</v>
      </c>
      <c r="AB147" s="21">
        <f t="shared" si="164"/>
        <v>0</v>
      </c>
      <c r="AC147" s="21">
        <f t="shared" si="164"/>
        <v>0</v>
      </c>
      <c r="AD147" s="21">
        <f t="shared" si="164"/>
        <v>0</v>
      </c>
      <c r="AE147" s="21">
        <f t="shared" si="164"/>
        <v>0</v>
      </c>
      <c r="AF147" s="21">
        <f t="shared" si="164"/>
        <v>0</v>
      </c>
      <c r="AG147" s="21">
        <f t="shared" si="164"/>
        <v>0</v>
      </c>
      <c r="AH147" s="21">
        <f t="shared" si="164"/>
        <v>354.8</v>
      </c>
      <c r="AI147" s="21">
        <f t="shared" si="164"/>
        <v>0</v>
      </c>
      <c r="AJ147" s="21">
        <f t="shared" si="164"/>
        <v>0</v>
      </c>
      <c r="AK147" s="21">
        <f t="shared" si="164"/>
        <v>0</v>
      </c>
      <c r="AL147" s="21">
        <f t="shared" si="164"/>
        <v>0</v>
      </c>
      <c r="AM147" s="21">
        <f t="shared" si="164"/>
        <v>0</v>
      </c>
      <c r="AN147" s="21">
        <f t="shared" si="164"/>
        <v>0</v>
      </c>
      <c r="AO147" s="21">
        <f t="shared" si="164"/>
        <v>1640.6</v>
      </c>
      <c r="AP147" s="21">
        <f t="shared" si="164"/>
        <v>30001.200000000001</v>
      </c>
      <c r="AQ147" s="21">
        <f t="shared" si="164"/>
        <v>0</v>
      </c>
      <c r="AR147" s="21">
        <f t="shared" si="164"/>
        <v>0</v>
      </c>
      <c r="AS147" s="21">
        <f t="shared" si="164"/>
        <v>0</v>
      </c>
      <c r="AT147" s="21">
        <f t="shared" si="164"/>
        <v>0</v>
      </c>
      <c r="AU147" s="21">
        <f t="shared" si="164"/>
        <v>0</v>
      </c>
      <c r="AV147" s="21">
        <f t="shared" si="164"/>
        <v>0</v>
      </c>
      <c r="AW147" s="21">
        <f t="shared" si="164"/>
        <v>0</v>
      </c>
      <c r="AX147" s="21">
        <f t="shared" si="164"/>
        <v>0</v>
      </c>
      <c r="AY147" s="21">
        <f t="shared" si="164"/>
        <v>164.2</v>
      </c>
      <c r="AZ147" s="21">
        <f t="shared" si="164"/>
        <v>4038.2</v>
      </c>
      <c r="BA147" s="21">
        <f t="shared" si="164"/>
        <v>3187.7</v>
      </c>
      <c r="BB147" s="21">
        <f t="shared" si="164"/>
        <v>0</v>
      </c>
      <c r="BC147" s="21">
        <f t="shared" si="164"/>
        <v>10487.4</v>
      </c>
      <c r="BD147" s="21">
        <f t="shared" si="164"/>
        <v>0</v>
      </c>
      <c r="BE147" s="21">
        <f t="shared" si="164"/>
        <v>0</v>
      </c>
      <c r="BF147" s="21">
        <f t="shared" si="164"/>
        <v>0</v>
      </c>
      <c r="BG147" s="21">
        <f t="shared" si="164"/>
        <v>333.1</v>
      </c>
      <c r="BH147" s="21">
        <f t="shared" si="164"/>
        <v>0</v>
      </c>
      <c r="BI147" s="21">
        <f t="shared" si="164"/>
        <v>0</v>
      </c>
      <c r="BJ147" s="21">
        <f t="shared" si="164"/>
        <v>0</v>
      </c>
      <c r="BK147" s="21">
        <f t="shared" si="164"/>
        <v>0</v>
      </c>
      <c r="BL147" s="21">
        <f t="shared" si="164"/>
        <v>0</v>
      </c>
      <c r="BM147" s="21">
        <f t="shared" si="164"/>
        <v>0</v>
      </c>
      <c r="BN147" s="21">
        <f t="shared" si="164"/>
        <v>1229.3</v>
      </c>
      <c r="BO147" s="21">
        <f t="shared" ref="BO147:DZ147" si="165">ROUND(IF((AND((BO96&lt;=459),(BO132&lt;=BO12)))=TRUE(),0,IF((AND(BO143=0,BO145=0))=TRUE(),BO12*BO14,0)),1)</f>
        <v>464.6</v>
      </c>
      <c r="BP147" s="21">
        <f t="shared" si="165"/>
        <v>0</v>
      </c>
      <c r="BQ147" s="21">
        <f t="shared" si="165"/>
        <v>0</v>
      </c>
      <c r="BR147" s="21">
        <f t="shared" si="165"/>
        <v>1605.5</v>
      </c>
      <c r="BS147" s="21">
        <f t="shared" si="165"/>
        <v>374.4</v>
      </c>
      <c r="BT147" s="21">
        <f t="shared" si="165"/>
        <v>0</v>
      </c>
      <c r="BU147" s="21">
        <f t="shared" si="165"/>
        <v>0</v>
      </c>
      <c r="BV147" s="21">
        <f t="shared" si="165"/>
        <v>0</v>
      </c>
      <c r="BW147" s="21">
        <f t="shared" si="165"/>
        <v>0</v>
      </c>
      <c r="BX147" s="21">
        <f t="shared" si="165"/>
        <v>0</v>
      </c>
      <c r="BY147" s="21">
        <f t="shared" si="165"/>
        <v>179.1</v>
      </c>
      <c r="BZ147" s="21">
        <f t="shared" si="165"/>
        <v>0</v>
      </c>
      <c r="CA147" s="21">
        <f t="shared" si="165"/>
        <v>0</v>
      </c>
      <c r="CB147" s="21">
        <f t="shared" si="165"/>
        <v>0</v>
      </c>
      <c r="CC147" s="21">
        <f t="shared" si="165"/>
        <v>0</v>
      </c>
      <c r="CD147" s="21">
        <f t="shared" si="165"/>
        <v>0</v>
      </c>
      <c r="CE147" s="21">
        <f t="shared" si="165"/>
        <v>0</v>
      </c>
      <c r="CF147" s="21">
        <f t="shared" si="165"/>
        <v>0</v>
      </c>
      <c r="CG147" s="21">
        <f t="shared" si="165"/>
        <v>0</v>
      </c>
      <c r="CH147" s="21">
        <f t="shared" si="165"/>
        <v>0</v>
      </c>
      <c r="CI147" s="21">
        <f t="shared" si="165"/>
        <v>251.5</v>
      </c>
      <c r="CJ147" s="21">
        <f t="shared" si="165"/>
        <v>327.10000000000002</v>
      </c>
      <c r="CK147" s="21">
        <f t="shared" si="165"/>
        <v>0</v>
      </c>
      <c r="CL147" s="21">
        <f t="shared" si="165"/>
        <v>0</v>
      </c>
      <c r="CM147" s="21">
        <f t="shared" si="165"/>
        <v>273.8</v>
      </c>
      <c r="CN147" s="21">
        <f t="shared" si="165"/>
        <v>0</v>
      </c>
      <c r="CO147" s="21">
        <f t="shared" si="165"/>
        <v>0</v>
      </c>
      <c r="CP147" s="21">
        <f t="shared" si="165"/>
        <v>0</v>
      </c>
      <c r="CQ147" s="21">
        <f t="shared" si="165"/>
        <v>339.9</v>
      </c>
      <c r="CR147" s="21">
        <f t="shared" si="165"/>
        <v>0</v>
      </c>
      <c r="CS147" s="21">
        <f t="shared" si="165"/>
        <v>0</v>
      </c>
      <c r="CT147" s="21">
        <f t="shared" si="165"/>
        <v>0</v>
      </c>
      <c r="CU147" s="21">
        <f t="shared" si="165"/>
        <v>0</v>
      </c>
      <c r="CV147" s="21">
        <f t="shared" si="165"/>
        <v>0</v>
      </c>
      <c r="CW147" s="21">
        <f t="shared" si="165"/>
        <v>0</v>
      </c>
      <c r="CX147" s="21">
        <f t="shared" si="165"/>
        <v>164.7</v>
      </c>
      <c r="CY147" s="21">
        <f t="shared" si="165"/>
        <v>0</v>
      </c>
      <c r="CZ147" s="21">
        <f t="shared" si="165"/>
        <v>726.1</v>
      </c>
      <c r="DA147" s="21">
        <f t="shared" si="165"/>
        <v>0</v>
      </c>
      <c r="DB147" s="21">
        <f t="shared" si="165"/>
        <v>0</v>
      </c>
      <c r="DC147" s="21">
        <f t="shared" si="165"/>
        <v>0</v>
      </c>
      <c r="DD147" s="21">
        <f t="shared" si="165"/>
        <v>0</v>
      </c>
      <c r="DE147" s="21">
        <f t="shared" si="165"/>
        <v>0</v>
      </c>
      <c r="DF147" s="21">
        <f t="shared" si="165"/>
        <v>7672</v>
      </c>
      <c r="DG147" s="21">
        <f t="shared" si="165"/>
        <v>0</v>
      </c>
      <c r="DH147" s="21">
        <f t="shared" si="165"/>
        <v>0</v>
      </c>
      <c r="DI147" s="21">
        <f t="shared" si="165"/>
        <v>930</v>
      </c>
      <c r="DJ147" s="21">
        <f t="shared" si="165"/>
        <v>0</v>
      </c>
      <c r="DK147" s="21">
        <f t="shared" si="165"/>
        <v>157.4</v>
      </c>
      <c r="DL147" s="21">
        <f t="shared" si="165"/>
        <v>2071.9</v>
      </c>
      <c r="DM147" s="21">
        <f t="shared" si="165"/>
        <v>0</v>
      </c>
      <c r="DN147" s="21">
        <f t="shared" si="165"/>
        <v>496.9</v>
      </c>
      <c r="DO147" s="21">
        <f t="shared" si="165"/>
        <v>1066.2</v>
      </c>
      <c r="DP147" s="21">
        <f t="shared" si="165"/>
        <v>0</v>
      </c>
      <c r="DQ147" s="21">
        <f t="shared" si="165"/>
        <v>0</v>
      </c>
      <c r="DR147" s="21">
        <f t="shared" si="165"/>
        <v>490.6</v>
      </c>
      <c r="DS147" s="21">
        <f t="shared" si="165"/>
        <v>272.3</v>
      </c>
      <c r="DT147" s="21">
        <f t="shared" si="165"/>
        <v>0</v>
      </c>
      <c r="DU147" s="21">
        <f t="shared" si="165"/>
        <v>0</v>
      </c>
      <c r="DV147" s="21">
        <f t="shared" si="165"/>
        <v>0</v>
      </c>
      <c r="DW147" s="21">
        <f t="shared" si="165"/>
        <v>0</v>
      </c>
      <c r="DX147" s="21">
        <f t="shared" si="165"/>
        <v>0</v>
      </c>
      <c r="DY147" s="21">
        <f t="shared" si="165"/>
        <v>0</v>
      </c>
      <c r="DZ147" s="21">
        <f t="shared" si="165"/>
        <v>0</v>
      </c>
      <c r="EA147" s="21">
        <f t="shared" ref="EA147:FX147" si="166">ROUND(IF((AND((EA96&lt;=459),(EA132&lt;=EA12)))=TRUE(),0,IF((AND(EA143=0,EA145=0))=TRUE(),EA12*EA14,0)),1)</f>
        <v>225.3</v>
      </c>
      <c r="EB147" s="21">
        <f t="shared" si="166"/>
        <v>200.8</v>
      </c>
      <c r="EC147" s="21">
        <f t="shared" si="166"/>
        <v>0</v>
      </c>
      <c r="ED147" s="21">
        <f t="shared" si="166"/>
        <v>0</v>
      </c>
      <c r="EE147" s="21">
        <f t="shared" si="166"/>
        <v>0</v>
      </c>
      <c r="EF147" s="21">
        <f t="shared" si="166"/>
        <v>500.5</v>
      </c>
      <c r="EG147" s="21">
        <f t="shared" si="166"/>
        <v>0</v>
      </c>
      <c r="EH147" s="21">
        <f t="shared" si="166"/>
        <v>0</v>
      </c>
      <c r="EI147" s="21">
        <f t="shared" si="166"/>
        <v>5539.1</v>
      </c>
      <c r="EJ147" s="21">
        <f t="shared" si="166"/>
        <v>3327.7</v>
      </c>
      <c r="EK147" s="21">
        <f t="shared" si="166"/>
        <v>0</v>
      </c>
      <c r="EL147" s="21">
        <f t="shared" si="166"/>
        <v>0</v>
      </c>
      <c r="EM147" s="21">
        <f t="shared" si="166"/>
        <v>0</v>
      </c>
      <c r="EN147" s="21">
        <f t="shared" si="166"/>
        <v>377.3</v>
      </c>
      <c r="EO147" s="21">
        <f t="shared" si="166"/>
        <v>0</v>
      </c>
      <c r="EP147" s="21">
        <f t="shared" si="166"/>
        <v>0</v>
      </c>
      <c r="EQ147" s="21">
        <f t="shared" si="166"/>
        <v>0</v>
      </c>
      <c r="ER147" s="21">
        <f t="shared" si="166"/>
        <v>0</v>
      </c>
      <c r="ES147" s="21">
        <f t="shared" si="166"/>
        <v>0</v>
      </c>
      <c r="ET147" s="21">
        <f t="shared" si="166"/>
        <v>0</v>
      </c>
      <c r="EU147" s="21">
        <f t="shared" si="166"/>
        <v>200.1</v>
      </c>
      <c r="EV147" s="21">
        <f t="shared" si="166"/>
        <v>0</v>
      </c>
      <c r="EW147" s="21">
        <f t="shared" si="166"/>
        <v>0</v>
      </c>
      <c r="EX147" s="21">
        <f t="shared" si="166"/>
        <v>0</v>
      </c>
      <c r="EY147" s="21">
        <f t="shared" si="166"/>
        <v>173.7</v>
      </c>
      <c r="EZ147" s="21">
        <f t="shared" si="166"/>
        <v>0</v>
      </c>
      <c r="FA147" s="21">
        <f t="shared" si="166"/>
        <v>0</v>
      </c>
      <c r="FB147" s="21">
        <f t="shared" si="166"/>
        <v>0</v>
      </c>
      <c r="FC147" s="21">
        <f t="shared" si="166"/>
        <v>0</v>
      </c>
      <c r="FD147" s="21">
        <f t="shared" si="166"/>
        <v>0</v>
      </c>
      <c r="FE147" s="21">
        <f t="shared" si="166"/>
        <v>0</v>
      </c>
      <c r="FF147" s="21">
        <f t="shared" si="166"/>
        <v>0</v>
      </c>
      <c r="FG147" s="21">
        <f t="shared" si="166"/>
        <v>0</v>
      </c>
      <c r="FH147" s="21">
        <f t="shared" si="166"/>
        <v>0</v>
      </c>
      <c r="FI147" s="21">
        <f t="shared" si="166"/>
        <v>627.9</v>
      </c>
      <c r="FJ147" s="21">
        <f t="shared" si="166"/>
        <v>0</v>
      </c>
      <c r="FK147" s="21">
        <f t="shared" si="166"/>
        <v>0</v>
      </c>
      <c r="FL147" s="21">
        <f t="shared" si="166"/>
        <v>0</v>
      </c>
      <c r="FM147" s="21">
        <f t="shared" si="166"/>
        <v>0</v>
      </c>
      <c r="FN147" s="21">
        <f t="shared" si="166"/>
        <v>7690.1</v>
      </c>
      <c r="FO147" s="21">
        <f t="shared" si="166"/>
        <v>0</v>
      </c>
      <c r="FP147" s="21">
        <f t="shared" si="166"/>
        <v>776.8</v>
      </c>
      <c r="FQ147" s="21">
        <f t="shared" si="166"/>
        <v>0</v>
      </c>
      <c r="FR147" s="21">
        <f t="shared" si="166"/>
        <v>0</v>
      </c>
      <c r="FS147" s="21">
        <f t="shared" si="166"/>
        <v>0</v>
      </c>
      <c r="FT147" s="17">
        <f t="shared" si="166"/>
        <v>0</v>
      </c>
      <c r="FU147" s="21">
        <f t="shared" si="166"/>
        <v>265.7</v>
      </c>
      <c r="FV147" s="21">
        <f t="shared" si="166"/>
        <v>231.7</v>
      </c>
      <c r="FW147" s="21">
        <f t="shared" si="166"/>
        <v>0</v>
      </c>
      <c r="FX147" s="21">
        <f t="shared" si="166"/>
        <v>0</v>
      </c>
      <c r="FY147" s="28"/>
      <c r="FZ147" s="33"/>
      <c r="GA147" s="33"/>
      <c r="GB147" s="33"/>
      <c r="GC147" s="33"/>
      <c r="GD147" s="6"/>
      <c r="GE147" s="6"/>
    </row>
    <row r="148" spans="1:187" ht="15.75" x14ac:dyDescent="0.25">
      <c r="A148" s="48"/>
      <c r="B148" s="2" t="s">
        <v>478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47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47"/>
      <c r="FU148" s="33"/>
      <c r="FV148" s="33"/>
      <c r="FW148" s="33"/>
      <c r="FX148" s="33"/>
      <c r="FY148" s="33"/>
      <c r="FZ148" s="33"/>
      <c r="GA148" s="33"/>
      <c r="GB148" s="33"/>
      <c r="GC148" s="33"/>
      <c r="GD148" s="6"/>
      <c r="GE148" s="6"/>
    </row>
    <row r="149" spans="1:187" ht="15.75" x14ac:dyDescent="0.25">
      <c r="A149" s="3" t="s">
        <v>479</v>
      </c>
      <c r="B149" s="2" t="s">
        <v>480</v>
      </c>
      <c r="C149" s="33">
        <f t="shared" ref="C149:BN149" si="167">ROUND(IF((AND((C96&lt;=459),(C132&lt;=C12)))=TRUE(),0,(C116*C134*C147)),2)</f>
        <v>2871266.26</v>
      </c>
      <c r="D149" s="33">
        <f t="shared" si="167"/>
        <v>0</v>
      </c>
      <c r="E149" s="33">
        <f t="shared" si="167"/>
        <v>2568438.92</v>
      </c>
      <c r="F149" s="33">
        <f t="shared" si="167"/>
        <v>0</v>
      </c>
      <c r="G149" s="33">
        <f t="shared" si="167"/>
        <v>0</v>
      </c>
      <c r="H149" s="33">
        <f t="shared" si="167"/>
        <v>0</v>
      </c>
      <c r="I149" s="33">
        <f t="shared" si="167"/>
        <v>3284761.53</v>
      </c>
      <c r="J149" s="33">
        <f t="shared" si="167"/>
        <v>743203.23</v>
      </c>
      <c r="K149" s="33">
        <f t="shared" si="167"/>
        <v>0</v>
      </c>
      <c r="L149" s="33">
        <f t="shared" si="167"/>
        <v>866317.89</v>
      </c>
      <c r="M149" s="33">
        <f t="shared" si="167"/>
        <v>455410.07</v>
      </c>
      <c r="N149" s="33">
        <f t="shared" si="167"/>
        <v>0</v>
      </c>
      <c r="O149" s="33">
        <f t="shared" si="167"/>
        <v>0</v>
      </c>
      <c r="P149" s="33">
        <f t="shared" si="167"/>
        <v>0</v>
      </c>
      <c r="Q149" s="33">
        <f t="shared" si="167"/>
        <v>13671451.789999999</v>
      </c>
      <c r="R149" s="33">
        <f t="shared" si="167"/>
        <v>962708.3</v>
      </c>
      <c r="S149" s="33">
        <f t="shared" si="167"/>
        <v>569218.05000000005</v>
      </c>
      <c r="T149" s="33">
        <f t="shared" si="167"/>
        <v>0</v>
      </c>
      <c r="U149" s="33">
        <f t="shared" si="167"/>
        <v>0</v>
      </c>
      <c r="V149" s="33">
        <f t="shared" si="167"/>
        <v>0</v>
      </c>
      <c r="W149" s="47">
        <f t="shared" si="167"/>
        <v>0</v>
      </c>
      <c r="X149" s="33">
        <f t="shared" si="167"/>
        <v>0</v>
      </c>
      <c r="Y149" s="33">
        <f t="shared" si="167"/>
        <v>543295.71</v>
      </c>
      <c r="Z149" s="33">
        <f t="shared" si="167"/>
        <v>0</v>
      </c>
      <c r="AA149" s="33">
        <f t="shared" si="167"/>
        <v>0</v>
      </c>
      <c r="AB149" s="33">
        <f t="shared" si="167"/>
        <v>0</v>
      </c>
      <c r="AC149" s="33">
        <f t="shared" si="167"/>
        <v>0</v>
      </c>
      <c r="AD149" s="33">
        <f t="shared" si="167"/>
        <v>0</v>
      </c>
      <c r="AE149" s="33">
        <f t="shared" si="167"/>
        <v>0</v>
      </c>
      <c r="AF149" s="33">
        <f t="shared" si="167"/>
        <v>0</v>
      </c>
      <c r="AG149" s="33">
        <f t="shared" si="167"/>
        <v>0</v>
      </c>
      <c r="AH149" s="33">
        <f t="shared" si="167"/>
        <v>341437.6</v>
      </c>
      <c r="AI149" s="33">
        <f t="shared" si="167"/>
        <v>0</v>
      </c>
      <c r="AJ149" s="33">
        <f t="shared" si="167"/>
        <v>0</v>
      </c>
      <c r="AK149" s="33">
        <f t="shared" si="167"/>
        <v>0</v>
      </c>
      <c r="AL149" s="33">
        <f t="shared" si="167"/>
        <v>0</v>
      </c>
      <c r="AM149" s="33">
        <f t="shared" si="167"/>
        <v>0</v>
      </c>
      <c r="AN149" s="33">
        <f t="shared" si="167"/>
        <v>0</v>
      </c>
      <c r="AO149" s="33">
        <f t="shared" si="167"/>
        <v>1553278.21</v>
      </c>
      <c r="AP149" s="33">
        <f t="shared" si="167"/>
        <v>29603933.920000002</v>
      </c>
      <c r="AQ149" s="33">
        <f t="shared" si="167"/>
        <v>0</v>
      </c>
      <c r="AR149" s="33">
        <f t="shared" si="167"/>
        <v>0</v>
      </c>
      <c r="AS149" s="33">
        <f t="shared" si="167"/>
        <v>0</v>
      </c>
      <c r="AT149" s="33">
        <f t="shared" si="167"/>
        <v>0</v>
      </c>
      <c r="AU149" s="33">
        <f t="shared" si="167"/>
        <v>0</v>
      </c>
      <c r="AV149" s="33">
        <f t="shared" si="167"/>
        <v>0</v>
      </c>
      <c r="AW149" s="33">
        <f t="shared" si="167"/>
        <v>0</v>
      </c>
      <c r="AX149" s="33">
        <f t="shared" si="167"/>
        <v>0</v>
      </c>
      <c r="AY149" s="33">
        <f t="shared" si="167"/>
        <v>185793.09</v>
      </c>
      <c r="AZ149" s="33">
        <f t="shared" si="167"/>
        <v>3864115.09</v>
      </c>
      <c r="BA149" s="33">
        <f t="shared" si="167"/>
        <v>2980568.26</v>
      </c>
      <c r="BB149" s="33">
        <f t="shared" si="167"/>
        <v>0</v>
      </c>
      <c r="BC149" s="33">
        <f t="shared" si="167"/>
        <v>10056799.18</v>
      </c>
      <c r="BD149" s="33">
        <f t="shared" si="167"/>
        <v>0</v>
      </c>
      <c r="BE149" s="33">
        <f t="shared" si="167"/>
        <v>0</v>
      </c>
      <c r="BF149" s="33">
        <f t="shared" si="167"/>
        <v>0</v>
      </c>
      <c r="BG149" s="33">
        <f t="shared" si="167"/>
        <v>344014.15</v>
      </c>
      <c r="BH149" s="33">
        <f t="shared" si="167"/>
        <v>0</v>
      </c>
      <c r="BI149" s="33">
        <f t="shared" si="167"/>
        <v>0</v>
      </c>
      <c r="BJ149" s="33">
        <f t="shared" si="167"/>
        <v>0</v>
      </c>
      <c r="BK149" s="33">
        <f t="shared" si="167"/>
        <v>0</v>
      </c>
      <c r="BL149" s="33">
        <f t="shared" si="167"/>
        <v>0</v>
      </c>
      <c r="BM149" s="33">
        <f t="shared" si="167"/>
        <v>0</v>
      </c>
      <c r="BN149" s="33">
        <f t="shared" si="167"/>
        <v>1134455.98</v>
      </c>
      <c r="BO149" s="33">
        <f t="shared" ref="BO149:DZ149" si="168">ROUND(IF((AND((BO96&lt;=459),(BO132&lt;=BO12)))=TRUE(),0,(BO116*BO134*BO147)),2)</f>
        <v>449574.97</v>
      </c>
      <c r="BP149" s="33">
        <f t="shared" si="168"/>
        <v>0</v>
      </c>
      <c r="BQ149" s="33">
        <f t="shared" si="168"/>
        <v>0</v>
      </c>
      <c r="BR149" s="33">
        <f t="shared" si="168"/>
        <v>1533580.25</v>
      </c>
      <c r="BS149" s="33">
        <f t="shared" si="168"/>
        <v>387792.45</v>
      </c>
      <c r="BT149" s="33">
        <f t="shared" si="168"/>
        <v>0</v>
      </c>
      <c r="BU149" s="33">
        <f t="shared" si="168"/>
        <v>0</v>
      </c>
      <c r="BV149" s="33">
        <f t="shared" si="168"/>
        <v>0</v>
      </c>
      <c r="BW149" s="33">
        <f t="shared" si="168"/>
        <v>0</v>
      </c>
      <c r="BX149" s="33">
        <f t="shared" si="168"/>
        <v>0</v>
      </c>
      <c r="BY149" s="33">
        <f t="shared" si="168"/>
        <v>184276.7</v>
      </c>
      <c r="BZ149" s="33">
        <f t="shared" si="168"/>
        <v>0</v>
      </c>
      <c r="CA149" s="33">
        <f t="shared" si="168"/>
        <v>0</v>
      </c>
      <c r="CB149" s="33">
        <f t="shared" si="168"/>
        <v>0</v>
      </c>
      <c r="CC149" s="33">
        <f t="shared" si="168"/>
        <v>0</v>
      </c>
      <c r="CD149" s="33">
        <f t="shared" si="168"/>
        <v>0</v>
      </c>
      <c r="CE149" s="33">
        <f t="shared" si="168"/>
        <v>0</v>
      </c>
      <c r="CF149" s="33">
        <f t="shared" si="168"/>
        <v>0</v>
      </c>
      <c r="CG149" s="33">
        <f t="shared" si="168"/>
        <v>0</v>
      </c>
      <c r="CH149" s="33">
        <f t="shared" si="168"/>
        <v>0</v>
      </c>
      <c r="CI149" s="33">
        <f t="shared" si="168"/>
        <v>248917.54</v>
      </c>
      <c r="CJ149" s="33">
        <f t="shared" si="168"/>
        <v>336552.21</v>
      </c>
      <c r="CK149" s="33">
        <f t="shared" si="168"/>
        <v>0</v>
      </c>
      <c r="CL149" s="33">
        <f t="shared" si="168"/>
        <v>0</v>
      </c>
      <c r="CM149" s="33">
        <f t="shared" si="168"/>
        <v>296897.84999999998</v>
      </c>
      <c r="CN149" s="33">
        <f t="shared" si="168"/>
        <v>0</v>
      </c>
      <c r="CO149" s="33">
        <f t="shared" si="168"/>
        <v>0</v>
      </c>
      <c r="CP149" s="33">
        <f t="shared" si="168"/>
        <v>0</v>
      </c>
      <c r="CQ149" s="33">
        <f t="shared" si="168"/>
        <v>340083.47</v>
      </c>
      <c r="CR149" s="33">
        <f t="shared" si="168"/>
        <v>0</v>
      </c>
      <c r="CS149" s="33">
        <f t="shared" si="168"/>
        <v>0</v>
      </c>
      <c r="CT149" s="33">
        <f t="shared" si="168"/>
        <v>0</v>
      </c>
      <c r="CU149" s="33">
        <f t="shared" si="168"/>
        <v>0</v>
      </c>
      <c r="CV149" s="33">
        <f t="shared" si="168"/>
        <v>0</v>
      </c>
      <c r="CW149" s="33">
        <f t="shared" si="168"/>
        <v>0</v>
      </c>
      <c r="CX149" s="33">
        <f t="shared" si="168"/>
        <v>178115.79</v>
      </c>
      <c r="CY149" s="33">
        <f t="shared" si="168"/>
        <v>0</v>
      </c>
      <c r="CZ149" s="33">
        <f t="shared" si="168"/>
        <v>689506.04</v>
      </c>
      <c r="DA149" s="33">
        <f t="shared" si="168"/>
        <v>0</v>
      </c>
      <c r="DB149" s="33">
        <f t="shared" si="168"/>
        <v>0</v>
      </c>
      <c r="DC149" s="33">
        <f t="shared" si="168"/>
        <v>0</v>
      </c>
      <c r="DD149" s="33">
        <f t="shared" si="168"/>
        <v>0</v>
      </c>
      <c r="DE149" s="33">
        <f t="shared" si="168"/>
        <v>0</v>
      </c>
      <c r="DF149" s="33">
        <f t="shared" si="168"/>
        <v>7013458.8399999999</v>
      </c>
      <c r="DG149" s="33">
        <f t="shared" si="168"/>
        <v>0</v>
      </c>
      <c r="DH149" s="33">
        <f t="shared" si="168"/>
        <v>0</v>
      </c>
      <c r="DI149" s="33">
        <f t="shared" si="168"/>
        <v>862077.41</v>
      </c>
      <c r="DJ149" s="33">
        <f t="shared" si="168"/>
        <v>0</v>
      </c>
      <c r="DK149" s="33">
        <f t="shared" si="168"/>
        <v>171486.34</v>
      </c>
      <c r="DL149" s="33">
        <f t="shared" si="168"/>
        <v>2006600.13</v>
      </c>
      <c r="DM149" s="33">
        <f t="shared" si="168"/>
        <v>0</v>
      </c>
      <c r="DN149" s="33">
        <f t="shared" si="168"/>
        <v>496687.03</v>
      </c>
      <c r="DO149" s="33">
        <f t="shared" si="168"/>
        <v>1018132.33</v>
      </c>
      <c r="DP149" s="33">
        <f t="shared" si="168"/>
        <v>0</v>
      </c>
      <c r="DQ149" s="33">
        <f t="shared" si="168"/>
        <v>0</v>
      </c>
      <c r="DR149" s="33">
        <f t="shared" si="168"/>
        <v>475683.69</v>
      </c>
      <c r="DS149" s="33">
        <f t="shared" si="168"/>
        <v>277471.08</v>
      </c>
      <c r="DT149" s="33">
        <f t="shared" si="168"/>
        <v>0</v>
      </c>
      <c r="DU149" s="33">
        <f t="shared" si="168"/>
        <v>0</v>
      </c>
      <c r="DV149" s="33">
        <f t="shared" si="168"/>
        <v>0</v>
      </c>
      <c r="DW149" s="33">
        <f t="shared" si="168"/>
        <v>0</v>
      </c>
      <c r="DX149" s="33">
        <f t="shared" si="168"/>
        <v>0</v>
      </c>
      <c r="DY149" s="33">
        <f t="shared" si="168"/>
        <v>0</v>
      </c>
      <c r="DZ149" s="33">
        <f t="shared" si="168"/>
        <v>0</v>
      </c>
      <c r="EA149" s="33">
        <f t="shared" ref="EA149:FX149" si="169">ROUND(IF((AND((EA96&lt;=459),(EA132&lt;=EA12)))=TRUE(),0,(EA116*EA134*EA147)),2)</f>
        <v>249202.49</v>
      </c>
      <c r="EB149" s="33">
        <f t="shared" si="169"/>
        <v>209422.92</v>
      </c>
      <c r="EC149" s="33">
        <f t="shared" si="169"/>
        <v>0</v>
      </c>
      <c r="ED149" s="33">
        <f t="shared" si="169"/>
        <v>0</v>
      </c>
      <c r="EE149" s="33">
        <f t="shared" si="169"/>
        <v>0</v>
      </c>
      <c r="EF149" s="33">
        <f t="shared" si="169"/>
        <v>480042.88</v>
      </c>
      <c r="EG149" s="33">
        <f t="shared" si="169"/>
        <v>0</v>
      </c>
      <c r="EH149" s="33">
        <f t="shared" si="169"/>
        <v>0</v>
      </c>
      <c r="EI149" s="33">
        <f t="shared" si="169"/>
        <v>5180696.41</v>
      </c>
      <c r="EJ149" s="33">
        <f t="shared" si="169"/>
        <v>3083026.56</v>
      </c>
      <c r="EK149" s="33">
        <f t="shared" si="169"/>
        <v>0</v>
      </c>
      <c r="EL149" s="33">
        <f t="shared" si="169"/>
        <v>0</v>
      </c>
      <c r="EM149" s="33">
        <f t="shared" si="169"/>
        <v>0</v>
      </c>
      <c r="EN149" s="33">
        <f t="shared" si="169"/>
        <v>365142.92</v>
      </c>
      <c r="EO149" s="33">
        <f t="shared" si="169"/>
        <v>0</v>
      </c>
      <c r="EP149" s="33">
        <f t="shared" si="169"/>
        <v>0</v>
      </c>
      <c r="EQ149" s="33">
        <f t="shared" si="169"/>
        <v>0</v>
      </c>
      <c r="ER149" s="33">
        <f t="shared" si="169"/>
        <v>0</v>
      </c>
      <c r="ES149" s="33">
        <f t="shared" si="169"/>
        <v>0</v>
      </c>
      <c r="ET149" s="33">
        <f t="shared" si="169"/>
        <v>0</v>
      </c>
      <c r="EU149" s="33">
        <f t="shared" si="169"/>
        <v>202787.38</v>
      </c>
      <c r="EV149" s="33">
        <f t="shared" si="169"/>
        <v>0</v>
      </c>
      <c r="EW149" s="33">
        <f t="shared" si="169"/>
        <v>0</v>
      </c>
      <c r="EX149" s="33">
        <f t="shared" si="169"/>
        <v>0</v>
      </c>
      <c r="EY149" s="33">
        <f t="shared" si="169"/>
        <v>183564.65</v>
      </c>
      <c r="EZ149" s="33">
        <f t="shared" si="169"/>
        <v>0</v>
      </c>
      <c r="FA149" s="33">
        <f t="shared" si="169"/>
        <v>0</v>
      </c>
      <c r="FB149" s="33">
        <f t="shared" si="169"/>
        <v>0</v>
      </c>
      <c r="FC149" s="33">
        <f t="shared" si="169"/>
        <v>0</v>
      </c>
      <c r="FD149" s="33">
        <f t="shared" si="169"/>
        <v>0</v>
      </c>
      <c r="FE149" s="33">
        <f t="shared" si="169"/>
        <v>0</v>
      </c>
      <c r="FF149" s="33">
        <f t="shared" si="169"/>
        <v>0</v>
      </c>
      <c r="FG149" s="33">
        <f t="shared" si="169"/>
        <v>0</v>
      </c>
      <c r="FH149" s="33">
        <f t="shared" si="169"/>
        <v>0</v>
      </c>
      <c r="FI149" s="33">
        <f t="shared" si="169"/>
        <v>610000.81000000006</v>
      </c>
      <c r="FJ149" s="33">
        <f t="shared" si="169"/>
        <v>0</v>
      </c>
      <c r="FK149" s="33">
        <f t="shared" si="169"/>
        <v>0</v>
      </c>
      <c r="FL149" s="33">
        <f t="shared" si="169"/>
        <v>0</v>
      </c>
      <c r="FM149" s="33">
        <f t="shared" si="169"/>
        <v>0</v>
      </c>
      <c r="FN149" s="33">
        <f t="shared" si="169"/>
        <v>7236386.3099999996</v>
      </c>
      <c r="FO149" s="33">
        <f t="shared" si="169"/>
        <v>0</v>
      </c>
      <c r="FP149" s="33">
        <f t="shared" si="169"/>
        <v>757168.17</v>
      </c>
      <c r="FQ149" s="33">
        <f t="shared" si="169"/>
        <v>0</v>
      </c>
      <c r="FR149" s="33">
        <f t="shared" si="169"/>
        <v>0</v>
      </c>
      <c r="FS149" s="33">
        <f t="shared" si="169"/>
        <v>0</v>
      </c>
      <c r="FT149" s="47">
        <f t="shared" si="169"/>
        <v>0</v>
      </c>
      <c r="FU149" s="33">
        <f t="shared" si="169"/>
        <v>284792.81</v>
      </c>
      <c r="FV149" s="33">
        <f t="shared" si="169"/>
        <v>243753.05</v>
      </c>
      <c r="FW149" s="33">
        <f t="shared" si="169"/>
        <v>0</v>
      </c>
      <c r="FX149" s="33">
        <f t="shared" si="169"/>
        <v>0</v>
      </c>
      <c r="FY149" s="33"/>
      <c r="FZ149" s="33"/>
      <c r="GA149" s="33"/>
      <c r="GB149" s="28"/>
      <c r="GC149" s="28"/>
      <c r="GD149" s="96"/>
      <c r="GE149" s="96"/>
    </row>
    <row r="150" spans="1:187" ht="15.75" x14ac:dyDescent="0.25">
      <c r="A150" s="48"/>
      <c r="B150" s="2" t="s">
        <v>481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47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47"/>
      <c r="FU150" s="33"/>
      <c r="FV150" s="33"/>
      <c r="FW150" s="33"/>
      <c r="FX150" s="33"/>
      <c r="FY150" s="33"/>
      <c r="FZ150" s="33"/>
      <c r="GA150" s="33"/>
      <c r="GB150" s="33"/>
      <c r="GC150" s="33"/>
      <c r="GD150" s="6"/>
      <c r="GE150" s="6"/>
    </row>
    <row r="151" spans="1:187" ht="15.75" x14ac:dyDescent="0.25">
      <c r="A151" s="3" t="s">
        <v>482</v>
      </c>
      <c r="B151" s="2" t="s">
        <v>483</v>
      </c>
      <c r="C151" s="33">
        <f t="shared" ref="C151:BN151" si="170">ROUND(IF((AND((C96&lt;=459),(C132&lt;=C12)))=TRUE(),0,IF(C149=0,0,C116*C141*(C130-C147))),2)</f>
        <v>1669354.67</v>
      </c>
      <c r="D151" s="33">
        <f t="shared" si="170"/>
        <v>0</v>
      </c>
      <c r="E151" s="33">
        <f t="shared" si="170"/>
        <v>5440977.4699999997</v>
      </c>
      <c r="F151" s="33">
        <f t="shared" si="170"/>
        <v>0</v>
      </c>
      <c r="G151" s="33">
        <f t="shared" si="170"/>
        <v>0</v>
      </c>
      <c r="H151" s="33">
        <f t="shared" si="170"/>
        <v>0</v>
      </c>
      <c r="I151" s="33">
        <f t="shared" si="170"/>
        <v>7506063.3899999997</v>
      </c>
      <c r="J151" s="33">
        <f t="shared" si="170"/>
        <v>265496.05</v>
      </c>
      <c r="K151" s="33">
        <f t="shared" si="170"/>
        <v>0</v>
      </c>
      <c r="L151" s="33">
        <f t="shared" si="170"/>
        <v>862957.01</v>
      </c>
      <c r="M151" s="33">
        <f t="shared" si="170"/>
        <v>1295606.1200000001</v>
      </c>
      <c r="N151" s="33">
        <f t="shared" si="170"/>
        <v>0</v>
      </c>
      <c r="O151" s="33">
        <f t="shared" si="170"/>
        <v>0</v>
      </c>
      <c r="P151" s="33">
        <f t="shared" si="170"/>
        <v>0</v>
      </c>
      <c r="Q151" s="33">
        <f t="shared" si="170"/>
        <v>16434676.1</v>
      </c>
      <c r="R151" s="33">
        <f t="shared" si="170"/>
        <v>161239.01999999999</v>
      </c>
      <c r="S151" s="33">
        <f t="shared" si="170"/>
        <v>108031.31</v>
      </c>
      <c r="T151" s="33">
        <f t="shared" si="170"/>
        <v>0</v>
      </c>
      <c r="U151" s="33">
        <f t="shared" si="170"/>
        <v>0</v>
      </c>
      <c r="V151" s="33">
        <f t="shared" si="170"/>
        <v>0</v>
      </c>
      <c r="W151" s="47">
        <f t="shared" si="170"/>
        <v>0</v>
      </c>
      <c r="X151" s="33">
        <f t="shared" si="170"/>
        <v>0</v>
      </c>
      <c r="Y151" s="33">
        <f t="shared" si="170"/>
        <v>1562884.88</v>
      </c>
      <c r="Z151" s="33">
        <f t="shared" si="170"/>
        <v>0</v>
      </c>
      <c r="AA151" s="33">
        <f t="shared" si="170"/>
        <v>0</v>
      </c>
      <c r="AB151" s="33">
        <f t="shared" si="170"/>
        <v>0</v>
      </c>
      <c r="AC151" s="33">
        <f t="shared" si="170"/>
        <v>0</v>
      </c>
      <c r="AD151" s="33">
        <f t="shared" si="170"/>
        <v>0</v>
      </c>
      <c r="AE151" s="33">
        <f t="shared" si="170"/>
        <v>0</v>
      </c>
      <c r="AF151" s="33">
        <f t="shared" si="170"/>
        <v>0</v>
      </c>
      <c r="AG151" s="33">
        <f t="shared" si="170"/>
        <v>0</v>
      </c>
      <c r="AH151" s="33">
        <f t="shared" si="170"/>
        <v>198300.22</v>
      </c>
      <c r="AI151" s="33">
        <f t="shared" si="170"/>
        <v>0</v>
      </c>
      <c r="AJ151" s="33">
        <f t="shared" si="170"/>
        <v>0</v>
      </c>
      <c r="AK151" s="33">
        <f t="shared" si="170"/>
        <v>0</v>
      </c>
      <c r="AL151" s="33">
        <f t="shared" si="170"/>
        <v>0</v>
      </c>
      <c r="AM151" s="33">
        <f t="shared" si="170"/>
        <v>0</v>
      </c>
      <c r="AN151" s="33">
        <f t="shared" si="170"/>
        <v>0</v>
      </c>
      <c r="AO151" s="33">
        <f t="shared" si="170"/>
        <v>685410.68</v>
      </c>
      <c r="AP151" s="33">
        <f t="shared" si="170"/>
        <v>30188990.989999998</v>
      </c>
      <c r="AQ151" s="33">
        <f t="shared" si="170"/>
        <v>0</v>
      </c>
      <c r="AR151" s="33">
        <f t="shared" si="170"/>
        <v>0</v>
      </c>
      <c r="AS151" s="33">
        <f t="shared" si="170"/>
        <v>0</v>
      </c>
      <c r="AT151" s="33">
        <f t="shared" si="170"/>
        <v>0</v>
      </c>
      <c r="AU151" s="33">
        <f t="shared" si="170"/>
        <v>0</v>
      </c>
      <c r="AV151" s="33">
        <f t="shared" si="170"/>
        <v>0</v>
      </c>
      <c r="AW151" s="33">
        <f t="shared" si="170"/>
        <v>0</v>
      </c>
      <c r="AX151" s="33">
        <f t="shared" si="170"/>
        <v>0</v>
      </c>
      <c r="AY151" s="33">
        <f t="shared" si="170"/>
        <v>24561.57</v>
      </c>
      <c r="AZ151" s="33">
        <f t="shared" si="170"/>
        <v>5233417.7</v>
      </c>
      <c r="BA151" s="33">
        <f t="shared" si="170"/>
        <v>72601.31</v>
      </c>
      <c r="BB151" s="33">
        <f t="shared" si="170"/>
        <v>0</v>
      </c>
      <c r="BC151" s="33">
        <f t="shared" si="170"/>
        <v>5328809</v>
      </c>
      <c r="BD151" s="33">
        <f t="shared" si="170"/>
        <v>0</v>
      </c>
      <c r="BE151" s="33">
        <f t="shared" si="170"/>
        <v>0</v>
      </c>
      <c r="BF151" s="33">
        <f t="shared" si="170"/>
        <v>0</v>
      </c>
      <c r="BG151" s="33">
        <f t="shared" si="170"/>
        <v>191956.66</v>
      </c>
      <c r="BH151" s="33">
        <f t="shared" si="170"/>
        <v>0</v>
      </c>
      <c r="BI151" s="33">
        <f t="shared" si="170"/>
        <v>0</v>
      </c>
      <c r="BJ151" s="33">
        <f t="shared" si="170"/>
        <v>0</v>
      </c>
      <c r="BK151" s="33">
        <f t="shared" si="170"/>
        <v>0</v>
      </c>
      <c r="BL151" s="33">
        <f t="shared" si="170"/>
        <v>0</v>
      </c>
      <c r="BM151" s="33">
        <f t="shared" si="170"/>
        <v>0</v>
      </c>
      <c r="BN151" s="33">
        <f t="shared" si="170"/>
        <v>599741.13</v>
      </c>
      <c r="BO151" s="33">
        <f t="shared" ref="BO151:DZ151" si="171">ROUND(IF((AND((BO96&lt;=459),(BO132&lt;=BO12)))=TRUE(),0,IF(BO149=0,0,BO116*BO141*(BO130-BO147))),2)</f>
        <v>218256.75</v>
      </c>
      <c r="BP151" s="33">
        <f t="shared" si="171"/>
        <v>0</v>
      </c>
      <c r="BQ151" s="33">
        <f t="shared" si="171"/>
        <v>0</v>
      </c>
      <c r="BR151" s="33">
        <f t="shared" si="171"/>
        <v>122062.35</v>
      </c>
      <c r="BS151" s="33">
        <f t="shared" si="171"/>
        <v>227543.23</v>
      </c>
      <c r="BT151" s="33">
        <f t="shared" si="171"/>
        <v>0</v>
      </c>
      <c r="BU151" s="33">
        <f t="shared" si="171"/>
        <v>0</v>
      </c>
      <c r="BV151" s="33">
        <f t="shared" si="171"/>
        <v>0</v>
      </c>
      <c r="BW151" s="33">
        <f t="shared" si="171"/>
        <v>0</v>
      </c>
      <c r="BX151" s="33">
        <f t="shared" si="171"/>
        <v>0</v>
      </c>
      <c r="BY151" s="33">
        <f t="shared" si="171"/>
        <v>442669.99</v>
      </c>
      <c r="BZ151" s="33">
        <f t="shared" si="171"/>
        <v>0</v>
      </c>
      <c r="CA151" s="33">
        <f t="shared" si="171"/>
        <v>0</v>
      </c>
      <c r="CB151" s="33">
        <f t="shared" si="171"/>
        <v>0</v>
      </c>
      <c r="CC151" s="33">
        <f t="shared" si="171"/>
        <v>0</v>
      </c>
      <c r="CD151" s="33">
        <f t="shared" si="171"/>
        <v>0</v>
      </c>
      <c r="CE151" s="33">
        <f t="shared" si="171"/>
        <v>0</v>
      </c>
      <c r="CF151" s="33">
        <f t="shared" si="171"/>
        <v>0</v>
      </c>
      <c r="CG151" s="33">
        <f t="shared" si="171"/>
        <v>0</v>
      </c>
      <c r="CH151" s="33">
        <f t="shared" si="171"/>
        <v>0</v>
      </c>
      <c r="CI151" s="33">
        <f t="shared" si="171"/>
        <v>200699.13</v>
      </c>
      <c r="CJ151" s="33">
        <f t="shared" si="171"/>
        <v>77846</v>
      </c>
      <c r="CK151" s="33">
        <f t="shared" si="171"/>
        <v>0</v>
      </c>
      <c r="CL151" s="33">
        <f t="shared" si="171"/>
        <v>0</v>
      </c>
      <c r="CM151" s="33">
        <f t="shared" si="171"/>
        <v>300560.82</v>
      </c>
      <c r="CN151" s="33">
        <f t="shared" si="171"/>
        <v>0</v>
      </c>
      <c r="CO151" s="33">
        <f t="shared" si="171"/>
        <v>0</v>
      </c>
      <c r="CP151" s="33">
        <f t="shared" si="171"/>
        <v>0</v>
      </c>
      <c r="CQ151" s="33">
        <f t="shared" si="171"/>
        <v>589344.78</v>
      </c>
      <c r="CR151" s="33">
        <f t="shared" si="171"/>
        <v>0</v>
      </c>
      <c r="CS151" s="33">
        <f t="shared" si="171"/>
        <v>0</v>
      </c>
      <c r="CT151" s="33">
        <f t="shared" si="171"/>
        <v>0</v>
      </c>
      <c r="CU151" s="33">
        <f t="shared" si="171"/>
        <v>0</v>
      </c>
      <c r="CV151" s="33">
        <f t="shared" si="171"/>
        <v>0</v>
      </c>
      <c r="CW151" s="33">
        <f t="shared" si="171"/>
        <v>0</v>
      </c>
      <c r="CX151" s="33">
        <f t="shared" si="171"/>
        <v>43730.74</v>
      </c>
      <c r="CY151" s="33">
        <f t="shared" si="171"/>
        <v>0</v>
      </c>
      <c r="CZ151" s="33">
        <f t="shared" si="171"/>
        <v>156879.24</v>
      </c>
      <c r="DA151" s="33">
        <f t="shared" si="171"/>
        <v>0</v>
      </c>
      <c r="DB151" s="33">
        <f t="shared" si="171"/>
        <v>0</v>
      </c>
      <c r="DC151" s="33">
        <f t="shared" si="171"/>
        <v>0</v>
      </c>
      <c r="DD151" s="33">
        <f t="shared" si="171"/>
        <v>0</v>
      </c>
      <c r="DE151" s="33">
        <f t="shared" si="171"/>
        <v>0</v>
      </c>
      <c r="DF151" s="33">
        <f t="shared" si="171"/>
        <v>656425.89</v>
      </c>
      <c r="DG151" s="33">
        <f t="shared" si="171"/>
        <v>0</v>
      </c>
      <c r="DH151" s="33">
        <f t="shared" si="171"/>
        <v>0</v>
      </c>
      <c r="DI151" s="33">
        <f t="shared" si="171"/>
        <v>788281.73</v>
      </c>
      <c r="DJ151" s="33">
        <f t="shared" si="171"/>
        <v>0</v>
      </c>
      <c r="DK151" s="33">
        <f t="shared" si="171"/>
        <v>76638.81</v>
      </c>
      <c r="DL151" s="33">
        <f t="shared" si="171"/>
        <v>563007.47</v>
      </c>
      <c r="DM151" s="33">
        <f t="shared" si="171"/>
        <v>0</v>
      </c>
      <c r="DN151" s="33">
        <f t="shared" si="171"/>
        <v>274898.13</v>
      </c>
      <c r="DO151" s="33">
        <f t="shared" si="171"/>
        <v>1200454.44</v>
      </c>
      <c r="DP151" s="33">
        <f t="shared" si="171"/>
        <v>0</v>
      </c>
      <c r="DQ151" s="33">
        <f t="shared" si="171"/>
        <v>0</v>
      </c>
      <c r="DR151" s="33">
        <f t="shared" si="171"/>
        <v>844698.92</v>
      </c>
      <c r="DS151" s="33">
        <f t="shared" si="171"/>
        <v>522028.52</v>
      </c>
      <c r="DT151" s="33">
        <f t="shared" si="171"/>
        <v>0</v>
      </c>
      <c r="DU151" s="33">
        <f t="shared" si="171"/>
        <v>0</v>
      </c>
      <c r="DV151" s="33">
        <f t="shared" si="171"/>
        <v>0</v>
      </c>
      <c r="DW151" s="33">
        <f t="shared" si="171"/>
        <v>0</v>
      </c>
      <c r="DX151" s="33">
        <f t="shared" si="171"/>
        <v>0</v>
      </c>
      <c r="DY151" s="33">
        <f t="shared" si="171"/>
        <v>0</v>
      </c>
      <c r="DZ151" s="33">
        <f t="shared" si="171"/>
        <v>0</v>
      </c>
      <c r="EA151" s="33">
        <f t="shared" ref="EA151:FX151" si="172">ROUND(IF((AND((EA96&lt;=459),(EA132&lt;=EA12)))=TRUE(),0,IF(EA149=0,0,EA116*EA141*(EA130-EA147))),2)</f>
        <v>7261.86</v>
      </c>
      <c r="EB151" s="33">
        <f t="shared" si="172"/>
        <v>18358.57</v>
      </c>
      <c r="EC151" s="33">
        <f t="shared" si="172"/>
        <v>0</v>
      </c>
      <c r="ED151" s="33">
        <f t="shared" si="172"/>
        <v>0</v>
      </c>
      <c r="EE151" s="33">
        <f t="shared" si="172"/>
        <v>0</v>
      </c>
      <c r="EF151" s="33">
        <f t="shared" si="172"/>
        <v>467973.71</v>
      </c>
      <c r="EG151" s="33">
        <f t="shared" si="172"/>
        <v>0</v>
      </c>
      <c r="EH151" s="33">
        <f t="shared" si="172"/>
        <v>0</v>
      </c>
      <c r="EI151" s="33">
        <f t="shared" si="172"/>
        <v>12635646.140000001</v>
      </c>
      <c r="EJ151" s="33">
        <f t="shared" si="172"/>
        <v>462169.56</v>
      </c>
      <c r="EK151" s="33">
        <f t="shared" si="172"/>
        <v>0</v>
      </c>
      <c r="EL151" s="33">
        <f t="shared" si="172"/>
        <v>0</v>
      </c>
      <c r="EM151" s="33">
        <f t="shared" si="172"/>
        <v>0</v>
      </c>
      <c r="EN151" s="33">
        <f t="shared" si="172"/>
        <v>356678.08</v>
      </c>
      <c r="EO151" s="33">
        <f t="shared" si="172"/>
        <v>0</v>
      </c>
      <c r="EP151" s="33">
        <f t="shared" si="172"/>
        <v>0</v>
      </c>
      <c r="EQ151" s="33">
        <f t="shared" si="172"/>
        <v>0</v>
      </c>
      <c r="ER151" s="33">
        <f t="shared" si="172"/>
        <v>0</v>
      </c>
      <c r="ES151" s="33">
        <f t="shared" si="172"/>
        <v>0</v>
      </c>
      <c r="ET151" s="33">
        <f t="shared" si="172"/>
        <v>0</v>
      </c>
      <c r="EU151" s="33">
        <f t="shared" si="172"/>
        <v>857615.29</v>
      </c>
      <c r="EV151" s="33">
        <f t="shared" si="172"/>
        <v>0</v>
      </c>
      <c r="EW151" s="33">
        <f t="shared" si="172"/>
        <v>0</v>
      </c>
      <c r="EX151" s="33">
        <f t="shared" si="172"/>
        <v>0</v>
      </c>
      <c r="EY151" s="33">
        <f t="shared" si="172"/>
        <v>209357.4</v>
      </c>
      <c r="EZ151" s="33">
        <f t="shared" si="172"/>
        <v>0</v>
      </c>
      <c r="FA151" s="33">
        <f t="shared" si="172"/>
        <v>0</v>
      </c>
      <c r="FB151" s="33">
        <f t="shared" si="172"/>
        <v>0</v>
      </c>
      <c r="FC151" s="33">
        <f t="shared" si="172"/>
        <v>0</v>
      </c>
      <c r="FD151" s="33">
        <f t="shared" si="172"/>
        <v>0</v>
      </c>
      <c r="FE151" s="33">
        <f t="shared" si="172"/>
        <v>0</v>
      </c>
      <c r="FF151" s="33">
        <f t="shared" si="172"/>
        <v>0</v>
      </c>
      <c r="FG151" s="33">
        <f t="shared" si="172"/>
        <v>0</v>
      </c>
      <c r="FH151" s="33">
        <f t="shared" si="172"/>
        <v>0</v>
      </c>
      <c r="FI151" s="33">
        <f t="shared" si="172"/>
        <v>127639.2</v>
      </c>
      <c r="FJ151" s="33">
        <f t="shared" si="172"/>
        <v>0</v>
      </c>
      <c r="FK151" s="33">
        <f t="shared" si="172"/>
        <v>0</v>
      </c>
      <c r="FL151" s="33">
        <f t="shared" si="172"/>
        <v>0</v>
      </c>
      <c r="FM151" s="33">
        <f t="shared" si="172"/>
        <v>0</v>
      </c>
      <c r="FN151" s="33">
        <f t="shared" si="172"/>
        <v>6516555.9900000002</v>
      </c>
      <c r="FO151" s="33">
        <f t="shared" si="172"/>
        <v>0</v>
      </c>
      <c r="FP151" s="33">
        <f t="shared" si="172"/>
        <v>798693.17</v>
      </c>
      <c r="FQ151" s="33">
        <f t="shared" si="172"/>
        <v>0</v>
      </c>
      <c r="FR151" s="33">
        <f t="shared" si="172"/>
        <v>0</v>
      </c>
      <c r="FS151" s="33">
        <f t="shared" si="172"/>
        <v>0</v>
      </c>
      <c r="FT151" s="47">
        <f t="shared" si="172"/>
        <v>0</v>
      </c>
      <c r="FU151" s="33">
        <f t="shared" si="172"/>
        <v>222571.15</v>
      </c>
      <c r="FV151" s="33">
        <f t="shared" si="172"/>
        <v>66760.759999999995</v>
      </c>
      <c r="FW151" s="33">
        <f t="shared" si="172"/>
        <v>0</v>
      </c>
      <c r="FX151" s="33">
        <f t="shared" si="172"/>
        <v>0</v>
      </c>
      <c r="FY151" s="33"/>
      <c r="FZ151" s="33"/>
      <c r="GA151" s="33"/>
      <c r="GB151" s="33"/>
      <c r="GC151" s="33"/>
      <c r="GD151" s="6"/>
      <c r="GE151" s="6"/>
    </row>
    <row r="152" spans="1:187" ht="15.75" x14ac:dyDescent="0.25">
      <c r="A152" s="48"/>
      <c r="B152" s="2" t="s">
        <v>484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47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47"/>
      <c r="FU152" s="33"/>
      <c r="FV152" s="33"/>
      <c r="FW152" s="33"/>
      <c r="FX152" s="33"/>
      <c r="FY152" s="33"/>
      <c r="FZ152" s="33"/>
      <c r="GA152" s="33"/>
      <c r="GB152" s="33"/>
      <c r="GC152" s="33"/>
      <c r="GD152" s="6"/>
      <c r="GE152" s="6"/>
    </row>
    <row r="153" spans="1:187" ht="15.75" x14ac:dyDescent="0.25">
      <c r="A153" s="3" t="s">
        <v>485</v>
      </c>
      <c r="B153" s="2" t="s">
        <v>486</v>
      </c>
      <c r="C153" s="33">
        <f t="shared" ref="C153:BN153" si="173">ROUND(IF((AND((C96&lt;=459),(C132&lt;=C12)))=TRUE(),0,+C149+C151),2)</f>
        <v>4540620.93</v>
      </c>
      <c r="D153" s="33">
        <f t="shared" si="173"/>
        <v>0</v>
      </c>
      <c r="E153" s="33">
        <f t="shared" si="173"/>
        <v>8009416.3899999997</v>
      </c>
      <c r="F153" s="33">
        <f t="shared" si="173"/>
        <v>0</v>
      </c>
      <c r="G153" s="33">
        <f t="shared" si="173"/>
        <v>0</v>
      </c>
      <c r="H153" s="33">
        <f t="shared" si="173"/>
        <v>0</v>
      </c>
      <c r="I153" s="33">
        <f t="shared" si="173"/>
        <v>10790824.92</v>
      </c>
      <c r="J153" s="33">
        <f t="shared" si="173"/>
        <v>1008699.28</v>
      </c>
      <c r="K153" s="33">
        <f t="shared" si="173"/>
        <v>0</v>
      </c>
      <c r="L153" s="33">
        <f t="shared" si="173"/>
        <v>1729274.9</v>
      </c>
      <c r="M153" s="33">
        <f t="shared" si="173"/>
        <v>1751016.19</v>
      </c>
      <c r="N153" s="33">
        <f t="shared" si="173"/>
        <v>0</v>
      </c>
      <c r="O153" s="33">
        <f t="shared" si="173"/>
        <v>0</v>
      </c>
      <c r="P153" s="33">
        <f t="shared" si="173"/>
        <v>0</v>
      </c>
      <c r="Q153" s="33">
        <f t="shared" si="173"/>
        <v>30106127.890000001</v>
      </c>
      <c r="R153" s="33">
        <f t="shared" si="173"/>
        <v>1123947.32</v>
      </c>
      <c r="S153" s="33">
        <f t="shared" si="173"/>
        <v>677249.36</v>
      </c>
      <c r="T153" s="33">
        <f t="shared" si="173"/>
        <v>0</v>
      </c>
      <c r="U153" s="33">
        <f t="shared" si="173"/>
        <v>0</v>
      </c>
      <c r="V153" s="33">
        <f t="shared" si="173"/>
        <v>0</v>
      </c>
      <c r="W153" s="47">
        <f t="shared" si="173"/>
        <v>0</v>
      </c>
      <c r="X153" s="33">
        <f t="shared" si="173"/>
        <v>0</v>
      </c>
      <c r="Y153" s="33">
        <f t="shared" si="173"/>
        <v>2106180.59</v>
      </c>
      <c r="Z153" s="33">
        <f t="shared" si="173"/>
        <v>0</v>
      </c>
      <c r="AA153" s="33">
        <f t="shared" si="173"/>
        <v>0</v>
      </c>
      <c r="AB153" s="33">
        <f t="shared" si="173"/>
        <v>0</v>
      </c>
      <c r="AC153" s="33">
        <f t="shared" si="173"/>
        <v>0</v>
      </c>
      <c r="AD153" s="33">
        <f t="shared" si="173"/>
        <v>0</v>
      </c>
      <c r="AE153" s="33">
        <f t="shared" si="173"/>
        <v>0</v>
      </c>
      <c r="AF153" s="33">
        <f t="shared" si="173"/>
        <v>0</v>
      </c>
      <c r="AG153" s="33">
        <f t="shared" si="173"/>
        <v>0</v>
      </c>
      <c r="AH153" s="33">
        <f t="shared" si="173"/>
        <v>539737.81999999995</v>
      </c>
      <c r="AI153" s="33">
        <f t="shared" si="173"/>
        <v>0</v>
      </c>
      <c r="AJ153" s="33">
        <f t="shared" si="173"/>
        <v>0</v>
      </c>
      <c r="AK153" s="33">
        <f t="shared" si="173"/>
        <v>0</v>
      </c>
      <c r="AL153" s="33">
        <f t="shared" si="173"/>
        <v>0</v>
      </c>
      <c r="AM153" s="33">
        <f t="shared" si="173"/>
        <v>0</v>
      </c>
      <c r="AN153" s="33">
        <f t="shared" si="173"/>
        <v>0</v>
      </c>
      <c r="AO153" s="33">
        <f t="shared" si="173"/>
        <v>2238688.89</v>
      </c>
      <c r="AP153" s="33">
        <f t="shared" si="173"/>
        <v>59792924.909999996</v>
      </c>
      <c r="AQ153" s="33">
        <f t="shared" si="173"/>
        <v>0</v>
      </c>
      <c r="AR153" s="33">
        <f t="shared" si="173"/>
        <v>0</v>
      </c>
      <c r="AS153" s="33">
        <f t="shared" si="173"/>
        <v>0</v>
      </c>
      <c r="AT153" s="33">
        <f t="shared" si="173"/>
        <v>0</v>
      </c>
      <c r="AU153" s="33">
        <f t="shared" si="173"/>
        <v>0</v>
      </c>
      <c r="AV153" s="33">
        <f t="shared" si="173"/>
        <v>0</v>
      </c>
      <c r="AW153" s="33">
        <f t="shared" si="173"/>
        <v>0</v>
      </c>
      <c r="AX153" s="33">
        <f t="shared" si="173"/>
        <v>0</v>
      </c>
      <c r="AY153" s="33">
        <f t="shared" si="173"/>
        <v>210354.66</v>
      </c>
      <c r="AZ153" s="33">
        <f t="shared" si="173"/>
        <v>9097532.7899999991</v>
      </c>
      <c r="BA153" s="33">
        <f t="shared" si="173"/>
        <v>3053169.57</v>
      </c>
      <c r="BB153" s="33">
        <f t="shared" si="173"/>
        <v>0</v>
      </c>
      <c r="BC153" s="33">
        <f t="shared" si="173"/>
        <v>15385608.18</v>
      </c>
      <c r="BD153" s="33">
        <f t="shared" si="173"/>
        <v>0</v>
      </c>
      <c r="BE153" s="33">
        <f t="shared" si="173"/>
        <v>0</v>
      </c>
      <c r="BF153" s="33">
        <f t="shared" si="173"/>
        <v>0</v>
      </c>
      <c r="BG153" s="33">
        <f t="shared" si="173"/>
        <v>535970.81000000006</v>
      </c>
      <c r="BH153" s="33">
        <f t="shared" si="173"/>
        <v>0</v>
      </c>
      <c r="BI153" s="33">
        <f t="shared" si="173"/>
        <v>0</v>
      </c>
      <c r="BJ153" s="33">
        <f t="shared" si="173"/>
        <v>0</v>
      </c>
      <c r="BK153" s="33">
        <f t="shared" si="173"/>
        <v>0</v>
      </c>
      <c r="BL153" s="33">
        <f t="shared" si="173"/>
        <v>0</v>
      </c>
      <c r="BM153" s="33">
        <f t="shared" si="173"/>
        <v>0</v>
      </c>
      <c r="BN153" s="33">
        <f t="shared" si="173"/>
        <v>1734197.11</v>
      </c>
      <c r="BO153" s="33">
        <f t="shared" ref="BO153:DZ153" si="174">ROUND(IF((AND((BO96&lt;=459),(BO132&lt;=BO12)))=TRUE(),0,+BO149+BO151),2)</f>
        <v>667831.72</v>
      </c>
      <c r="BP153" s="33">
        <f t="shared" si="174"/>
        <v>0</v>
      </c>
      <c r="BQ153" s="33">
        <f t="shared" si="174"/>
        <v>0</v>
      </c>
      <c r="BR153" s="33">
        <f t="shared" si="174"/>
        <v>1655642.6</v>
      </c>
      <c r="BS153" s="33">
        <f t="shared" si="174"/>
        <v>615335.68000000005</v>
      </c>
      <c r="BT153" s="33">
        <f t="shared" si="174"/>
        <v>0</v>
      </c>
      <c r="BU153" s="33">
        <f t="shared" si="174"/>
        <v>0</v>
      </c>
      <c r="BV153" s="33">
        <f t="shared" si="174"/>
        <v>0</v>
      </c>
      <c r="BW153" s="33">
        <f t="shared" si="174"/>
        <v>0</v>
      </c>
      <c r="BX153" s="33">
        <f t="shared" si="174"/>
        <v>0</v>
      </c>
      <c r="BY153" s="33">
        <f t="shared" si="174"/>
        <v>626946.68999999994</v>
      </c>
      <c r="BZ153" s="33">
        <f t="shared" si="174"/>
        <v>0</v>
      </c>
      <c r="CA153" s="33">
        <f t="shared" si="174"/>
        <v>0</v>
      </c>
      <c r="CB153" s="33">
        <f t="shared" si="174"/>
        <v>0</v>
      </c>
      <c r="CC153" s="33">
        <f t="shared" si="174"/>
        <v>0</v>
      </c>
      <c r="CD153" s="33">
        <f t="shared" si="174"/>
        <v>0</v>
      </c>
      <c r="CE153" s="33">
        <f t="shared" si="174"/>
        <v>0</v>
      </c>
      <c r="CF153" s="33">
        <f t="shared" si="174"/>
        <v>0</v>
      </c>
      <c r="CG153" s="33">
        <f t="shared" si="174"/>
        <v>0</v>
      </c>
      <c r="CH153" s="33">
        <f t="shared" si="174"/>
        <v>0</v>
      </c>
      <c r="CI153" s="33">
        <f t="shared" si="174"/>
        <v>449616.67</v>
      </c>
      <c r="CJ153" s="33">
        <f t="shared" si="174"/>
        <v>414398.21</v>
      </c>
      <c r="CK153" s="33">
        <f t="shared" si="174"/>
        <v>0</v>
      </c>
      <c r="CL153" s="33">
        <f t="shared" si="174"/>
        <v>0</v>
      </c>
      <c r="CM153" s="33">
        <f t="shared" si="174"/>
        <v>597458.67000000004</v>
      </c>
      <c r="CN153" s="33">
        <f t="shared" si="174"/>
        <v>0</v>
      </c>
      <c r="CO153" s="33">
        <f t="shared" si="174"/>
        <v>0</v>
      </c>
      <c r="CP153" s="33">
        <f t="shared" si="174"/>
        <v>0</v>
      </c>
      <c r="CQ153" s="33">
        <f t="shared" si="174"/>
        <v>929428.25</v>
      </c>
      <c r="CR153" s="33">
        <f t="shared" si="174"/>
        <v>0</v>
      </c>
      <c r="CS153" s="33">
        <f t="shared" si="174"/>
        <v>0</v>
      </c>
      <c r="CT153" s="33">
        <f t="shared" si="174"/>
        <v>0</v>
      </c>
      <c r="CU153" s="33">
        <f t="shared" si="174"/>
        <v>0</v>
      </c>
      <c r="CV153" s="33">
        <f t="shared" si="174"/>
        <v>0</v>
      </c>
      <c r="CW153" s="33">
        <f t="shared" si="174"/>
        <v>0</v>
      </c>
      <c r="CX153" s="33">
        <f t="shared" si="174"/>
        <v>221846.53</v>
      </c>
      <c r="CY153" s="33">
        <f t="shared" si="174"/>
        <v>0</v>
      </c>
      <c r="CZ153" s="33">
        <f t="shared" si="174"/>
        <v>846385.28</v>
      </c>
      <c r="DA153" s="33">
        <f t="shared" si="174"/>
        <v>0</v>
      </c>
      <c r="DB153" s="33">
        <f t="shared" si="174"/>
        <v>0</v>
      </c>
      <c r="DC153" s="33">
        <f t="shared" si="174"/>
        <v>0</v>
      </c>
      <c r="DD153" s="33">
        <f t="shared" si="174"/>
        <v>0</v>
      </c>
      <c r="DE153" s="33">
        <f t="shared" si="174"/>
        <v>0</v>
      </c>
      <c r="DF153" s="33">
        <f t="shared" si="174"/>
        <v>7669884.7300000004</v>
      </c>
      <c r="DG153" s="33">
        <f t="shared" si="174"/>
        <v>0</v>
      </c>
      <c r="DH153" s="33">
        <f t="shared" si="174"/>
        <v>0</v>
      </c>
      <c r="DI153" s="33">
        <f t="shared" si="174"/>
        <v>1650359.14</v>
      </c>
      <c r="DJ153" s="33">
        <f t="shared" si="174"/>
        <v>0</v>
      </c>
      <c r="DK153" s="33">
        <f t="shared" si="174"/>
        <v>248125.15</v>
      </c>
      <c r="DL153" s="33">
        <f t="shared" si="174"/>
        <v>2569607.6</v>
      </c>
      <c r="DM153" s="33">
        <f t="shared" si="174"/>
        <v>0</v>
      </c>
      <c r="DN153" s="33">
        <f t="shared" si="174"/>
        <v>771585.16</v>
      </c>
      <c r="DO153" s="33">
        <f t="shared" si="174"/>
        <v>2218586.77</v>
      </c>
      <c r="DP153" s="33">
        <f t="shared" si="174"/>
        <v>0</v>
      </c>
      <c r="DQ153" s="33">
        <f t="shared" si="174"/>
        <v>0</v>
      </c>
      <c r="DR153" s="33">
        <f t="shared" si="174"/>
        <v>1320382.6100000001</v>
      </c>
      <c r="DS153" s="33">
        <f t="shared" si="174"/>
        <v>799499.6</v>
      </c>
      <c r="DT153" s="33">
        <f t="shared" si="174"/>
        <v>0</v>
      </c>
      <c r="DU153" s="33">
        <f t="shared" si="174"/>
        <v>0</v>
      </c>
      <c r="DV153" s="33">
        <f t="shared" si="174"/>
        <v>0</v>
      </c>
      <c r="DW153" s="33">
        <f t="shared" si="174"/>
        <v>0</v>
      </c>
      <c r="DX153" s="33">
        <f t="shared" si="174"/>
        <v>0</v>
      </c>
      <c r="DY153" s="33">
        <f t="shared" si="174"/>
        <v>0</v>
      </c>
      <c r="DZ153" s="33">
        <f t="shared" si="174"/>
        <v>0</v>
      </c>
      <c r="EA153" s="33">
        <f t="shared" ref="EA153:FX153" si="175">ROUND(IF((AND((EA96&lt;=459),(EA132&lt;=EA12)))=TRUE(),0,+EA149+EA151),2)</f>
        <v>256464.35</v>
      </c>
      <c r="EB153" s="33">
        <f t="shared" si="175"/>
        <v>227781.49</v>
      </c>
      <c r="EC153" s="33">
        <f t="shared" si="175"/>
        <v>0</v>
      </c>
      <c r="ED153" s="33">
        <f t="shared" si="175"/>
        <v>0</v>
      </c>
      <c r="EE153" s="33">
        <f t="shared" si="175"/>
        <v>0</v>
      </c>
      <c r="EF153" s="33">
        <f t="shared" si="175"/>
        <v>948016.59</v>
      </c>
      <c r="EG153" s="33">
        <f t="shared" si="175"/>
        <v>0</v>
      </c>
      <c r="EH153" s="33">
        <f t="shared" si="175"/>
        <v>0</v>
      </c>
      <c r="EI153" s="33">
        <f t="shared" si="175"/>
        <v>17816342.550000001</v>
      </c>
      <c r="EJ153" s="33">
        <f t="shared" si="175"/>
        <v>3545196.12</v>
      </c>
      <c r="EK153" s="33">
        <f t="shared" si="175"/>
        <v>0</v>
      </c>
      <c r="EL153" s="33">
        <f t="shared" si="175"/>
        <v>0</v>
      </c>
      <c r="EM153" s="33">
        <f t="shared" si="175"/>
        <v>0</v>
      </c>
      <c r="EN153" s="33">
        <f t="shared" si="175"/>
        <v>721821</v>
      </c>
      <c r="EO153" s="33">
        <f t="shared" si="175"/>
        <v>0</v>
      </c>
      <c r="EP153" s="33">
        <f t="shared" si="175"/>
        <v>0</v>
      </c>
      <c r="EQ153" s="33">
        <f t="shared" si="175"/>
        <v>0</v>
      </c>
      <c r="ER153" s="33">
        <f t="shared" si="175"/>
        <v>0</v>
      </c>
      <c r="ES153" s="33">
        <f t="shared" si="175"/>
        <v>0</v>
      </c>
      <c r="ET153" s="33">
        <f t="shared" si="175"/>
        <v>0</v>
      </c>
      <c r="EU153" s="33">
        <f t="shared" si="175"/>
        <v>1060402.67</v>
      </c>
      <c r="EV153" s="33">
        <f t="shared" si="175"/>
        <v>0</v>
      </c>
      <c r="EW153" s="33">
        <f t="shared" si="175"/>
        <v>0</v>
      </c>
      <c r="EX153" s="33">
        <f t="shared" si="175"/>
        <v>0</v>
      </c>
      <c r="EY153" s="33">
        <f t="shared" si="175"/>
        <v>392922.05</v>
      </c>
      <c r="EZ153" s="33">
        <f t="shared" si="175"/>
        <v>0</v>
      </c>
      <c r="FA153" s="33">
        <f t="shared" si="175"/>
        <v>0</v>
      </c>
      <c r="FB153" s="33">
        <f t="shared" si="175"/>
        <v>0</v>
      </c>
      <c r="FC153" s="33">
        <f t="shared" si="175"/>
        <v>0</v>
      </c>
      <c r="FD153" s="33">
        <f t="shared" si="175"/>
        <v>0</v>
      </c>
      <c r="FE153" s="33">
        <f t="shared" si="175"/>
        <v>0</v>
      </c>
      <c r="FF153" s="33">
        <f t="shared" si="175"/>
        <v>0</v>
      </c>
      <c r="FG153" s="33">
        <f t="shared" si="175"/>
        <v>0</v>
      </c>
      <c r="FH153" s="33">
        <f t="shared" si="175"/>
        <v>0</v>
      </c>
      <c r="FI153" s="33">
        <f t="shared" si="175"/>
        <v>737640.01</v>
      </c>
      <c r="FJ153" s="33">
        <f t="shared" si="175"/>
        <v>0</v>
      </c>
      <c r="FK153" s="33">
        <f t="shared" si="175"/>
        <v>0</v>
      </c>
      <c r="FL153" s="33">
        <f t="shared" si="175"/>
        <v>0</v>
      </c>
      <c r="FM153" s="33">
        <f t="shared" si="175"/>
        <v>0</v>
      </c>
      <c r="FN153" s="33">
        <f t="shared" si="175"/>
        <v>13752942.300000001</v>
      </c>
      <c r="FO153" s="33">
        <f t="shared" si="175"/>
        <v>0</v>
      </c>
      <c r="FP153" s="33">
        <f t="shared" si="175"/>
        <v>1555861.34</v>
      </c>
      <c r="FQ153" s="33">
        <f t="shared" si="175"/>
        <v>0</v>
      </c>
      <c r="FR153" s="33">
        <f t="shared" si="175"/>
        <v>0</v>
      </c>
      <c r="FS153" s="33">
        <f t="shared" si="175"/>
        <v>0</v>
      </c>
      <c r="FT153" s="47">
        <f t="shared" si="175"/>
        <v>0</v>
      </c>
      <c r="FU153" s="33">
        <f t="shared" si="175"/>
        <v>507363.96</v>
      </c>
      <c r="FV153" s="33">
        <f t="shared" si="175"/>
        <v>310513.81</v>
      </c>
      <c r="FW153" s="33">
        <f t="shared" si="175"/>
        <v>0</v>
      </c>
      <c r="FX153" s="33">
        <f t="shared" si="175"/>
        <v>0</v>
      </c>
      <c r="FY153" s="21"/>
      <c r="FZ153" s="33"/>
      <c r="GA153" s="33"/>
      <c r="GB153" s="33"/>
      <c r="GC153" s="33"/>
      <c r="GD153" s="6"/>
      <c r="GE153" s="6"/>
    </row>
    <row r="154" spans="1:187" ht="15.75" x14ac:dyDescent="0.25">
      <c r="A154" s="48"/>
      <c r="B154" s="2" t="s">
        <v>487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47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47"/>
      <c r="FU154" s="33"/>
      <c r="FV154" s="33"/>
      <c r="FW154" s="33"/>
      <c r="FX154" s="33"/>
      <c r="FY154" s="33"/>
      <c r="FZ154" s="33"/>
      <c r="GA154" s="33"/>
      <c r="GB154" s="33"/>
      <c r="GC154" s="33"/>
      <c r="GD154" s="6"/>
      <c r="GE154" s="6"/>
    </row>
    <row r="155" spans="1:187" ht="15.75" x14ac:dyDescent="0.25">
      <c r="A155" s="3" t="s">
        <v>488</v>
      </c>
      <c r="B155" s="2" t="s">
        <v>489</v>
      </c>
      <c r="C155" s="33">
        <f>MAX(C143,C145,C153)</f>
        <v>4540620.93</v>
      </c>
      <c r="D155" s="33">
        <f t="shared" ref="D155:BO155" si="176">MAX(D143,D145,D153)</f>
        <v>13862592.76</v>
      </c>
      <c r="E155" s="33">
        <f t="shared" si="176"/>
        <v>8009416.3899999997</v>
      </c>
      <c r="F155" s="33">
        <f t="shared" si="176"/>
        <v>5099722.5599999996</v>
      </c>
      <c r="G155" s="33">
        <f t="shared" si="176"/>
        <v>290912.96999999997</v>
      </c>
      <c r="H155" s="33">
        <f t="shared" si="176"/>
        <v>172615.61</v>
      </c>
      <c r="I155" s="33">
        <f t="shared" si="176"/>
        <v>10790824.92</v>
      </c>
      <c r="J155" s="33">
        <f t="shared" si="176"/>
        <v>1008699.28</v>
      </c>
      <c r="K155" s="33">
        <f t="shared" si="176"/>
        <v>172656.5</v>
      </c>
      <c r="L155" s="33">
        <f t="shared" si="176"/>
        <v>1729274.9</v>
      </c>
      <c r="M155" s="33">
        <f t="shared" si="176"/>
        <v>1751016.19</v>
      </c>
      <c r="N155" s="33">
        <f t="shared" si="176"/>
        <v>12561371.93</v>
      </c>
      <c r="O155" s="33">
        <f t="shared" si="176"/>
        <v>2167503.96</v>
      </c>
      <c r="P155" s="33">
        <f t="shared" si="176"/>
        <v>161178.13</v>
      </c>
      <c r="Q155" s="33">
        <f t="shared" si="176"/>
        <v>30106127.890000001</v>
      </c>
      <c r="R155" s="33">
        <f t="shared" si="176"/>
        <v>1123947.32</v>
      </c>
      <c r="S155" s="33">
        <f t="shared" si="176"/>
        <v>677249.36</v>
      </c>
      <c r="T155" s="33">
        <f t="shared" si="176"/>
        <v>105405.78</v>
      </c>
      <c r="U155" s="33">
        <f t="shared" si="176"/>
        <v>52185.31</v>
      </c>
      <c r="V155" s="33">
        <f t="shared" si="176"/>
        <v>201820.96</v>
      </c>
      <c r="W155" s="47">
        <f t="shared" si="176"/>
        <v>61945.15</v>
      </c>
      <c r="X155" s="33">
        <f t="shared" si="176"/>
        <v>27864.22</v>
      </c>
      <c r="Y155" s="33">
        <f t="shared" si="176"/>
        <v>2106180.59</v>
      </c>
      <c r="Z155" s="33">
        <f t="shared" si="176"/>
        <v>142728.6</v>
      </c>
      <c r="AA155" s="33">
        <f t="shared" si="176"/>
        <v>7427880.96</v>
      </c>
      <c r="AB155" s="33">
        <f t="shared" si="176"/>
        <v>4980004.87</v>
      </c>
      <c r="AC155" s="33">
        <f t="shared" si="176"/>
        <v>252167.02</v>
      </c>
      <c r="AD155" s="33">
        <f t="shared" si="176"/>
        <v>369177.59999999998</v>
      </c>
      <c r="AE155" s="33">
        <f t="shared" si="176"/>
        <v>75000.08</v>
      </c>
      <c r="AF155" s="33">
        <f t="shared" si="176"/>
        <v>114622.36</v>
      </c>
      <c r="AG155" s="33">
        <f t="shared" si="176"/>
        <v>191709.4</v>
      </c>
      <c r="AH155" s="33">
        <f t="shared" si="176"/>
        <v>539737.81999999995</v>
      </c>
      <c r="AI155" s="33">
        <f t="shared" si="176"/>
        <v>171783.71</v>
      </c>
      <c r="AJ155" s="33">
        <f t="shared" si="176"/>
        <v>163456.79</v>
      </c>
      <c r="AK155" s="33">
        <f t="shared" si="176"/>
        <v>230371.32</v>
      </c>
      <c r="AL155" s="33">
        <f t="shared" si="176"/>
        <v>280637.39</v>
      </c>
      <c r="AM155" s="33">
        <f t="shared" si="176"/>
        <v>245987.51</v>
      </c>
      <c r="AN155" s="33">
        <f t="shared" si="176"/>
        <v>181461.18</v>
      </c>
      <c r="AO155" s="33">
        <f t="shared" si="176"/>
        <v>2238688.89</v>
      </c>
      <c r="AP155" s="33">
        <f t="shared" si="176"/>
        <v>59792924.909999996</v>
      </c>
      <c r="AQ155" s="33">
        <f t="shared" si="176"/>
        <v>136051.96</v>
      </c>
      <c r="AR155" s="33">
        <f t="shared" si="176"/>
        <v>6209141.8799999999</v>
      </c>
      <c r="AS155" s="33">
        <f t="shared" si="176"/>
        <v>1993889.28</v>
      </c>
      <c r="AT155" s="33">
        <f t="shared" si="176"/>
        <v>325230.90999999997</v>
      </c>
      <c r="AU155" s="33">
        <f t="shared" si="176"/>
        <v>110893.21</v>
      </c>
      <c r="AV155" s="33">
        <f t="shared" si="176"/>
        <v>157005.4</v>
      </c>
      <c r="AW155" s="33">
        <f t="shared" si="176"/>
        <v>66352.240000000005</v>
      </c>
      <c r="AX155" s="33">
        <f t="shared" si="176"/>
        <v>22445.88</v>
      </c>
      <c r="AY155" s="33">
        <f t="shared" si="176"/>
        <v>210354.66</v>
      </c>
      <c r="AZ155" s="33">
        <f t="shared" si="176"/>
        <v>9097532.7899999991</v>
      </c>
      <c r="BA155" s="33">
        <f t="shared" si="176"/>
        <v>3053169.57</v>
      </c>
      <c r="BB155" s="33">
        <f t="shared" si="176"/>
        <v>2550528.66</v>
      </c>
      <c r="BC155" s="33">
        <f t="shared" si="176"/>
        <v>15385608.18</v>
      </c>
      <c r="BD155" s="33">
        <f t="shared" si="176"/>
        <v>625813.43000000005</v>
      </c>
      <c r="BE155" s="33">
        <f t="shared" si="176"/>
        <v>339692.71</v>
      </c>
      <c r="BF155" s="33">
        <f t="shared" si="176"/>
        <v>2450410.12</v>
      </c>
      <c r="BG155" s="33">
        <f t="shared" si="176"/>
        <v>535970.81000000006</v>
      </c>
      <c r="BH155" s="33">
        <f t="shared" si="176"/>
        <v>137365.75</v>
      </c>
      <c r="BI155" s="33">
        <f t="shared" si="176"/>
        <v>211163.15</v>
      </c>
      <c r="BJ155" s="33">
        <f t="shared" si="176"/>
        <v>406657.07</v>
      </c>
      <c r="BK155" s="33">
        <f t="shared" si="176"/>
        <v>5340119.66</v>
      </c>
      <c r="BL155" s="33">
        <f t="shared" si="176"/>
        <v>172755.20000000001</v>
      </c>
      <c r="BM155" s="33">
        <f t="shared" si="176"/>
        <v>161849.54999999999</v>
      </c>
      <c r="BN155" s="33">
        <f t="shared" si="176"/>
        <v>1734197.11</v>
      </c>
      <c r="BO155" s="33">
        <f t="shared" si="176"/>
        <v>667831.72</v>
      </c>
      <c r="BP155" s="33">
        <f t="shared" ref="BP155:EA155" si="177">MAX(BP143,BP145,BP153)</f>
        <v>141188.87</v>
      </c>
      <c r="BQ155" s="33">
        <f t="shared" si="177"/>
        <v>1963672.38</v>
      </c>
      <c r="BR155" s="33">
        <f t="shared" si="177"/>
        <v>1655642.6</v>
      </c>
      <c r="BS155" s="33">
        <f t="shared" si="177"/>
        <v>615335.68000000005</v>
      </c>
      <c r="BT155" s="33">
        <f t="shared" si="177"/>
        <v>147592.48000000001</v>
      </c>
      <c r="BU155" s="33">
        <f t="shared" si="177"/>
        <v>169131.34</v>
      </c>
      <c r="BV155" s="33">
        <f t="shared" si="177"/>
        <v>264023.33</v>
      </c>
      <c r="BW155" s="33">
        <f t="shared" si="177"/>
        <v>383140.75</v>
      </c>
      <c r="BX155" s="33">
        <f t="shared" si="177"/>
        <v>28864.58</v>
      </c>
      <c r="BY155" s="33">
        <f t="shared" si="177"/>
        <v>626946.68999999994</v>
      </c>
      <c r="BZ155" s="33">
        <f t="shared" si="177"/>
        <v>154802.06</v>
      </c>
      <c r="CA155" s="33">
        <f t="shared" si="177"/>
        <v>92364.11</v>
      </c>
      <c r="CB155" s="33">
        <f t="shared" si="177"/>
        <v>20365696.989999998</v>
      </c>
      <c r="CC155" s="33">
        <f t="shared" si="177"/>
        <v>106483.67</v>
      </c>
      <c r="CD155" s="33">
        <f t="shared" si="177"/>
        <v>40879.08</v>
      </c>
      <c r="CE155" s="33">
        <f t="shared" si="177"/>
        <v>96939.64</v>
      </c>
      <c r="CF155" s="33">
        <f t="shared" si="177"/>
        <v>64727.59</v>
      </c>
      <c r="CG155" s="33">
        <f t="shared" si="177"/>
        <v>110074.54</v>
      </c>
      <c r="CH155" s="33">
        <f t="shared" si="177"/>
        <v>109160.53</v>
      </c>
      <c r="CI155" s="33">
        <f t="shared" si="177"/>
        <v>449616.67</v>
      </c>
      <c r="CJ155" s="33">
        <f t="shared" si="177"/>
        <v>414398.21</v>
      </c>
      <c r="CK155" s="33">
        <f t="shared" si="177"/>
        <v>1356359.76</v>
      </c>
      <c r="CL155" s="33">
        <f t="shared" si="177"/>
        <v>317059.53999999998</v>
      </c>
      <c r="CM155" s="33">
        <f t="shared" si="177"/>
        <v>597458.67000000004</v>
      </c>
      <c r="CN155" s="33">
        <f t="shared" si="177"/>
        <v>6852274.8200000003</v>
      </c>
      <c r="CO155" s="33">
        <f t="shared" si="177"/>
        <v>4470946.99</v>
      </c>
      <c r="CP155" s="33">
        <f t="shared" si="177"/>
        <v>378824.53</v>
      </c>
      <c r="CQ155" s="33">
        <f t="shared" si="177"/>
        <v>929428.25</v>
      </c>
      <c r="CR155" s="33">
        <f t="shared" si="177"/>
        <v>146679.22</v>
      </c>
      <c r="CS155" s="33">
        <f t="shared" si="177"/>
        <v>117929.15</v>
      </c>
      <c r="CT155" s="33">
        <f t="shared" si="177"/>
        <v>115056.64</v>
      </c>
      <c r="CU155" s="33">
        <f t="shared" si="177"/>
        <v>75070.149999999994</v>
      </c>
      <c r="CV155" s="33">
        <f t="shared" si="177"/>
        <v>27477.24</v>
      </c>
      <c r="CW155" s="33">
        <f t="shared" si="177"/>
        <v>78881.52</v>
      </c>
      <c r="CX155" s="33">
        <f t="shared" si="177"/>
        <v>221846.53</v>
      </c>
      <c r="CY155" s="33">
        <f t="shared" si="177"/>
        <v>42681.760000000002</v>
      </c>
      <c r="CZ155" s="33">
        <f t="shared" si="177"/>
        <v>846385.28</v>
      </c>
      <c r="DA155" s="33">
        <f t="shared" si="177"/>
        <v>74938.259999999995</v>
      </c>
      <c r="DB155" s="33">
        <f t="shared" si="177"/>
        <v>121613.72</v>
      </c>
      <c r="DC155" s="33">
        <f t="shared" si="177"/>
        <v>60708.53</v>
      </c>
      <c r="DD155" s="33">
        <f t="shared" si="177"/>
        <v>70909.14</v>
      </c>
      <c r="DE155" s="33">
        <f t="shared" si="177"/>
        <v>183226.32</v>
      </c>
      <c r="DF155" s="33">
        <f t="shared" si="177"/>
        <v>7669884.7300000004</v>
      </c>
      <c r="DG155" s="33">
        <f t="shared" si="177"/>
        <v>42235.41</v>
      </c>
      <c r="DH155" s="33">
        <f t="shared" si="177"/>
        <v>618915.31999999995</v>
      </c>
      <c r="DI155" s="33">
        <f t="shared" si="177"/>
        <v>1650359.14</v>
      </c>
      <c r="DJ155" s="33">
        <f t="shared" si="177"/>
        <v>242653.45</v>
      </c>
      <c r="DK155" s="33">
        <f t="shared" si="177"/>
        <v>248125.15</v>
      </c>
      <c r="DL155" s="33">
        <f t="shared" si="177"/>
        <v>2569607.6</v>
      </c>
      <c r="DM155" s="33">
        <f t="shared" si="177"/>
        <v>225776.28</v>
      </c>
      <c r="DN155" s="33">
        <f t="shared" si="177"/>
        <v>771585.16</v>
      </c>
      <c r="DO155" s="33">
        <f t="shared" si="177"/>
        <v>2218586.77</v>
      </c>
      <c r="DP155" s="33">
        <f t="shared" si="177"/>
        <v>87623.25</v>
      </c>
      <c r="DQ155" s="33">
        <f t="shared" si="177"/>
        <v>170804.36</v>
      </c>
      <c r="DR155" s="33">
        <f t="shared" si="177"/>
        <v>1320382.6100000001</v>
      </c>
      <c r="DS155" s="33">
        <f t="shared" si="177"/>
        <v>799499.6</v>
      </c>
      <c r="DT155" s="33">
        <f t="shared" si="177"/>
        <v>146138.82999999999</v>
      </c>
      <c r="DU155" s="33">
        <f t="shared" si="177"/>
        <v>216554.67</v>
      </c>
      <c r="DV155" s="33">
        <f t="shared" si="177"/>
        <v>114010.12</v>
      </c>
      <c r="DW155" s="33">
        <f t="shared" si="177"/>
        <v>143418.64000000001</v>
      </c>
      <c r="DX155" s="33">
        <f t="shared" si="177"/>
        <v>81169.41</v>
      </c>
      <c r="DY155" s="33">
        <f t="shared" si="177"/>
        <v>106358.95</v>
      </c>
      <c r="DZ155" s="33">
        <f t="shared" si="177"/>
        <v>210987.96</v>
      </c>
      <c r="EA155" s="33">
        <f t="shared" si="177"/>
        <v>256464.35</v>
      </c>
      <c r="EB155" s="33">
        <f t="shared" ref="EB155:FX155" si="178">MAX(EB143,EB145,EB153)</f>
        <v>227781.49</v>
      </c>
      <c r="EC155" s="33">
        <f t="shared" si="178"/>
        <v>85889.01</v>
      </c>
      <c r="ED155" s="33">
        <f t="shared" si="178"/>
        <v>76576.52</v>
      </c>
      <c r="EE155" s="33">
        <f t="shared" si="178"/>
        <v>157986.17000000001</v>
      </c>
      <c r="EF155" s="33">
        <f t="shared" si="178"/>
        <v>948016.59</v>
      </c>
      <c r="EG155" s="33">
        <f t="shared" si="178"/>
        <v>194626.87</v>
      </c>
      <c r="EH155" s="33">
        <f t="shared" si="178"/>
        <v>112977.36</v>
      </c>
      <c r="EI155" s="33">
        <f t="shared" si="178"/>
        <v>17816342.550000001</v>
      </c>
      <c r="EJ155" s="33">
        <f t="shared" si="178"/>
        <v>3545196.12</v>
      </c>
      <c r="EK155" s="33">
        <f t="shared" si="178"/>
        <v>223364.02</v>
      </c>
      <c r="EL155" s="33">
        <f t="shared" si="178"/>
        <v>151720.53</v>
      </c>
      <c r="EM155" s="33">
        <f t="shared" si="178"/>
        <v>240466.07</v>
      </c>
      <c r="EN155" s="33">
        <f t="shared" si="178"/>
        <v>721821</v>
      </c>
      <c r="EO155" s="33">
        <f t="shared" si="178"/>
        <v>129899.45</v>
      </c>
      <c r="EP155" s="33">
        <f t="shared" si="178"/>
        <v>126572.02</v>
      </c>
      <c r="EQ155" s="33">
        <f t="shared" si="178"/>
        <v>356631.68</v>
      </c>
      <c r="ER155" s="33">
        <f t="shared" si="178"/>
        <v>182664.75</v>
      </c>
      <c r="ES155" s="33">
        <f t="shared" si="178"/>
        <v>144898.48000000001</v>
      </c>
      <c r="ET155" s="33">
        <f t="shared" si="178"/>
        <v>249914.08</v>
      </c>
      <c r="EU155" s="33">
        <f t="shared" si="178"/>
        <v>1060402.67</v>
      </c>
      <c r="EV155" s="33">
        <f t="shared" si="178"/>
        <v>60817.440000000002</v>
      </c>
      <c r="EW155" s="33">
        <f t="shared" si="178"/>
        <v>200572.31</v>
      </c>
      <c r="EX155" s="33">
        <f t="shared" si="178"/>
        <v>115627.87</v>
      </c>
      <c r="EY155" s="33">
        <f t="shared" si="178"/>
        <v>392922.05</v>
      </c>
      <c r="EZ155" s="33">
        <f t="shared" si="178"/>
        <v>81351.039999999994</v>
      </c>
      <c r="FA155" s="33">
        <f t="shared" si="178"/>
        <v>805045.81</v>
      </c>
      <c r="FB155" s="33">
        <f t="shared" si="178"/>
        <v>235433.03</v>
      </c>
      <c r="FC155" s="33">
        <f t="shared" si="178"/>
        <v>533345.62</v>
      </c>
      <c r="FD155" s="33">
        <f t="shared" si="178"/>
        <v>206145.88</v>
      </c>
      <c r="FE155" s="33">
        <f t="shared" si="178"/>
        <v>83695.259999999995</v>
      </c>
      <c r="FF155" s="33">
        <f t="shared" si="178"/>
        <v>143852.35999999999</v>
      </c>
      <c r="FG155" s="33">
        <f t="shared" si="178"/>
        <v>54438.71</v>
      </c>
      <c r="FH155" s="33">
        <f t="shared" si="178"/>
        <v>101764.84</v>
      </c>
      <c r="FI155" s="33">
        <f t="shared" si="178"/>
        <v>737640.01</v>
      </c>
      <c r="FJ155" s="33">
        <f t="shared" si="178"/>
        <v>485711.04</v>
      </c>
      <c r="FK155" s="33">
        <f t="shared" si="178"/>
        <v>640305.31000000006</v>
      </c>
      <c r="FL155" s="33">
        <f t="shared" si="178"/>
        <v>591023.44999999995</v>
      </c>
      <c r="FM155" s="33">
        <f t="shared" si="178"/>
        <v>704982.23</v>
      </c>
      <c r="FN155" s="33">
        <f t="shared" si="178"/>
        <v>13752942.300000001</v>
      </c>
      <c r="FO155" s="33">
        <f t="shared" si="178"/>
        <v>317470.28000000003</v>
      </c>
      <c r="FP155" s="33">
        <f t="shared" si="178"/>
        <v>1555861.34</v>
      </c>
      <c r="FQ155" s="33">
        <f t="shared" si="178"/>
        <v>306311.67</v>
      </c>
      <c r="FR155" s="33">
        <f t="shared" si="178"/>
        <v>96968.65</v>
      </c>
      <c r="FS155" s="33">
        <f t="shared" si="178"/>
        <v>49556.78</v>
      </c>
      <c r="FT155" s="47">
        <f t="shared" si="178"/>
        <v>60704.41</v>
      </c>
      <c r="FU155" s="33">
        <f t="shared" si="178"/>
        <v>507363.96</v>
      </c>
      <c r="FV155" s="33">
        <f t="shared" si="178"/>
        <v>310513.81</v>
      </c>
      <c r="FW155" s="33">
        <f t="shared" si="178"/>
        <v>128306.95</v>
      </c>
      <c r="FX155" s="33">
        <f t="shared" si="178"/>
        <v>23347.62</v>
      </c>
      <c r="FY155" s="33"/>
      <c r="FZ155" s="33">
        <f>SUM(C155:FX155)</f>
        <v>341316853.94999975</v>
      </c>
      <c r="GA155" s="21">
        <v>340691864</v>
      </c>
      <c r="GB155" s="33">
        <f>FZ155-GA155</f>
        <v>624989.94999974966</v>
      </c>
      <c r="GC155" s="33"/>
      <c r="GD155" s="6"/>
      <c r="GE155" s="6"/>
    </row>
    <row r="156" spans="1:187" ht="15.75" x14ac:dyDescent="0.25">
      <c r="A156" s="48"/>
      <c r="B156" s="2" t="s">
        <v>490</v>
      </c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8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  <c r="DP156" s="107"/>
      <c r="DQ156" s="107"/>
      <c r="DR156" s="107"/>
      <c r="DS156" s="107"/>
      <c r="DT156" s="107"/>
      <c r="DU156" s="107"/>
      <c r="DV156" s="107"/>
      <c r="DW156" s="107"/>
      <c r="DX156" s="107"/>
      <c r="DY156" s="107"/>
      <c r="DZ156" s="107"/>
      <c r="EA156" s="107"/>
      <c r="EB156" s="107"/>
      <c r="EC156" s="107"/>
      <c r="ED156" s="107"/>
      <c r="EE156" s="107"/>
      <c r="EF156" s="107"/>
      <c r="EG156" s="107"/>
      <c r="EH156" s="107"/>
      <c r="EI156" s="107"/>
      <c r="EJ156" s="107"/>
      <c r="EK156" s="107"/>
      <c r="EL156" s="107"/>
      <c r="EM156" s="107"/>
      <c r="EN156" s="107"/>
      <c r="EO156" s="107"/>
      <c r="EP156" s="107"/>
      <c r="EQ156" s="107"/>
      <c r="ER156" s="107"/>
      <c r="ES156" s="107"/>
      <c r="ET156" s="107"/>
      <c r="EU156" s="107"/>
      <c r="EV156" s="107"/>
      <c r="EW156" s="107"/>
      <c r="EX156" s="107"/>
      <c r="EY156" s="107"/>
      <c r="EZ156" s="107"/>
      <c r="FA156" s="107"/>
      <c r="FB156" s="107"/>
      <c r="FC156" s="107"/>
      <c r="FD156" s="107"/>
      <c r="FE156" s="107"/>
      <c r="FF156" s="107"/>
      <c r="FG156" s="107"/>
      <c r="FH156" s="107"/>
      <c r="FI156" s="107"/>
      <c r="FJ156" s="107"/>
      <c r="FK156" s="107"/>
      <c r="FL156" s="107"/>
      <c r="FM156" s="107"/>
      <c r="FN156" s="107"/>
      <c r="FO156" s="107"/>
      <c r="FP156" s="107"/>
      <c r="FQ156" s="107"/>
      <c r="FR156" s="107"/>
      <c r="FS156" s="107"/>
      <c r="FT156" s="108"/>
      <c r="FU156" s="107"/>
      <c r="FV156" s="107"/>
      <c r="FW156" s="107"/>
      <c r="FX156" s="107"/>
      <c r="FY156" s="33"/>
      <c r="FZ156" s="33"/>
      <c r="GA156" s="33"/>
      <c r="GB156" s="33"/>
      <c r="GC156" s="33"/>
      <c r="GD156" s="6"/>
      <c r="GE156" s="6"/>
    </row>
    <row r="157" spans="1:187" ht="15.75" x14ac:dyDescent="0.25">
      <c r="A157" s="3" t="s">
        <v>414</v>
      </c>
      <c r="B157" s="2" t="s">
        <v>414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33"/>
      <c r="FZ157" s="33"/>
      <c r="GA157" s="6"/>
      <c r="GB157" s="33"/>
      <c r="GC157" s="33"/>
      <c r="GD157" s="6"/>
      <c r="GE157" s="6"/>
    </row>
    <row r="158" spans="1:187" ht="15.75" x14ac:dyDescent="0.25">
      <c r="A158" s="3"/>
      <c r="B158" s="45" t="s">
        <v>491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35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35"/>
      <c r="FU158" s="6"/>
      <c r="FV158" s="6"/>
      <c r="FW158" s="6"/>
      <c r="FX158" s="6"/>
      <c r="FY158" s="33"/>
      <c r="FZ158" s="21"/>
      <c r="GA158" s="33"/>
      <c r="GB158" s="33"/>
      <c r="GC158" s="33"/>
      <c r="GD158" s="6"/>
      <c r="GE158" s="6"/>
    </row>
    <row r="159" spans="1:187" ht="15.75" x14ac:dyDescent="0.25">
      <c r="A159" s="3" t="s">
        <v>492</v>
      </c>
      <c r="B159" s="2" t="s">
        <v>493</v>
      </c>
      <c r="C159" s="24">
        <f t="shared" ref="C159:BN159" si="179">C7+C26</f>
        <v>2313</v>
      </c>
      <c r="D159" s="24">
        <f t="shared" si="179"/>
        <v>0</v>
      </c>
      <c r="E159" s="24">
        <f t="shared" si="179"/>
        <v>1</v>
      </c>
      <c r="F159" s="24">
        <f t="shared" si="179"/>
        <v>0</v>
      </c>
      <c r="G159" s="24">
        <f t="shared" si="179"/>
        <v>0</v>
      </c>
      <c r="H159" s="24">
        <f t="shared" si="179"/>
        <v>0</v>
      </c>
      <c r="I159" s="24">
        <f t="shared" si="179"/>
        <v>0</v>
      </c>
      <c r="J159" s="24">
        <f t="shared" si="179"/>
        <v>0</v>
      </c>
      <c r="K159" s="24">
        <f t="shared" si="179"/>
        <v>0</v>
      </c>
      <c r="L159" s="24">
        <f t="shared" si="179"/>
        <v>0</v>
      </c>
      <c r="M159" s="24">
        <f t="shared" si="179"/>
        <v>0</v>
      </c>
      <c r="N159" s="24">
        <f t="shared" si="179"/>
        <v>0</v>
      </c>
      <c r="O159" s="24">
        <f t="shared" si="179"/>
        <v>0</v>
      </c>
      <c r="P159" s="24">
        <f t="shared" si="179"/>
        <v>0</v>
      </c>
      <c r="Q159" s="24">
        <f t="shared" si="179"/>
        <v>0</v>
      </c>
      <c r="R159" s="24">
        <f t="shared" si="179"/>
        <v>2231.5</v>
      </c>
      <c r="S159" s="24">
        <f t="shared" si="179"/>
        <v>0</v>
      </c>
      <c r="T159" s="24">
        <f t="shared" si="179"/>
        <v>0</v>
      </c>
      <c r="U159" s="24">
        <f t="shared" si="179"/>
        <v>0</v>
      </c>
      <c r="V159" s="24">
        <f t="shared" si="179"/>
        <v>0</v>
      </c>
      <c r="W159" s="109">
        <f t="shared" si="179"/>
        <v>0</v>
      </c>
      <c r="X159" s="24">
        <f t="shared" si="179"/>
        <v>0</v>
      </c>
      <c r="Y159" s="24">
        <f t="shared" si="179"/>
        <v>1193</v>
      </c>
      <c r="Z159" s="24">
        <f t="shared" si="179"/>
        <v>0</v>
      </c>
      <c r="AA159" s="24">
        <f t="shared" si="179"/>
        <v>0</v>
      </c>
      <c r="AB159" s="24">
        <f t="shared" si="179"/>
        <v>83.5</v>
      </c>
      <c r="AC159" s="24">
        <f t="shared" si="179"/>
        <v>0</v>
      </c>
      <c r="AD159" s="24">
        <f t="shared" si="179"/>
        <v>0</v>
      </c>
      <c r="AE159" s="24">
        <f t="shared" si="179"/>
        <v>0</v>
      </c>
      <c r="AF159" s="24">
        <f t="shared" si="179"/>
        <v>0</v>
      </c>
      <c r="AG159" s="24">
        <f t="shared" si="179"/>
        <v>0</v>
      </c>
      <c r="AH159" s="24">
        <f t="shared" si="179"/>
        <v>0</v>
      </c>
      <c r="AI159" s="24">
        <f t="shared" si="179"/>
        <v>0</v>
      </c>
      <c r="AJ159" s="24">
        <f t="shared" si="179"/>
        <v>0</v>
      </c>
      <c r="AK159" s="24">
        <f t="shared" si="179"/>
        <v>0</v>
      </c>
      <c r="AL159" s="24">
        <f t="shared" si="179"/>
        <v>0</v>
      </c>
      <c r="AM159" s="24">
        <f t="shared" si="179"/>
        <v>0</v>
      </c>
      <c r="AN159" s="24">
        <f t="shared" si="179"/>
        <v>0</v>
      </c>
      <c r="AO159" s="24">
        <f t="shared" si="179"/>
        <v>0</v>
      </c>
      <c r="AP159" s="24">
        <f t="shared" si="179"/>
        <v>232</v>
      </c>
      <c r="AQ159" s="24">
        <f t="shared" si="179"/>
        <v>37.5</v>
      </c>
      <c r="AR159" s="24">
        <f t="shared" si="179"/>
        <v>2157.5</v>
      </c>
      <c r="AS159" s="24">
        <f t="shared" si="179"/>
        <v>0</v>
      </c>
      <c r="AT159" s="24">
        <f t="shared" si="179"/>
        <v>0</v>
      </c>
      <c r="AU159" s="24">
        <f t="shared" si="179"/>
        <v>0</v>
      </c>
      <c r="AV159" s="24">
        <f t="shared" si="179"/>
        <v>0</v>
      </c>
      <c r="AW159" s="24">
        <f t="shared" si="179"/>
        <v>0</v>
      </c>
      <c r="AX159" s="24">
        <f t="shared" si="179"/>
        <v>0</v>
      </c>
      <c r="AY159" s="24">
        <f t="shared" si="179"/>
        <v>0</v>
      </c>
      <c r="AZ159" s="24">
        <f t="shared" si="179"/>
        <v>0</v>
      </c>
      <c r="BA159" s="24">
        <f t="shared" si="179"/>
        <v>0</v>
      </c>
      <c r="BB159" s="24">
        <f t="shared" si="179"/>
        <v>0</v>
      </c>
      <c r="BC159" s="24">
        <f t="shared" si="179"/>
        <v>240</v>
      </c>
      <c r="BD159" s="24">
        <f t="shared" si="179"/>
        <v>0</v>
      </c>
      <c r="BE159" s="24">
        <f t="shared" si="179"/>
        <v>0</v>
      </c>
      <c r="BF159" s="24">
        <f t="shared" si="179"/>
        <v>688</v>
      </c>
      <c r="BG159" s="24">
        <f t="shared" si="179"/>
        <v>0</v>
      </c>
      <c r="BH159" s="24">
        <f t="shared" si="179"/>
        <v>25.5</v>
      </c>
      <c r="BI159" s="24">
        <f t="shared" si="179"/>
        <v>2</v>
      </c>
      <c r="BJ159" s="24">
        <f t="shared" si="179"/>
        <v>0</v>
      </c>
      <c r="BK159" s="24">
        <f t="shared" si="179"/>
        <v>6558.5</v>
      </c>
      <c r="BL159" s="24">
        <f t="shared" si="179"/>
        <v>0</v>
      </c>
      <c r="BM159" s="24">
        <f t="shared" si="179"/>
        <v>0</v>
      </c>
      <c r="BN159" s="24">
        <f t="shared" si="179"/>
        <v>0</v>
      </c>
      <c r="BO159" s="24">
        <f t="shared" ref="BO159:DZ159" si="180">BO7+BO26</f>
        <v>0</v>
      </c>
      <c r="BP159" s="24">
        <f t="shared" si="180"/>
        <v>0</v>
      </c>
      <c r="BQ159" s="24">
        <f t="shared" si="180"/>
        <v>0</v>
      </c>
      <c r="BR159" s="24">
        <f t="shared" si="180"/>
        <v>0</v>
      </c>
      <c r="BS159" s="24">
        <f t="shared" si="180"/>
        <v>0</v>
      </c>
      <c r="BT159" s="24">
        <f t="shared" si="180"/>
        <v>0</v>
      </c>
      <c r="BU159" s="24">
        <f t="shared" si="180"/>
        <v>0</v>
      </c>
      <c r="BV159" s="24">
        <f t="shared" si="180"/>
        <v>0</v>
      </c>
      <c r="BW159" s="24">
        <f t="shared" si="180"/>
        <v>0</v>
      </c>
      <c r="BX159" s="24">
        <f t="shared" si="180"/>
        <v>0</v>
      </c>
      <c r="BY159" s="24">
        <f t="shared" si="180"/>
        <v>0</v>
      </c>
      <c r="BZ159" s="24">
        <f t="shared" si="180"/>
        <v>0</v>
      </c>
      <c r="CA159" s="24">
        <f t="shared" si="180"/>
        <v>0</v>
      </c>
      <c r="CB159" s="24">
        <f t="shared" si="180"/>
        <v>236.5</v>
      </c>
      <c r="CC159" s="24">
        <f t="shared" si="180"/>
        <v>0</v>
      </c>
      <c r="CD159" s="24">
        <f t="shared" si="180"/>
        <v>0</v>
      </c>
      <c r="CE159" s="24">
        <f t="shared" si="180"/>
        <v>0</v>
      </c>
      <c r="CF159" s="24">
        <f t="shared" si="180"/>
        <v>0</v>
      </c>
      <c r="CG159" s="24">
        <f t="shared" si="180"/>
        <v>0</v>
      </c>
      <c r="CH159" s="24">
        <f t="shared" si="180"/>
        <v>0</v>
      </c>
      <c r="CI159" s="24">
        <f t="shared" si="180"/>
        <v>0</v>
      </c>
      <c r="CJ159" s="24">
        <f t="shared" si="180"/>
        <v>0</v>
      </c>
      <c r="CK159" s="24">
        <f t="shared" si="180"/>
        <v>526</v>
      </c>
      <c r="CL159" s="24">
        <f t="shared" si="180"/>
        <v>5</v>
      </c>
      <c r="CM159" s="24">
        <f t="shared" si="180"/>
        <v>4</v>
      </c>
      <c r="CN159" s="24">
        <f t="shared" si="180"/>
        <v>205</v>
      </c>
      <c r="CO159" s="24">
        <f t="shared" si="180"/>
        <v>0</v>
      </c>
      <c r="CP159" s="24">
        <f t="shared" si="180"/>
        <v>0</v>
      </c>
      <c r="CQ159" s="24">
        <f t="shared" si="180"/>
        <v>0</v>
      </c>
      <c r="CR159" s="24">
        <f t="shared" si="180"/>
        <v>0</v>
      </c>
      <c r="CS159" s="24">
        <f t="shared" si="180"/>
        <v>0</v>
      </c>
      <c r="CT159" s="24">
        <f t="shared" si="180"/>
        <v>0</v>
      </c>
      <c r="CU159" s="24">
        <f t="shared" si="180"/>
        <v>365.5</v>
      </c>
      <c r="CV159" s="24">
        <f t="shared" si="180"/>
        <v>0</v>
      </c>
      <c r="CW159" s="24">
        <f t="shared" si="180"/>
        <v>0</v>
      </c>
      <c r="CX159" s="24">
        <f t="shared" si="180"/>
        <v>0</v>
      </c>
      <c r="CY159" s="24">
        <f t="shared" si="180"/>
        <v>0</v>
      </c>
      <c r="CZ159" s="24">
        <f t="shared" si="180"/>
        <v>0</v>
      </c>
      <c r="DA159" s="24">
        <f t="shared" si="180"/>
        <v>0</v>
      </c>
      <c r="DB159" s="24">
        <f t="shared" si="180"/>
        <v>0</v>
      </c>
      <c r="DC159" s="24">
        <f t="shared" si="180"/>
        <v>0</v>
      </c>
      <c r="DD159" s="24">
        <f t="shared" si="180"/>
        <v>0</v>
      </c>
      <c r="DE159" s="24">
        <f t="shared" si="180"/>
        <v>0</v>
      </c>
      <c r="DF159" s="24">
        <f t="shared" si="180"/>
        <v>0</v>
      </c>
      <c r="DG159" s="24">
        <f t="shared" si="180"/>
        <v>0</v>
      </c>
      <c r="DH159" s="24">
        <f t="shared" si="180"/>
        <v>0</v>
      </c>
      <c r="DI159" s="24">
        <f t="shared" si="180"/>
        <v>2</v>
      </c>
      <c r="DJ159" s="24">
        <f t="shared" si="180"/>
        <v>3.5</v>
      </c>
      <c r="DK159" s="24">
        <f t="shared" si="180"/>
        <v>0</v>
      </c>
      <c r="DL159" s="24">
        <f t="shared" si="180"/>
        <v>0</v>
      </c>
      <c r="DM159" s="24">
        <f t="shared" si="180"/>
        <v>0</v>
      </c>
      <c r="DN159" s="24">
        <f t="shared" si="180"/>
        <v>0</v>
      </c>
      <c r="DO159" s="24">
        <f t="shared" si="180"/>
        <v>0</v>
      </c>
      <c r="DP159" s="24">
        <f t="shared" si="180"/>
        <v>0</v>
      </c>
      <c r="DQ159" s="24">
        <f t="shared" si="180"/>
        <v>0</v>
      </c>
      <c r="DR159" s="24">
        <f t="shared" si="180"/>
        <v>0</v>
      </c>
      <c r="DS159" s="24">
        <f t="shared" si="180"/>
        <v>0</v>
      </c>
      <c r="DT159" s="24">
        <f t="shared" si="180"/>
        <v>0</v>
      </c>
      <c r="DU159" s="24">
        <f t="shared" si="180"/>
        <v>0</v>
      </c>
      <c r="DV159" s="24">
        <f t="shared" si="180"/>
        <v>0</v>
      </c>
      <c r="DW159" s="24">
        <f t="shared" si="180"/>
        <v>0</v>
      </c>
      <c r="DX159" s="24">
        <f t="shared" si="180"/>
        <v>0</v>
      </c>
      <c r="DY159" s="24">
        <f t="shared" si="180"/>
        <v>0</v>
      </c>
      <c r="DZ159" s="24">
        <f t="shared" si="180"/>
        <v>0</v>
      </c>
      <c r="EA159" s="24">
        <f t="shared" ref="EA159:FX159" si="181">EA7+EA26</f>
        <v>0</v>
      </c>
      <c r="EB159" s="24">
        <f t="shared" si="181"/>
        <v>0</v>
      </c>
      <c r="EC159" s="24">
        <f t="shared" si="181"/>
        <v>0</v>
      </c>
      <c r="ED159" s="24">
        <f t="shared" si="181"/>
        <v>0</v>
      </c>
      <c r="EE159" s="24">
        <f t="shared" si="181"/>
        <v>0</v>
      </c>
      <c r="EF159" s="24">
        <f t="shared" si="181"/>
        <v>0</v>
      </c>
      <c r="EG159" s="24">
        <f t="shared" si="181"/>
        <v>0</v>
      </c>
      <c r="EH159" s="24">
        <f t="shared" si="181"/>
        <v>0</v>
      </c>
      <c r="EI159" s="24">
        <f t="shared" si="181"/>
        <v>0</v>
      </c>
      <c r="EJ159" s="24">
        <f t="shared" si="181"/>
        <v>0</v>
      </c>
      <c r="EK159" s="24">
        <f t="shared" si="181"/>
        <v>0</v>
      </c>
      <c r="EL159" s="24">
        <f t="shared" si="181"/>
        <v>0</v>
      </c>
      <c r="EM159" s="24">
        <f t="shared" si="181"/>
        <v>0</v>
      </c>
      <c r="EN159" s="24">
        <f t="shared" si="181"/>
        <v>121.5</v>
      </c>
      <c r="EO159" s="24">
        <f t="shared" si="181"/>
        <v>0</v>
      </c>
      <c r="EP159" s="24">
        <f t="shared" si="181"/>
        <v>0</v>
      </c>
      <c r="EQ159" s="24">
        <f t="shared" si="181"/>
        <v>0</v>
      </c>
      <c r="ER159" s="24">
        <f t="shared" si="181"/>
        <v>0</v>
      </c>
      <c r="ES159" s="24">
        <f t="shared" si="181"/>
        <v>0</v>
      </c>
      <c r="ET159" s="24">
        <f t="shared" si="181"/>
        <v>0</v>
      </c>
      <c r="EU159" s="24">
        <f t="shared" si="181"/>
        <v>4</v>
      </c>
      <c r="EV159" s="24">
        <f t="shared" si="181"/>
        <v>0</v>
      </c>
      <c r="EW159" s="24">
        <f t="shared" si="181"/>
        <v>0</v>
      </c>
      <c r="EX159" s="24">
        <f t="shared" si="181"/>
        <v>0</v>
      </c>
      <c r="EY159" s="24">
        <f t="shared" si="181"/>
        <v>250</v>
      </c>
      <c r="EZ159" s="24">
        <f t="shared" si="181"/>
        <v>0</v>
      </c>
      <c r="FA159" s="24">
        <f t="shared" si="181"/>
        <v>0</v>
      </c>
      <c r="FB159" s="24">
        <f t="shared" si="181"/>
        <v>0</v>
      </c>
      <c r="FC159" s="24">
        <f t="shared" si="181"/>
        <v>0</v>
      </c>
      <c r="FD159" s="24">
        <f t="shared" si="181"/>
        <v>0</v>
      </c>
      <c r="FE159" s="24">
        <f t="shared" si="181"/>
        <v>0</v>
      </c>
      <c r="FF159" s="24">
        <f t="shared" si="181"/>
        <v>0</v>
      </c>
      <c r="FG159" s="24">
        <f t="shared" si="181"/>
        <v>0</v>
      </c>
      <c r="FH159" s="24">
        <f t="shared" si="181"/>
        <v>0</v>
      </c>
      <c r="FI159" s="24">
        <f t="shared" si="181"/>
        <v>0</v>
      </c>
      <c r="FJ159" s="24">
        <f t="shared" si="181"/>
        <v>0</v>
      </c>
      <c r="FK159" s="24">
        <f t="shared" si="181"/>
        <v>0</v>
      </c>
      <c r="FL159" s="24">
        <f t="shared" si="181"/>
        <v>0</v>
      </c>
      <c r="FM159" s="24">
        <f t="shared" si="181"/>
        <v>0</v>
      </c>
      <c r="FN159" s="24">
        <f t="shared" si="181"/>
        <v>0</v>
      </c>
      <c r="FO159" s="24">
        <f t="shared" si="181"/>
        <v>0</v>
      </c>
      <c r="FP159" s="24">
        <f t="shared" si="181"/>
        <v>0</v>
      </c>
      <c r="FQ159" s="24">
        <f t="shared" si="181"/>
        <v>0</v>
      </c>
      <c r="FR159" s="24">
        <f t="shared" si="181"/>
        <v>0</v>
      </c>
      <c r="FS159" s="24">
        <f t="shared" si="181"/>
        <v>0</v>
      </c>
      <c r="FT159" s="109">
        <f t="shared" si="181"/>
        <v>0</v>
      </c>
      <c r="FU159" s="24">
        <f t="shared" si="181"/>
        <v>0</v>
      </c>
      <c r="FV159" s="24">
        <f t="shared" si="181"/>
        <v>0</v>
      </c>
      <c r="FW159" s="24">
        <f t="shared" si="181"/>
        <v>0</v>
      </c>
      <c r="FX159" s="24">
        <f t="shared" si="181"/>
        <v>0</v>
      </c>
      <c r="FY159" s="33"/>
      <c r="FZ159" s="33">
        <f>SUM(C159:FX159)</f>
        <v>17486</v>
      </c>
      <c r="GA159" s="33"/>
      <c r="GB159" s="33"/>
      <c r="GC159" s="33"/>
      <c r="GD159" s="6"/>
      <c r="GE159" s="6"/>
    </row>
    <row r="160" spans="1:187" ht="15.75" x14ac:dyDescent="0.25">
      <c r="A160" s="3" t="s">
        <v>494</v>
      </c>
      <c r="B160" s="2" t="s">
        <v>495</v>
      </c>
      <c r="C160" s="6">
        <f t="shared" ref="C160:BN160" si="182">C33</f>
        <v>7894</v>
      </c>
      <c r="D160" s="6">
        <f t="shared" si="182"/>
        <v>7894</v>
      </c>
      <c r="E160" s="6">
        <f t="shared" si="182"/>
        <v>7894</v>
      </c>
      <c r="F160" s="6">
        <f t="shared" si="182"/>
        <v>7894</v>
      </c>
      <c r="G160" s="6">
        <f t="shared" si="182"/>
        <v>7894</v>
      </c>
      <c r="H160" s="6">
        <f t="shared" si="182"/>
        <v>7894</v>
      </c>
      <c r="I160" s="6">
        <f t="shared" si="182"/>
        <v>7894</v>
      </c>
      <c r="J160" s="6">
        <f t="shared" si="182"/>
        <v>7894</v>
      </c>
      <c r="K160" s="6">
        <f t="shared" si="182"/>
        <v>7894</v>
      </c>
      <c r="L160" s="6">
        <f t="shared" si="182"/>
        <v>7894</v>
      </c>
      <c r="M160" s="6">
        <f t="shared" si="182"/>
        <v>7894</v>
      </c>
      <c r="N160" s="6">
        <f t="shared" si="182"/>
        <v>7894</v>
      </c>
      <c r="O160" s="6">
        <f t="shared" si="182"/>
        <v>7894</v>
      </c>
      <c r="P160" s="6">
        <f t="shared" si="182"/>
        <v>7894</v>
      </c>
      <c r="Q160" s="6">
        <f t="shared" si="182"/>
        <v>7894</v>
      </c>
      <c r="R160" s="6">
        <f t="shared" si="182"/>
        <v>7894</v>
      </c>
      <c r="S160" s="6">
        <f t="shared" si="182"/>
        <v>7894</v>
      </c>
      <c r="T160" s="6">
        <f t="shared" si="182"/>
        <v>7894</v>
      </c>
      <c r="U160" s="6">
        <f t="shared" si="182"/>
        <v>7894</v>
      </c>
      <c r="V160" s="6">
        <f t="shared" si="182"/>
        <v>7894</v>
      </c>
      <c r="W160" s="6">
        <f t="shared" si="182"/>
        <v>7894</v>
      </c>
      <c r="X160" s="6">
        <f t="shared" si="182"/>
        <v>7894</v>
      </c>
      <c r="Y160" s="6">
        <f t="shared" si="182"/>
        <v>7894</v>
      </c>
      <c r="Z160" s="6">
        <f t="shared" si="182"/>
        <v>7894</v>
      </c>
      <c r="AA160" s="6">
        <f t="shared" si="182"/>
        <v>7894</v>
      </c>
      <c r="AB160" s="6">
        <f t="shared" si="182"/>
        <v>7894</v>
      </c>
      <c r="AC160" s="6">
        <f t="shared" si="182"/>
        <v>7894</v>
      </c>
      <c r="AD160" s="6">
        <f t="shared" si="182"/>
        <v>7894</v>
      </c>
      <c r="AE160" s="6">
        <f t="shared" si="182"/>
        <v>7894</v>
      </c>
      <c r="AF160" s="6">
        <f t="shared" si="182"/>
        <v>7894</v>
      </c>
      <c r="AG160" s="6">
        <f t="shared" si="182"/>
        <v>7894</v>
      </c>
      <c r="AH160" s="6">
        <f t="shared" si="182"/>
        <v>7894</v>
      </c>
      <c r="AI160" s="6">
        <f t="shared" si="182"/>
        <v>7894</v>
      </c>
      <c r="AJ160" s="6">
        <f t="shared" si="182"/>
        <v>7894</v>
      </c>
      <c r="AK160" s="6">
        <f t="shared" si="182"/>
        <v>7894</v>
      </c>
      <c r="AL160" s="6">
        <f t="shared" si="182"/>
        <v>7894</v>
      </c>
      <c r="AM160" s="6">
        <f t="shared" si="182"/>
        <v>7894</v>
      </c>
      <c r="AN160" s="6">
        <f t="shared" si="182"/>
        <v>7894</v>
      </c>
      <c r="AO160" s="6">
        <f t="shared" si="182"/>
        <v>7894</v>
      </c>
      <c r="AP160" s="6">
        <f t="shared" si="182"/>
        <v>7894</v>
      </c>
      <c r="AQ160" s="6">
        <f t="shared" si="182"/>
        <v>7894</v>
      </c>
      <c r="AR160" s="6">
        <f t="shared" si="182"/>
        <v>7894</v>
      </c>
      <c r="AS160" s="6">
        <f t="shared" si="182"/>
        <v>7894</v>
      </c>
      <c r="AT160" s="6">
        <f t="shared" si="182"/>
        <v>7894</v>
      </c>
      <c r="AU160" s="6">
        <f t="shared" si="182"/>
        <v>7894</v>
      </c>
      <c r="AV160" s="6">
        <f t="shared" si="182"/>
        <v>7894</v>
      </c>
      <c r="AW160" s="6">
        <f t="shared" si="182"/>
        <v>7894</v>
      </c>
      <c r="AX160" s="6">
        <f t="shared" si="182"/>
        <v>7894</v>
      </c>
      <c r="AY160" s="6">
        <f t="shared" si="182"/>
        <v>7894</v>
      </c>
      <c r="AZ160" s="6">
        <f t="shared" si="182"/>
        <v>7894</v>
      </c>
      <c r="BA160" s="6">
        <f t="shared" si="182"/>
        <v>7894</v>
      </c>
      <c r="BB160" s="6">
        <f t="shared" si="182"/>
        <v>7894</v>
      </c>
      <c r="BC160" s="6">
        <f t="shared" si="182"/>
        <v>7894</v>
      </c>
      <c r="BD160" s="6">
        <f t="shared" si="182"/>
        <v>7894</v>
      </c>
      <c r="BE160" s="6">
        <f t="shared" si="182"/>
        <v>7894</v>
      </c>
      <c r="BF160" s="6">
        <f t="shared" si="182"/>
        <v>7894</v>
      </c>
      <c r="BG160" s="6">
        <f t="shared" si="182"/>
        <v>7894</v>
      </c>
      <c r="BH160" s="6">
        <f t="shared" si="182"/>
        <v>7894</v>
      </c>
      <c r="BI160" s="6">
        <f t="shared" si="182"/>
        <v>7894</v>
      </c>
      <c r="BJ160" s="6">
        <f t="shared" si="182"/>
        <v>7894</v>
      </c>
      <c r="BK160" s="6">
        <f t="shared" si="182"/>
        <v>7894</v>
      </c>
      <c r="BL160" s="6">
        <f t="shared" si="182"/>
        <v>7894</v>
      </c>
      <c r="BM160" s="6">
        <f t="shared" si="182"/>
        <v>7894</v>
      </c>
      <c r="BN160" s="6">
        <f t="shared" si="182"/>
        <v>7894</v>
      </c>
      <c r="BO160" s="6">
        <f t="shared" ref="BO160:DZ160" si="183">BO33</f>
        <v>7894</v>
      </c>
      <c r="BP160" s="6">
        <f t="shared" si="183"/>
        <v>7894</v>
      </c>
      <c r="BQ160" s="6">
        <f t="shared" si="183"/>
        <v>7894</v>
      </c>
      <c r="BR160" s="6">
        <f t="shared" si="183"/>
        <v>7894</v>
      </c>
      <c r="BS160" s="6">
        <f t="shared" si="183"/>
        <v>7894</v>
      </c>
      <c r="BT160" s="6">
        <f t="shared" si="183"/>
        <v>7894</v>
      </c>
      <c r="BU160" s="6">
        <f t="shared" si="183"/>
        <v>7894</v>
      </c>
      <c r="BV160" s="6">
        <f t="shared" si="183"/>
        <v>7894</v>
      </c>
      <c r="BW160" s="6">
        <f t="shared" si="183"/>
        <v>7894</v>
      </c>
      <c r="BX160" s="6">
        <f t="shared" si="183"/>
        <v>7894</v>
      </c>
      <c r="BY160" s="6">
        <f t="shared" si="183"/>
        <v>7894</v>
      </c>
      <c r="BZ160" s="6">
        <f t="shared" si="183"/>
        <v>7894</v>
      </c>
      <c r="CA160" s="6">
        <f t="shared" si="183"/>
        <v>7894</v>
      </c>
      <c r="CB160" s="6">
        <f t="shared" si="183"/>
        <v>7894</v>
      </c>
      <c r="CC160" s="6">
        <f t="shared" si="183"/>
        <v>7894</v>
      </c>
      <c r="CD160" s="6">
        <f t="shared" si="183"/>
        <v>7894</v>
      </c>
      <c r="CE160" s="6">
        <f t="shared" si="183"/>
        <v>7894</v>
      </c>
      <c r="CF160" s="6">
        <f t="shared" si="183"/>
        <v>7894</v>
      </c>
      <c r="CG160" s="6">
        <f t="shared" si="183"/>
        <v>7894</v>
      </c>
      <c r="CH160" s="6">
        <f t="shared" si="183"/>
        <v>7894</v>
      </c>
      <c r="CI160" s="6">
        <f t="shared" si="183"/>
        <v>7894</v>
      </c>
      <c r="CJ160" s="6">
        <f t="shared" si="183"/>
        <v>7894</v>
      </c>
      <c r="CK160" s="6">
        <f t="shared" si="183"/>
        <v>7894</v>
      </c>
      <c r="CL160" s="6">
        <f t="shared" si="183"/>
        <v>7894</v>
      </c>
      <c r="CM160" s="6">
        <f t="shared" si="183"/>
        <v>7894</v>
      </c>
      <c r="CN160" s="6">
        <f t="shared" si="183"/>
        <v>7894</v>
      </c>
      <c r="CO160" s="6">
        <f t="shared" si="183"/>
        <v>7894</v>
      </c>
      <c r="CP160" s="6">
        <f t="shared" si="183"/>
        <v>7894</v>
      </c>
      <c r="CQ160" s="6">
        <f t="shared" si="183"/>
        <v>7894</v>
      </c>
      <c r="CR160" s="6">
        <f t="shared" si="183"/>
        <v>7894</v>
      </c>
      <c r="CS160" s="6">
        <f t="shared" si="183"/>
        <v>7894</v>
      </c>
      <c r="CT160" s="6">
        <f t="shared" si="183"/>
        <v>7894</v>
      </c>
      <c r="CU160" s="6">
        <f t="shared" si="183"/>
        <v>7894</v>
      </c>
      <c r="CV160" s="6">
        <f t="shared" si="183"/>
        <v>7894</v>
      </c>
      <c r="CW160" s="6">
        <f t="shared" si="183"/>
        <v>7894</v>
      </c>
      <c r="CX160" s="6">
        <f t="shared" si="183"/>
        <v>7894</v>
      </c>
      <c r="CY160" s="6">
        <f t="shared" si="183"/>
        <v>7894</v>
      </c>
      <c r="CZ160" s="6">
        <f t="shared" si="183"/>
        <v>7894</v>
      </c>
      <c r="DA160" s="6">
        <f t="shared" si="183"/>
        <v>7894</v>
      </c>
      <c r="DB160" s="6">
        <f t="shared" si="183"/>
        <v>7894</v>
      </c>
      <c r="DC160" s="6">
        <f t="shared" si="183"/>
        <v>7894</v>
      </c>
      <c r="DD160" s="6">
        <f t="shared" si="183"/>
        <v>7894</v>
      </c>
      <c r="DE160" s="6">
        <f t="shared" si="183"/>
        <v>7894</v>
      </c>
      <c r="DF160" s="6">
        <f t="shared" si="183"/>
        <v>7894</v>
      </c>
      <c r="DG160" s="6">
        <f t="shared" si="183"/>
        <v>7894</v>
      </c>
      <c r="DH160" s="6">
        <f t="shared" si="183"/>
        <v>7894</v>
      </c>
      <c r="DI160" s="6">
        <f t="shared" si="183"/>
        <v>7894</v>
      </c>
      <c r="DJ160" s="6">
        <f t="shared" si="183"/>
        <v>7894</v>
      </c>
      <c r="DK160" s="6">
        <f t="shared" si="183"/>
        <v>7894</v>
      </c>
      <c r="DL160" s="6">
        <f t="shared" si="183"/>
        <v>7894</v>
      </c>
      <c r="DM160" s="6">
        <f t="shared" si="183"/>
        <v>7894</v>
      </c>
      <c r="DN160" s="6">
        <f t="shared" si="183"/>
        <v>7894</v>
      </c>
      <c r="DO160" s="6">
        <f t="shared" si="183"/>
        <v>7894</v>
      </c>
      <c r="DP160" s="6">
        <f t="shared" si="183"/>
        <v>7894</v>
      </c>
      <c r="DQ160" s="6">
        <f t="shared" si="183"/>
        <v>7894</v>
      </c>
      <c r="DR160" s="6">
        <f t="shared" si="183"/>
        <v>7894</v>
      </c>
      <c r="DS160" s="6">
        <f t="shared" si="183"/>
        <v>7894</v>
      </c>
      <c r="DT160" s="6">
        <f t="shared" si="183"/>
        <v>7894</v>
      </c>
      <c r="DU160" s="6">
        <f t="shared" si="183"/>
        <v>7894</v>
      </c>
      <c r="DV160" s="6">
        <f t="shared" si="183"/>
        <v>7894</v>
      </c>
      <c r="DW160" s="6">
        <f t="shared" si="183"/>
        <v>7894</v>
      </c>
      <c r="DX160" s="6">
        <f t="shared" si="183"/>
        <v>7894</v>
      </c>
      <c r="DY160" s="6">
        <f t="shared" si="183"/>
        <v>7894</v>
      </c>
      <c r="DZ160" s="6">
        <f t="shared" si="183"/>
        <v>7894</v>
      </c>
      <c r="EA160" s="6">
        <f t="shared" ref="EA160:FX160" si="184">EA33</f>
        <v>7894</v>
      </c>
      <c r="EB160" s="6">
        <f t="shared" si="184"/>
        <v>7894</v>
      </c>
      <c r="EC160" s="6">
        <f t="shared" si="184"/>
        <v>7894</v>
      </c>
      <c r="ED160" s="6">
        <f t="shared" si="184"/>
        <v>7894</v>
      </c>
      <c r="EE160" s="6">
        <f t="shared" si="184"/>
        <v>7894</v>
      </c>
      <c r="EF160" s="6">
        <f t="shared" si="184"/>
        <v>7894</v>
      </c>
      <c r="EG160" s="6">
        <f t="shared" si="184"/>
        <v>7894</v>
      </c>
      <c r="EH160" s="6">
        <f t="shared" si="184"/>
        <v>7894</v>
      </c>
      <c r="EI160" s="6">
        <f t="shared" si="184"/>
        <v>7894</v>
      </c>
      <c r="EJ160" s="6">
        <f t="shared" si="184"/>
        <v>7894</v>
      </c>
      <c r="EK160" s="6">
        <f t="shared" si="184"/>
        <v>7894</v>
      </c>
      <c r="EL160" s="6">
        <f t="shared" si="184"/>
        <v>7894</v>
      </c>
      <c r="EM160" s="6">
        <f t="shared" si="184"/>
        <v>7894</v>
      </c>
      <c r="EN160" s="6">
        <f t="shared" si="184"/>
        <v>7894</v>
      </c>
      <c r="EO160" s="6">
        <f t="shared" si="184"/>
        <v>7894</v>
      </c>
      <c r="EP160" s="6">
        <f t="shared" si="184"/>
        <v>7894</v>
      </c>
      <c r="EQ160" s="6">
        <f t="shared" si="184"/>
        <v>7894</v>
      </c>
      <c r="ER160" s="6">
        <f t="shared" si="184"/>
        <v>7894</v>
      </c>
      <c r="ES160" s="6">
        <f t="shared" si="184"/>
        <v>7894</v>
      </c>
      <c r="ET160" s="6">
        <f t="shared" si="184"/>
        <v>7894</v>
      </c>
      <c r="EU160" s="6">
        <f t="shared" si="184"/>
        <v>7894</v>
      </c>
      <c r="EV160" s="6">
        <f t="shared" si="184"/>
        <v>7894</v>
      </c>
      <c r="EW160" s="6">
        <f t="shared" si="184"/>
        <v>7894</v>
      </c>
      <c r="EX160" s="6">
        <f t="shared" si="184"/>
        <v>7894</v>
      </c>
      <c r="EY160" s="6">
        <f t="shared" si="184"/>
        <v>7894</v>
      </c>
      <c r="EZ160" s="6">
        <f t="shared" si="184"/>
        <v>7894</v>
      </c>
      <c r="FA160" s="6">
        <f t="shared" si="184"/>
        <v>7894</v>
      </c>
      <c r="FB160" s="6">
        <f t="shared" si="184"/>
        <v>7894</v>
      </c>
      <c r="FC160" s="6">
        <f t="shared" si="184"/>
        <v>7894</v>
      </c>
      <c r="FD160" s="6">
        <f t="shared" si="184"/>
        <v>7894</v>
      </c>
      <c r="FE160" s="6">
        <f t="shared" si="184"/>
        <v>7894</v>
      </c>
      <c r="FF160" s="6">
        <f t="shared" si="184"/>
        <v>7894</v>
      </c>
      <c r="FG160" s="6">
        <f t="shared" si="184"/>
        <v>7894</v>
      </c>
      <c r="FH160" s="6">
        <f t="shared" si="184"/>
        <v>7894</v>
      </c>
      <c r="FI160" s="6">
        <f t="shared" si="184"/>
        <v>7894</v>
      </c>
      <c r="FJ160" s="6">
        <f t="shared" si="184"/>
        <v>7894</v>
      </c>
      <c r="FK160" s="6">
        <f t="shared" si="184"/>
        <v>7894</v>
      </c>
      <c r="FL160" s="6">
        <f t="shared" si="184"/>
        <v>7894</v>
      </c>
      <c r="FM160" s="6">
        <f t="shared" si="184"/>
        <v>7894</v>
      </c>
      <c r="FN160" s="6">
        <f t="shared" si="184"/>
        <v>7894</v>
      </c>
      <c r="FO160" s="6">
        <f t="shared" si="184"/>
        <v>7894</v>
      </c>
      <c r="FP160" s="6">
        <f t="shared" si="184"/>
        <v>7894</v>
      </c>
      <c r="FQ160" s="6">
        <f t="shared" si="184"/>
        <v>7894</v>
      </c>
      <c r="FR160" s="6">
        <f t="shared" si="184"/>
        <v>7894</v>
      </c>
      <c r="FS160" s="6">
        <f t="shared" si="184"/>
        <v>7894</v>
      </c>
      <c r="FT160" s="35">
        <f t="shared" si="184"/>
        <v>7894</v>
      </c>
      <c r="FU160" s="6">
        <f t="shared" si="184"/>
        <v>7894</v>
      </c>
      <c r="FV160" s="6">
        <f t="shared" si="184"/>
        <v>7894</v>
      </c>
      <c r="FW160" s="6">
        <f t="shared" si="184"/>
        <v>7894</v>
      </c>
      <c r="FX160" s="6">
        <f t="shared" si="184"/>
        <v>7894</v>
      </c>
      <c r="FY160" s="33"/>
      <c r="FZ160" s="6">
        <f>FZ32</f>
        <v>0</v>
      </c>
      <c r="GA160" s="33"/>
      <c r="GB160" s="33"/>
      <c r="GC160" s="33"/>
      <c r="GD160" s="6"/>
      <c r="GE160" s="6"/>
    </row>
    <row r="161" spans="1:187" ht="15.75" x14ac:dyDescent="0.25">
      <c r="A161" s="3" t="s">
        <v>496</v>
      </c>
      <c r="B161" s="2" t="s">
        <v>497</v>
      </c>
      <c r="C161" s="6">
        <f>ROUND(C160*C159,2)</f>
        <v>18258822</v>
      </c>
      <c r="D161" s="6">
        <f t="shared" ref="D161:BO161" si="185">ROUND(D160*D159,2)</f>
        <v>0</v>
      </c>
      <c r="E161" s="6">
        <f t="shared" si="185"/>
        <v>7894</v>
      </c>
      <c r="F161" s="6">
        <f t="shared" si="185"/>
        <v>0</v>
      </c>
      <c r="G161" s="6">
        <f t="shared" si="185"/>
        <v>0</v>
      </c>
      <c r="H161" s="6">
        <f t="shared" si="185"/>
        <v>0</v>
      </c>
      <c r="I161" s="6">
        <f t="shared" si="185"/>
        <v>0</v>
      </c>
      <c r="J161" s="6">
        <f t="shared" si="185"/>
        <v>0</v>
      </c>
      <c r="K161" s="6">
        <f t="shared" si="185"/>
        <v>0</v>
      </c>
      <c r="L161" s="6">
        <f t="shared" si="185"/>
        <v>0</v>
      </c>
      <c r="M161" s="6">
        <f t="shared" si="185"/>
        <v>0</v>
      </c>
      <c r="N161" s="6">
        <f t="shared" si="185"/>
        <v>0</v>
      </c>
      <c r="O161" s="6">
        <f t="shared" si="185"/>
        <v>0</v>
      </c>
      <c r="P161" s="6">
        <f t="shared" si="185"/>
        <v>0</v>
      </c>
      <c r="Q161" s="6">
        <f t="shared" si="185"/>
        <v>0</v>
      </c>
      <c r="R161" s="6">
        <f t="shared" si="185"/>
        <v>17615461</v>
      </c>
      <c r="S161" s="6">
        <f t="shared" si="185"/>
        <v>0</v>
      </c>
      <c r="T161" s="6">
        <f t="shared" si="185"/>
        <v>0</v>
      </c>
      <c r="U161" s="6">
        <f t="shared" si="185"/>
        <v>0</v>
      </c>
      <c r="V161" s="6">
        <f t="shared" si="185"/>
        <v>0</v>
      </c>
      <c r="W161" s="35">
        <f t="shared" si="185"/>
        <v>0</v>
      </c>
      <c r="X161" s="6">
        <f t="shared" si="185"/>
        <v>0</v>
      </c>
      <c r="Y161" s="6">
        <f t="shared" si="185"/>
        <v>9417542</v>
      </c>
      <c r="Z161" s="6">
        <f t="shared" si="185"/>
        <v>0</v>
      </c>
      <c r="AA161" s="6">
        <f t="shared" si="185"/>
        <v>0</v>
      </c>
      <c r="AB161" s="6">
        <f t="shared" si="185"/>
        <v>659149</v>
      </c>
      <c r="AC161" s="6">
        <f t="shared" si="185"/>
        <v>0</v>
      </c>
      <c r="AD161" s="6">
        <f t="shared" si="185"/>
        <v>0</v>
      </c>
      <c r="AE161" s="6">
        <f t="shared" si="185"/>
        <v>0</v>
      </c>
      <c r="AF161" s="6">
        <f t="shared" si="185"/>
        <v>0</v>
      </c>
      <c r="AG161" s="6">
        <f t="shared" si="185"/>
        <v>0</v>
      </c>
      <c r="AH161" s="6">
        <f t="shared" si="185"/>
        <v>0</v>
      </c>
      <c r="AI161" s="6">
        <f t="shared" si="185"/>
        <v>0</v>
      </c>
      <c r="AJ161" s="6">
        <f t="shared" si="185"/>
        <v>0</v>
      </c>
      <c r="AK161" s="6">
        <f t="shared" si="185"/>
        <v>0</v>
      </c>
      <c r="AL161" s="6">
        <f t="shared" si="185"/>
        <v>0</v>
      </c>
      <c r="AM161" s="6">
        <f t="shared" si="185"/>
        <v>0</v>
      </c>
      <c r="AN161" s="6">
        <f t="shared" si="185"/>
        <v>0</v>
      </c>
      <c r="AO161" s="6">
        <f t="shared" si="185"/>
        <v>0</v>
      </c>
      <c r="AP161" s="6">
        <f t="shared" si="185"/>
        <v>1831408</v>
      </c>
      <c r="AQ161" s="6">
        <f t="shared" si="185"/>
        <v>296025</v>
      </c>
      <c r="AR161" s="6">
        <f t="shared" si="185"/>
        <v>17031305</v>
      </c>
      <c r="AS161" s="6">
        <f t="shared" si="185"/>
        <v>0</v>
      </c>
      <c r="AT161" s="6">
        <f t="shared" si="185"/>
        <v>0</v>
      </c>
      <c r="AU161" s="6">
        <f t="shared" si="185"/>
        <v>0</v>
      </c>
      <c r="AV161" s="6">
        <f t="shared" si="185"/>
        <v>0</v>
      </c>
      <c r="AW161" s="6">
        <f t="shared" si="185"/>
        <v>0</v>
      </c>
      <c r="AX161" s="6">
        <f t="shared" si="185"/>
        <v>0</v>
      </c>
      <c r="AY161" s="6">
        <f t="shared" si="185"/>
        <v>0</v>
      </c>
      <c r="AZ161" s="6">
        <f t="shared" si="185"/>
        <v>0</v>
      </c>
      <c r="BA161" s="6">
        <f t="shared" si="185"/>
        <v>0</v>
      </c>
      <c r="BB161" s="6">
        <f t="shared" si="185"/>
        <v>0</v>
      </c>
      <c r="BC161" s="6">
        <f t="shared" si="185"/>
        <v>1894560</v>
      </c>
      <c r="BD161" s="6">
        <f t="shared" si="185"/>
        <v>0</v>
      </c>
      <c r="BE161" s="6">
        <f t="shared" si="185"/>
        <v>0</v>
      </c>
      <c r="BF161" s="6">
        <f t="shared" si="185"/>
        <v>5431072</v>
      </c>
      <c r="BG161" s="6">
        <f t="shared" si="185"/>
        <v>0</v>
      </c>
      <c r="BH161" s="6">
        <f t="shared" si="185"/>
        <v>201297</v>
      </c>
      <c r="BI161" s="6">
        <f t="shared" si="185"/>
        <v>15788</v>
      </c>
      <c r="BJ161" s="6">
        <f t="shared" si="185"/>
        <v>0</v>
      </c>
      <c r="BK161" s="6">
        <f t="shared" si="185"/>
        <v>51772799</v>
      </c>
      <c r="BL161" s="6">
        <f t="shared" si="185"/>
        <v>0</v>
      </c>
      <c r="BM161" s="6">
        <f t="shared" si="185"/>
        <v>0</v>
      </c>
      <c r="BN161" s="6">
        <f t="shared" si="185"/>
        <v>0</v>
      </c>
      <c r="BO161" s="6">
        <f t="shared" si="185"/>
        <v>0</v>
      </c>
      <c r="BP161" s="6">
        <f t="shared" ref="BP161:EA161" si="186">ROUND(BP160*BP159,2)</f>
        <v>0</v>
      </c>
      <c r="BQ161" s="6">
        <f t="shared" si="186"/>
        <v>0</v>
      </c>
      <c r="BR161" s="6">
        <f t="shared" si="186"/>
        <v>0</v>
      </c>
      <c r="BS161" s="6">
        <f t="shared" si="186"/>
        <v>0</v>
      </c>
      <c r="BT161" s="6">
        <f t="shared" si="186"/>
        <v>0</v>
      </c>
      <c r="BU161" s="6">
        <f t="shared" si="186"/>
        <v>0</v>
      </c>
      <c r="BV161" s="6">
        <f t="shared" si="186"/>
        <v>0</v>
      </c>
      <c r="BW161" s="6">
        <f t="shared" si="186"/>
        <v>0</v>
      </c>
      <c r="BX161" s="6">
        <f t="shared" si="186"/>
        <v>0</v>
      </c>
      <c r="BY161" s="6">
        <f t="shared" si="186"/>
        <v>0</v>
      </c>
      <c r="BZ161" s="6">
        <f t="shared" si="186"/>
        <v>0</v>
      </c>
      <c r="CA161" s="6">
        <f t="shared" si="186"/>
        <v>0</v>
      </c>
      <c r="CB161" s="6">
        <f t="shared" si="186"/>
        <v>1866931</v>
      </c>
      <c r="CC161" s="6">
        <f t="shared" si="186"/>
        <v>0</v>
      </c>
      <c r="CD161" s="6">
        <f t="shared" si="186"/>
        <v>0</v>
      </c>
      <c r="CE161" s="6">
        <f t="shared" si="186"/>
        <v>0</v>
      </c>
      <c r="CF161" s="6">
        <f t="shared" si="186"/>
        <v>0</v>
      </c>
      <c r="CG161" s="6">
        <f t="shared" si="186"/>
        <v>0</v>
      </c>
      <c r="CH161" s="6">
        <f t="shared" si="186"/>
        <v>0</v>
      </c>
      <c r="CI161" s="6">
        <f t="shared" si="186"/>
        <v>0</v>
      </c>
      <c r="CJ161" s="6">
        <f t="shared" si="186"/>
        <v>0</v>
      </c>
      <c r="CK161" s="6">
        <f t="shared" si="186"/>
        <v>4152244</v>
      </c>
      <c r="CL161" s="6">
        <f t="shared" si="186"/>
        <v>39470</v>
      </c>
      <c r="CM161" s="6">
        <f t="shared" si="186"/>
        <v>31576</v>
      </c>
      <c r="CN161" s="6">
        <f t="shared" si="186"/>
        <v>1618270</v>
      </c>
      <c r="CO161" s="6">
        <f t="shared" si="186"/>
        <v>0</v>
      </c>
      <c r="CP161" s="6">
        <f t="shared" si="186"/>
        <v>0</v>
      </c>
      <c r="CQ161" s="6">
        <f t="shared" si="186"/>
        <v>0</v>
      </c>
      <c r="CR161" s="6">
        <f t="shared" si="186"/>
        <v>0</v>
      </c>
      <c r="CS161" s="6">
        <f t="shared" si="186"/>
        <v>0</v>
      </c>
      <c r="CT161" s="6">
        <f t="shared" si="186"/>
        <v>0</v>
      </c>
      <c r="CU161" s="6">
        <f t="shared" si="186"/>
        <v>2885257</v>
      </c>
      <c r="CV161" s="6">
        <f t="shared" si="186"/>
        <v>0</v>
      </c>
      <c r="CW161" s="6">
        <f t="shared" si="186"/>
        <v>0</v>
      </c>
      <c r="CX161" s="6">
        <f t="shared" si="186"/>
        <v>0</v>
      </c>
      <c r="CY161" s="6">
        <f t="shared" si="186"/>
        <v>0</v>
      </c>
      <c r="CZ161" s="6">
        <f t="shared" si="186"/>
        <v>0</v>
      </c>
      <c r="DA161" s="6">
        <f t="shared" si="186"/>
        <v>0</v>
      </c>
      <c r="DB161" s="6">
        <f t="shared" si="186"/>
        <v>0</v>
      </c>
      <c r="DC161" s="6">
        <f t="shared" si="186"/>
        <v>0</v>
      </c>
      <c r="DD161" s="6">
        <f t="shared" si="186"/>
        <v>0</v>
      </c>
      <c r="DE161" s="6">
        <f t="shared" si="186"/>
        <v>0</v>
      </c>
      <c r="DF161" s="6">
        <f t="shared" si="186"/>
        <v>0</v>
      </c>
      <c r="DG161" s="6">
        <f t="shared" si="186"/>
        <v>0</v>
      </c>
      <c r="DH161" s="6">
        <f t="shared" si="186"/>
        <v>0</v>
      </c>
      <c r="DI161" s="6">
        <f t="shared" si="186"/>
        <v>15788</v>
      </c>
      <c r="DJ161" s="6">
        <f t="shared" si="186"/>
        <v>27629</v>
      </c>
      <c r="DK161" s="6">
        <f t="shared" si="186"/>
        <v>0</v>
      </c>
      <c r="DL161" s="6">
        <f t="shared" si="186"/>
        <v>0</v>
      </c>
      <c r="DM161" s="6">
        <f t="shared" si="186"/>
        <v>0</v>
      </c>
      <c r="DN161" s="6">
        <f t="shared" si="186"/>
        <v>0</v>
      </c>
      <c r="DO161" s="6">
        <f t="shared" si="186"/>
        <v>0</v>
      </c>
      <c r="DP161" s="6">
        <f t="shared" si="186"/>
        <v>0</v>
      </c>
      <c r="DQ161" s="6">
        <f t="shared" si="186"/>
        <v>0</v>
      </c>
      <c r="DR161" s="6">
        <f t="shared" si="186"/>
        <v>0</v>
      </c>
      <c r="DS161" s="6">
        <f t="shared" si="186"/>
        <v>0</v>
      </c>
      <c r="DT161" s="6">
        <f t="shared" si="186"/>
        <v>0</v>
      </c>
      <c r="DU161" s="6">
        <f t="shared" si="186"/>
        <v>0</v>
      </c>
      <c r="DV161" s="6">
        <f t="shared" si="186"/>
        <v>0</v>
      </c>
      <c r="DW161" s="6">
        <f t="shared" si="186"/>
        <v>0</v>
      </c>
      <c r="DX161" s="6">
        <f t="shared" si="186"/>
        <v>0</v>
      </c>
      <c r="DY161" s="6">
        <f t="shared" si="186"/>
        <v>0</v>
      </c>
      <c r="DZ161" s="6">
        <f t="shared" si="186"/>
        <v>0</v>
      </c>
      <c r="EA161" s="6">
        <f t="shared" si="186"/>
        <v>0</v>
      </c>
      <c r="EB161" s="6">
        <f t="shared" ref="EB161:FX161" si="187">ROUND(EB160*EB159,2)</f>
        <v>0</v>
      </c>
      <c r="EC161" s="6">
        <f t="shared" si="187"/>
        <v>0</v>
      </c>
      <c r="ED161" s="6">
        <f t="shared" si="187"/>
        <v>0</v>
      </c>
      <c r="EE161" s="6">
        <f t="shared" si="187"/>
        <v>0</v>
      </c>
      <c r="EF161" s="6">
        <f t="shared" si="187"/>
        <v>0</v>
      </c>
      <c r="EG161" s="6">
        <f t="shared" si="187"/>
        <v>0</v>
      </c>
      <c r="EH161" s="6">
        <f t="shared" si="187"/>
        <v>0</v>
      </c>
      <c r="EI161" s="6">
        <f t="shared" si="187"/>
        <v>0</v>
      </c>
      <c r="EJ161" s="6">
        <f t="shared" si="187"/>
        <v>0</v>
      </c>
      <c r="EK161" s="6">
        <f t="shared" si="187"/>
        <v>0</v>
      </c>
      <c r="EL161" s="6">
        <f t="shared" si="187"/>
        <v>0</v>
      </c>
      <c r="EM161" s="6">
        <f t="shared" si="187"/>
        <v>0</v>
      </c>
      <c r="EN161" s="6">
        <f t="shared" si="187"/>
        <v>959121</v>
      </c>
      <c r="EO161" s="6">
        <f t="shared" si="187"/>
        <v>0</v>
      </c>
      <c r="EP161" s="6">
        <f t="shared" si="187"/>
        <v>0</v>
      </c>
      <c r="EQ161" s="6">
        <f t="shared" si="187"/>
        <v>0</v>
      </c>
      <c r="ER161" s="6">
        <f t="shared" si="187"/>
        <v>0</v>
      </c>
      <c r="ES161" s="6">
        <f t="shared" si="187"/>
        <v>0</v>
      </c>
      <c r="ET161" s="6">
        <f t="shared" si="187"/>
        <v>0</v>
      </c>
      <c r="EU161" s="6">
        <f t="shared" si="187"/>
        <v>31576</v>
      </c>
      <c r="EV161" s="6">
        <f t="shared" si="187"/>
        <v>0</v>
      </c>
      <c r="EW161" s="6">
        <f t="shared" si="187"/>
        <v>0</v>
      </c>
      <c r="EX161" s="6">
        <f t="shared" si="187"/>
        <v>0</v>
      </c>
      <c r="EY161" s="6">
        <f t="shared" si="187"/>
        <v>1973500</v>
      </c>
      <c r="EZ161" s="6">
        <f t="shared" si="187"/>
        <v>0</v>
      </c>
      <c r="FA161" s="6">
        <f t="shared" si="187"/>
        <v>0</v>
      </c>
      <c r="FB161" s="6">
        <f t="shared" si="187"/>
        <v>0</v>
      </c>
      <c r="FC161" s="6">
        <f t="shared" si="187"/>
        <v>0</v>
      </c>
      <c r="FD161" s="6">
        <f t="shared" si="187"/>
        <v>0</v>
      </c>
      <c r="FE161" s="6">
        <f t="shared" si="187"/>
        <v>0</v>
      </c>
      <c r="FF161" s="6">
        <f t="shared" si="187"/>
        <v>0</v>
      </c>
      <c r="FG161" s="6">
        <f t="shared" si="187"/>
        <v>0</v>
      </c>
      <c r="FH161" s="6">
        <f t="shared" si="187"/>
        <v>0</v>
      </c>
      <c r="FI161" s="6">
        <f t="shared" si="187"/>
        <v>0</v>
      </c>
      <c r="FJ161" s="6">
        <f t="shared" si="187"/>
        <v>0</v>
      </c>
      <c r="FK161" s="6">
        <f t="shared" si="187"/>
        <v>0</v>
      </c>
      <c r="FL161" s="6">
        <f t="shared" si="187"/>
        <v>0</v>
      </c>
      <c r="FM161" s="6">
        <f t="shared" si="187"/>
        <v>0</v>
      </c>
      <c r="FN161" s="6">
        <f t="shared" si="187"/>
        <v>0</v>
      </c>
      <c r="FO161" s="6">
        <f t="shared" si="187"/>
        <v>0</v>
      </c>
      <c r="FP161" s="6">
        <f t="shared" si="187"/>
        <v>0</v>
      </c>
      <c r="FQ161" s="6">
        <f t="shared" si="187"/>
        <v>0</v>
      </c>
      <c r="FR161" s="6">
        <f t="shared" si="187"/>
        <v>0</v>
      </c>
      <c r="FS161" s="6">
        <f t="shared" si="187"/>
        <v>0</v>
      </c>
      <c r="FT161" s="35">
        <f t="shared" si="187"/>
        <v>0</v>
      </c>
      <c r="FU161" s="6">
        <f t="shared" si="187"/>
        <v>0</v>
      </c>
      <c r="FV161" s="6">
        <f t="shared" si="187"/>
        <v>0</v>
      </c>
      <c r="FW161" s="6">
        <f t="shared" si="187"/>
        <v>0</v>
      </c>
      <c r="FX161" s="6">
        <f t="shared" si="187"/>
        <v>0</v>
      </c>
      <c r="FY161" s="33"/>
      <c r="FZ161" s="33">
        <f>SUM(C161:FX161)</f>
        <v>138034484</v>
      </c>
      <c r="GA161" s="33"/>
      <c r="GB161" s="33"/>
      <c r="GC161" s="33"/>
      <c r="GD161" s="6"/>
      <c r="GE161" s="6"/>
    </row>
    <row r="162" spans="1:187" ht="15.75" x14ac:dyDescent="0.25">
      <c r="A162" s="3"/>
      <c r="B162" s="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35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35"/>
      <c r="FU162" s="6"/>
      <c r="FV162" s="6"/>
      <c r="FW162" s="6"/>
      <c r="FX162" s="6"/>
      <c r="FY162" s="101"/>
      <c r="FZ162" s="33"/>
      <c r="GA162" s="33"/>
      <c r="GB162" s="33"/>
      <c r="GC162" s="33"/>
      <c r="GD162" s="6"/>
      <c r="GE162" s="6"/>
    </row>
    <row r="163" spans="1:187" ht="15.75" x14ac:dyDescent="0.25">
      <c r="A163" s="3" t="s">
        <v>498</v>
      </c>
      <c r="B163" s="2" t="s">
        <v>499</v>
      </c>
      <c r="C163" s="6">
        <f t="shared" ref="C163:BN163" si="188">C8+C28</f>
        <v>1</v>
      </c>
      <c r="D163" s="6">
        <f t="shared" si="188"/>
        <v>8.5</v>
      </c>
      <c r="E163" s="6">
        <f t="shared" si="188"/>
        <v>0</v>
      </c>
      <c r="F163" s="6">
        <f t="shared" si="188"/>
        <v>2</v>
      </c>
      <c r="G163" s="6">
        <f t="shared" si="188"/>
        <v>0</v>
      </c>
      <c r="H163" s="6">
        <f t="shared" si="188"/>
        <v>4</v>
      </c>
      <c r="I163" s="6">
        <f t="shared" si="188"/>
        <v>2</v>
      </c>
      <c r="J163" s="6">
        <f t="shared" si="188"/>
        <v>0</v>
      </c>
      <c r="K163" s="6">
        <f t="shared" si="188"/>
        <v>0</v>
      </c>
      <c r="L163" s="6">
        <f t="shared" si="188"/>
        <v>2</v>
      </c>
      <c r="M163" s="6">
        <f t="shared" si="188"/>
        <v>0</v>
      </c>
      <c r="N163" s="6">
        <f t="shared" si="188"/>
        <v>17</v>
      </c>
      <c r="O163" s="6">
        <f t="shared" si="188"/>
        <v>0</v>
      </c>
      <c r="P163" s="6">
        <f t="shared" si="188"/>
        <v>0</v>
      </c>
      <c r="Q163" s="6">
        <f t="shared" si="188"/>
        <v>132</v>
      </c>
      <c r="R163" s="6">
        <f t="shared" si="188"/>
        <v>0</v>
      </c>
      <c r="S163" s="6">
        <f t="shared" si="188"/>
        <v>0</v>
      </c>
      <c r="T163" s="6">
        <f t="shared" si="188"/>
        <v>0</v>
      </c>
      <c r="U163" s="6">
        <f t="shared" si="188"/>
        <v>0</v>
      </c>
      <c r="V163" s="6">
        <f t="shared" si="188"/>
        <v>0</v>
      </c>
      <c r="W163" s="6">
        <f t="shared" si="188"/>
        <v>0</v>
      </c>
      <c r="X163" s="6">
        <f t="shared" si="188"/>
        <v>0</v>
      </c>
      <c r="Y163" s="6">
        <f t="shared" si="188"/>
        <v>0</v>
      </c>
      <c r="Z163" s="6">
        <f t="shared" si="188"/>
        <v>0</v>
      </c>
      <c r="AA163" s="6">
        <f t="shared" si="188"/>
        <v>0</v>
      </c>
      <c r="AB163" s="6">
        <f t="shared" si="188"/>
        <v>0</v>
      </c>
      <c r="AC163" s="6">
        <f t="shared" si="188"/>
        <v>0</v>
      </c>
      <c r="AD163" s="6">
        <f t="shared" si="188"/>
        <v>0</v>
      </c>
      <c r="AE163" s="6">
        <f t="shared" si="188"/>
        <v>0</v>
      </c>
      <c r="AF163" s="6">
        <f t="shared" si="188"/>
        <v>0</v>
      </c>
      <c r="AG163" s="6">
        <f t="shared" si="188"/>
        <v>0</v>
      </c>
      <c r="AH163" s="6">
        <f t="shared" si="188"/>
        <v>0</v>
      </c>
      <c r="AI163" s="6">
        <f t="shared" si="188"/>
        <v>0</v>
      </c>
      <c r="AJ163" s="6">
        <f t="shared" si="188"/>
        <v>0</v>
      </c>
      <c r="AK163" s="6">
        <f t="shared" si="188"/>
        <v>0</v>
      </c>
      <c r="AL163" s="6">
        <f t="shared" si="188"/>
        <v>0</v>
      </c>
      <c r="AM163" s="6">
        <f t="shared" si="188"/>
        <v>0</v>
      </c>
      <c r="AN163" s="6">
        <f t="shared" si="188"/>
        <v>0</v>
      </c>
      <c r="AO163" s="6">
        <f t="shared" si="188"/>
        <v>0</v>
      </c>
      <c r="AP163" s="6">
        <f t="shared" si="188"/>
        <v>51.5</v>
      </c>
      <c r="AQ163" s="6">
        <f t="shared" si="188"/>
        <v>0</v>
      </c>
      <c r="AR163" s="6">
        <f t="shared" si="188"/>
        <v>2</v>
      </c>
      <c r="AS163" s="6">
        <f t="shared" si="188"/>
        <v>0</v>
      </c>
      <c r="AT163" s="6">
        <f t="shared" si="188"/>
        <v>2</v>
      </c>
      <c r="AU163" s="6">
        <f t="shared" si="188"/>
        <v>0</v>
      </c>
      <c r="AV163" s="6">
        <f t="shared" si="188"/>
        <v>0</v>
      </c>
      <c r="AW163" s="6">
        <f t="shared" si="188"/>
        <v>0</v>
      </c>
      <c r="AX163" s="6">
        <f t="shared" si="188"/>
        <v>0</v>
      </c>
      <c r="AY163" s="6">
        <f t="shared" si="188"/>
        <v>0</v>
      </c>
      <c r="AZ163" s="6">
        <f t="shared" si="188"/>
        <v>0</v>
      </c>
      <c r="BA163" s="6">
        <f t="shared" si="188"/>
        <v>0</v>
      </c>
      <c r="BB163" s="6">
        <f t="shared" si="188"/>
        <v>0</v>
      </c>
      <c r="BC163" s="6">
        <f t="shared" si="188"/>
        <v>3.5</v>
      </c>
      <c r="BD163" s="6">
        <f t="shared" si="188"/>
        <v>0</v>
      </c>
      <c r="BE163" s="6">
        <f t="shared" si="188"/>
        <v>0</v>
      </c>
      <c r="BF163" s="6">
        <f t="shared" si="188"/>
        <v>20.5</v>
      </c>
      <c r="BG163" s="6">
        <f t="shared" si="188"/>
        <v>0</v>
      </c>
      <c r="BH163" s="6">
        <f t="shared" si="188"/>
        <v>0</v>
      </c>
      <c r="BI163" s="6">
        <f t="shared" si="188"/>
        <v>0</v>
      </c>
      <c r="BJ163" s="6">
        <f t="shared" si="188"/>
        <v>0</v>
      </c>
      <c r="BK163" s="6">
        <f t="shared" si="188"/>
        <v>16</v>
      </c>
      <c r="BL163" s="6">
        <f t="shared" si="188"/>
        <v>9</v>
      </c>
      <c r="BM163" s="6">
        <f t="shared" si="188"/>
        <v>0</v>
      </c>
      <c r="BN163" s="6">
        <f t="shared" si="188"/>
        <v>0</v>
      </c>
      <c r="BO163" s="6">
        <f t="shared" ref="BO163:DZ163" si="189">BO8+BO28</f>
        <v>0</v>
      </c>
      <c r="BP163" s="6">
        <f t="shared" si="189"/>
        <v>0</v>
      </c>
      <c r="BQ163" s="6">
        <f t="shared" si="189"/>
        <v>0</v>
      </c>
      <c r="BR163" s="6">
        <f t="shared" si="189"/>
        <v>0</v>
      </c>
      <c r="BS163" s="6">
        <f t="shared" si="189"/>
        <v>0</v>
      </c>
      <c r="BT163" s="6">
        <f t="shared" si="189"/>
        <v>0</v>
      </c>
      <c r="BU163" s="6">
        <f t="shared" si="189"/>
        <v>0</v>
      </c>
      <c r="BV163" s="6">
        <f t="shared" si="189"/>
        <v>0</v>
      </c>
      <c r="BW163" s="6">
        <f t="shared" si="189"/>
        <v>0</v>
      </c>
      <c r="BX163" s="6">
        <f t="shared" si="189"/>
        <v>0</v>
      </c>
      <c r="BY163" s="6">
        <f t="shared" si="189"/>
        <v>0</v>
      </c>
      <c r="BZ163" s="6">
        <f t="shared" si="189"/>
        <v>0</v>
      </c>
      <c r="CA163" s="6">
        <f t="shared" si="189"/>
        <v>0</v>
      </c>
      <c r="CB163" s="6">
        <f t="shared" si="189"/>
        <v>22.5</v>
      </c>
      <c r="CC163" s="6">
        <f t="shared" si="189"/>
        <v>0</v>
      </c>
      <c r="CD163" s="6">
        <f t="shared" si="189"/>
        <v>0</v>
      </c>
      <c r="CE163" s="6">
        <f t="shared" si="189"/>
        <v>0</v>
      </c>
      <c r="CF163" s="6">
        <f t="shared" si="189"/>
        <v>0</v>
      </c>
      <c r="CG163" s="6">
        <f t="shared" si="189"/>
        <v>0</v>
      </c>
      <c r="CH163" s="6">
        <f t="shared" si="189"/>
        <v>0</v>
      </c>
      <c r="CI163" s="6">
        <f t="shared" si="189"/>
        <v>0</v>
      </c>
      <c r="CJ163" s="6">
        <f t="shared" si="189"/>
        <v>5</v>
      </c>
      <c r="CK163" s="6">
        <f t="shared" si="189"/>
        <v>0</v>
      </c>
      <c r="CL163" s="6">
        <f t="shared" si="189"/>
        <v>0</v>
      </c>
      <c r="CM163" s="6">
        <f t="shared" si="189"/>
        <v>0</v>
      </c>
      <c r="CN163" s="6">
        <f t="shared" si="189"/>
        <v>36.5</v>
      </c>
      <c r="CO163" s="6">
        <f t="shared" si="189"/>
        <v>15.5</v>
      </c>
      <c r="CP163" s="6">
        <f t="shared" si="189"/>
        <v>0</v>
      </c>
      <c r="CQ163" s="6">
        <f t="shared" si="189"/>
        <v>0</v>
      </c>
      <c r="CR163" s="6">
        <f t="shared" si="189"/>
        <v>0</v>
      </c>
      <c r="CS163" s="6">
        <f t="shared" si="189"/>
        <v>0</v>
      </c>
      <c r="CT163" s="6">
        <f t="shared" si="189"/>
        <v>0</v>
      </c>
      <c r="CU163" s="6">
        <f t="shared" si="189"/>
        <v>6</v>
      </c>
      <c r="CV163" s="6">
        <f t="shared" si="189"/>
        <v>0</v>
      </c>
      <c r="CW163" s="6">
        <f t="shared" si="189"/>
        <v>0</v>
      </c>
      <c r="CX163" s="6">
        <f t="shared" si="189"/>
        <v>0</v>
      </c>
      <c r="CY163" s="6">
        <f t="shared" si="189"/>
        <v>0</v>
      </c>
      <c r="CZ163" s="6">
        <f t="shared" si="189"/>
        <v>0</v>
      </c>
      <c r="DA163" s="6">
        <f t="shared" si="189"/>
        <v>0</v>
      </c>
      <c r="DB163" s="6">
        <f t="shared" si="189"/>
        <v>0</v>
      </c>
      <c r="DC163" s="6">
        <f t="shared" si="189"/>
        <v>0</v>
      </c>
      <c r="DD163" s="6">
        <f t="shared" si="189"/>
        <v>0</v>
      </c>
      <c r="DE163" s="6">
        <f t="shared" si="189"/>
        <v>0</v>
      </c>
      <c r="DF163" s="6">
        <f t="shared" si="189"/>
        <v>15.5</v>
      </c>
      <c r="DG163" s="6">
        <f t="shared" si="189"/>
        <v>0</v>
      </c>
      <c r="DH163" s="6">
        <f t="shared" si="189"/>
        <v>0</v>
      </c>
      <c r="DI163" s="6">
        <f t="shared" si="189"/>
        <v>2</v>
      </c>
      <c r="DJ163" s="6">
        <f t="shared" si="189"/>
        <v>0</v>
      </c>
      <c r="DK163" s="6">
        <f t="shared" si="189"/>
        <v>0</v>
      </c>
      <c r="DL163" s="6">
        <f t="shared" si="189"/>
        <v>0</v>
      </c>
      <c r="DM163" s="6">
        <f t="shared" si="189"/>
        <v>0</v>
      </c>
      <c r="DN163" s="6">
        <f t="shared" si="189"/>
        <v>0</v>
      </c>
      <c r="DO163" s="6">
        <f t="shared" si="189"/>
        <v>0</v>
      </c>
      <c r="DP163" s="6">
        <f t="shared" si="189"/>
        <v>0</v>
      </c>
      <c r="DQ163" s="6">
        <f t="shared" si="189"/>
        <v>0</v>
      </c>
      <c r="DR163" s="6">
        <f t="shared" si="189"/>
        <v>0</v>
      </c>
      <c r="DS163" s="6">
        <f t="shared" si="189"/>
        <v>0</v>
      </c>
      <c r="DT163" s="6">
        <f t="shared" si="189"/>
        <v>0</v>
      </c>
      <c r="DU163" s="6">
        <f t="shared" si="189"/>
        <v>0</v>
      </c>
      <c r="DV163" s="6">
        <f t="shared" si="189"/>
        <v>0</v>
      </c>
      <c r="DW163" s="6">
        <f t="shared" si="189"/>
        <v>0</v>
      </c>
      <c r="DX163" s="6">
        <f t="shared" si="189"/>
        <v>0</v>
      </c>
      <c r="DY163" s="6">
        <f t="shared" si="189"/>
        <v>0</v>
      </c>
      <c r="DZ163" s="6">
        <f t="shared" si="189"/>
        <v>0</v>
      </c>
      <c r="EA163" s="6">
        <f t="shared" ref="EA163:FX163" si="190">EA8+EA28</f>
        <v>0</v>
      </c>
      <c r="EB163" s="6">
        <f t="shared" si="190"/>
        <v>0</v>
      </c>
      <c r="EC163" s="6">
        <f t="shared" si="190"/>
        <v>0</v>
      </c>
      <c r="ED163" s="6">
        <f t="shared" si="190"/>
        <v>0</v>
      </c>
      <c r="EE163" s="6">
        <f t="shared" si="190"/>
        <v>4</v>
      </c>
      <c r="EF163" s="6">
        <f t="shared" si="190"/>
        <v>0</v>
      </c>
      <c r="EG163" s="6">
        <f t="shared" si="190"/>
        <v>0</v>
      </c>
      <c r="EH163" s="6">
        <f t="shared" si="190"/>
        <v>0</v>
      </c>
      <c r="EI163" s="6">
        <f t="shared" si="190"/>
        <v>3</v>
      </c>
      <c r="EJ163" s="6">
        <f t="shared" si="190"/>
        <v>17</v>
      </c>
      <c r="EK163" s="6">
        <f t="shared" si="190"/>
        <v>0</v>
      </c>
      <c r="EL163" s="6">
        <f t="shared" si="190"/>
        <v>0</v>
      </c>
      <c r="EM163" s="6">
        <f t="shared" si="190"/>
        <v>0.5</v>
      </c>
      <c r="EN163" s="6">
        <f t="shared" si="190"/>
        <v>1</v>
      </c>
      <c r="EO163" s="6">
        <f t="shared" si="190"/>
        <v>0</v>
      </c>
      <c r="EP163" s="6">
        <f t="shared" si="190"/>
        <v>0</v>
      </c>
      <c r="EQ163" s="6">
        <f t="shared" si="190"/>
        <v>0</v>
      </c>
      <c r="ER163" s="6">
        <f t="shared" si="190"/>
        <v>0</v>
      </c>
      <c r="ES163" s="6">
        <f t="shared" si="190"/>
        <v>0</v>
      </c>
      <c r="ET163" s="6">
        <f t="shared" si="190"/>
        <v>0</v>
      </c>
      <c r="EU163" s="6">
        <f t="shared" si="190"/>
        <v>1</v>
      </c>
      <c r="EV163" s="6">
        <f t="shared" si="190"/>
        <v>1</v>
      </c>
      <c r="EW163" s="6">
        <f t="shared" si="190"/>
        <v>0</v>
      </c>
      <c r="EX163" s="6">
        <f t="shared" si="190"/>
        <v>0</v>
      </c>
      <c r="EY163" s="6">
        <f t="shared" si="190"/>
        <v>0</v>
      </c>
      <c r="EZ163" s="6">
        <f t="shared" si="190"/>
        <v>0</v>
      </c>
      <c r="FA163" s="6">
        <f t="shared" si="190"/>
        <v>1</v>
      </c>
      <c r="FB163" s="6">
        <f t="shared" si="190"/>
        <v>0</v>
      </c>
      <c r="FC163" s="6">
        <f t="shared" si="190"/>
        <v>1</v>
      </c>
      <c r="FD163" s="6">
        <f t="shared" si="190"/>
        <v>0</v>
      </c>
      <c r="FE163" s="6">
        <f t="shared" si="190"/>
        <v>0</v>
      </c>
      <c r="FF163" s="6">
        <f t="shared" si="190"/>
        <v>0</v>
      </c>
      <c r="FG163" s="6">
        <f t="shared" si="190"/>
        <v>0</v>
      </c>
      <c r="FH163" s="6">
        <f t="shared" si="190"/>
        <v>0</v>
      </c>
      <c r="FI163" s="6">
        <f t="shared" si="190"/>
        <v>1</v>
      </c>
      <c r="FJ163" s="6">
        <f t="shared" si="190"/>
        <v>0</v>
      </c>
      <c r="FK163" s="6">
        <f t="shared" si="190"/>
        <v>0</v>
      </c>
      <c r="FL163" s="6">
        <f t="shared" si="190"/>
        <v>0</v>
      </c>
      <c r="FM163" s="6">
        <f t="shared" si="190"/>
        <v>0</v>
      </c>
      <c r="FN163" s="6">
        <f t="shared" si="190"/>
        <v>5</v>
      </c>
      <c r="FO163" s="6">
        <f t="shared" si="190"/>
        <v>0</v>
      </c>
      <c r="FP163" s="6">
        <f t="shared" si="190"/>
        <v>0</v>
      </c>
      <c r="FQ163" s="6">
        <f t="shared" si="190"/>
        <v>0</v>
      </c>
      <c r="FR163" s="6">
        <f t="shared" si="190"/>
        <v>0</v>
      </c>
      <c r="FS163" s="6">
        <f t="shared" si="190"/>
        <v>0</v>
      </c>
      <c r="FT163" s="35">
        <f t="shared" si="190"/>
        <v>0</v>
      </c>
      <c r="FU163" s="6">
        <f t="shared" si="190"/>
        <v>0</v>
      </c>
      <c r="FV163" s="6">
        <f t="shared" si="190"/>
        <v>0</v>
      </c>
      <c r="FW163" s="6">
        <f t="shared" si="190"/>
        <v>0</v>
      </c>
      <c r="FX163" s="6">
        <f t="shared" si="190"/>
        <v>0</v>
      </c>
      <c r="FY163" s="110"/>
      <c r="FZ163" s="33">
        <f>SUM(C163:FX163)</f>
        <v>411.5</v>
      </c>
      <c r="GA163" s="33"/>
      <c r="GB163" s="33"/>
      <c r="GC163" s="33"/>
      <c r="GD163" s="6"/>
      <c r="GE163" s="6"/>
    </row>
    <row r="164" spans="1:187" ht="15.75" x14ac:dyDescent="0.25">
      <c r="A164" s="3" t="s">
        <v>500</v>
      </c>
      <c r="B164" s="2" t="s">
        <v>501</v>
      </c>
      <c r="C164" s="6">
        <f>C163*C160</f>
        <v>7894</v>
      </c>
      <c r="D164" s="6">
        <f t="shared" ref="D164:BO164" si="191">D163*D160</f>
        <v>67099</v>
      </c>
      <c r="E164" s="6">
        <f t="shared" si="191"/>
        <v>0</v>
      </c>
      <c r="F164" s="6">
        <f t="shared" si="191"/>
        <v>15788</v>
      </c>
      <c r="G164" s="6">
        <f t="shared" si="191"/>
        <v>0</v>
      </c>
      <c r="H164" s="6">
        <f t="shared" si="191"/>
        <v>31576</v>
      </c>
      <c r="I164" s="6">
        <f t="shared" si="191"/>
        <v>15788</v>
      </c>
      <c r="J164" s="6">
        <f t="shared" si="191"/>
        <v>0</v>
      </c>
      <c r="K164" s="6">
        <f t="shared" si="191"/>
        <v>0</v>
      </c>
      <c r="L164" s="6">
        <f t="shared" si="191"/>
        <v>15788</v>
      </c>
      <c r="M164" s="6">
        <f t="shared" si="191"/>
        <v>0</v>
      </c>
      <c r="N164" s="6">
        <f t="shared" si="191"/>
        <v>134198</v>
      </c>
      <c r="O164" s="6">
        <f t="shared" si="191"/>
        <v>0</v>
      </c>
      <c r="P164" s="6">
        <f t="shared" si="191"/>
        <v>0</v>
      </c>
      <c r="Q164" s="6">
        <f t="shared" si="191"/>
        <v>1042008</v>
      </c>
      <c r="R164" s="6">
        <f t="shared" si="191"/>
        <v>0</v>
      </c>
      <c r="S164" s="6">
        <f t="shared" si="191"/>
        <v>0</v>
      </c>
      <c r="T164" s="6">
        <f t="shared" si="191"/>
        <v>0</v>
      </c>
      <c r="U164" s="6">
        <f t="shared" si="191"/>
        <v>0</v>
      </c>
      <c r="V164" s="6">
        <f t="shared" si="191"/>
        <v>0</v>
      </c>
      <c r="W164" s="6">
        <f t="shared" si="191"/>
        <v>0</v>
      </c>
      <c r="X164" s="6">
        <f t="shared" si="191"/>
        <v>0</v>
      </c>
      <c r="Y164" s="6">
        <f t="shared" si="191"/>
        <v>0</v>
      </c>
      <c r="Z164" s="6">
        <f t="shared" si="191"/>
        <v>0</v>
      </c>
      <c r="AA164" s="6">
        <f t="shared" si="191"/>
        <v>0</v>
      </c>
      <c r="AB164" s="6">
        <f t="shared" si="191"/>
        <v>0</v>
      </c>
      <c r="AC164" s="6">
        <f t="shared" si="191"/>
        <v>0</v>
      </c>
      <c r="AD164" s="6">
        <f t="shared" si="191"/>
        <v>0</v>
      </c>
      <c r="AE164" s="6">
        <f t="shared" si="191"/>
        <v>0</v>
      </c>
      <c r="AF164" s="6">
        <f t="shared" si="191"/>
        <v>0</v>
      </c>
      <c r="AG164" s="6">
        <f t="shared" si="191"/>
        <v>0</v>
      </c>
      <c r="AH164" s="6">
        <f t="shared" si="191"/>
        <v>0</v>
      </c>
      <c r="AI164" s="6">
        <f t="shared" si="191"/>
        <v>0</v>
      </c>
      <c r="AJ164" s="6">
        <f t="shared" si="191"/>
        <v>0</v>
      </c>
      <c r="AK164" s="6">
        <f t="shared" si="191"/>
        <v>0</v>
      </c>
      <c r="AL164" s="6">
        <f t="shared" si="191"/>
        <v>0</v>
      </c>
      <c r="AM164" s="6">
        <f t="shared" si="191"/>
        <v>0</v>
      </c>
      <c r="AN164" s="6">
        <f t="shared" si="191"/>
        <v>0</v>
      </c>
      <c r="AO164" s="6">
        <f t="shared" si="191"/>
        <v>0</v>
      </c>
      <c r="AP164" s="6">
        <f t="shared" si="191"/>
        <v>406541</v>
      </c>
      <c r="AQ164" s="6">
        <f t="shared" si="191"/>
        <v>0</v>
      </c>
      <c r="AR164" s="6">
        <f t="shared" si="191"/>
        <v>15788</v>
      </c>
      <c r="AS164" s="6">
        <f t="shared" si="191"/>
        <v>0</v>
      </c>
      <c r="AT164" s="6">
        <f t="shared" si="191"/>
        <v>15788</v>
      </c>
      <c r="AU164" s="6">
        <f t="shared" si="191"/>
        <v>0</v>
      </c>
      <c r="AV164" s="6">
        <f t="shared" si="191"/>
        <v>0</v>
      </c>
      <c r="AW164" s="6">
        <f t="shared" si="191"/>
        <v>0</v>
      </c>
      <c r="AX164" s="6">
        <f t="shared" si="191"/>
        <v>0</v>
      </c>
      <c r="AY164" s="6">
        <f t="shared" si="191"/>
        <v>0</v>
      </c>
      <c r="AZ164" s="6">
        <f t="shared" si="191"/>
        <v>0</v>
      </c>
      <c r="BA164" s="6">
        <f t="shared" si="191"/>
        <v>0</v>
      </c>
      <c r="BB164" s="6">
        <f t="shared" si="191"/>
        <v>0</v>
      </c>
      <c r="BC164" s="6">
        <f t="shared" si="191"/>
        <v>27629</v>
      </c>
      <c r="BD164" s="6">
        <f t="shared" si="191"/>
        <v>0</v>
      </c>
      <c r="BE164" s="6">
        <f t="shared" si="191"/>
        <v>0</v>
      </c>
      <c r="BF164" s="6">
        <f t="shared" si="191"/>
        <v>161827</v>
      </c>
      <c r="BG164" s="6">
        <f t="shared" si="191"/>
        <v>0</v>
      </c>
      <c r="BH164" s="6">
        <f t="shared" si="191"/>
        <v>0</v>
      </c>
      <c r="BI164" s="6">
        <f t="shared" si="191"/>
        <v>0</v>
      </c>
      <c r="BJ164" s="6">
        <f t="shared" si="191"/>
        <v>0</v>
      </c>
      <c r="BK164" s="6">
        <f t="shared" si="191"/>
        <v>126304</v>
      </c>
      <c r="BL164" s="6">
        <f t="shared" si="191"/>
        <v>71046</v>
      </c>
      <c r="BM164" s="6">
        <f t="shared" si="191"/>
        <v>0</v>
      </c>
      <c r="BN164" s="6">
        <f t="shared" si="191"/>
        <v>0</v>
      </c>
      <c r="BO164" s="6">
        <f t="shared" si="191"/>
        <v>0</v>
      </c>
      <c r="BP164" s="6">
        <f t="shared" ref="BP164:EA164" si="192">BP163*BP160</f>
        <v>0</v>
      </c>
      <c r="BQ164" s="6">
        <f t="shared" si="192"/>
        <v>0</v>
      </c>
      <c r="BR164" s="6">
        <f t="shared" si="192"/>
        <v>0</v>
      </c>
      <c r="BS164" s="6">
        <f t="shared" si="192"/>
        <v>0</v>
      </c>
      <c r="BT164" s="6">
        <f t="shared" si="192"/>
        <v>0</v>
      </c>
      <c r="BU164" s="6">
        <f t="shared" si="192"/>
        <v>0</v>
      </c>
      <c r="BV164" s="6">
        <f t="shared" si="192"/>
        <v>0</v>
      </c>
      <c r="BW164" s="6">
        <f t="shared" si="192"/>
        <v>0</v>
      </c>
      <c r="BX164" s="6">
        <f t="shared" si="192"/>
        <v>0</v>
      </c>
      <c r="BY164" s="6">
        <f t="shared" si="192"/>
        <v>0</v>
      </c>
      <c r="BZ164" s="6">
        <f t="shared" si="192"/>
        <v>0</v>
      </c>
      <c r="CA164" s="6">
        <f t="shared" si="192"/>
        <v>0</v>
      </c>
      <c r="CB164" s="6">
        <f t="shared" si="192"/>
        <v>177615</v>
      </c>
      <c r="CC164" s="6">
        <f t="shared" si="192"/>
        <v>0</v>
      </c>
      <c r="CD164" s="6">
        <f t="shared" si="192"/>
        <v>0</v>
      </c>
      <c r="CE164" s="6">
        <f t="shared" si="192"/>
        <v>0</v>
      </c>
      <c r="CF164" s="6">
        <f t="shared" si="192"/>
        <v>0</v>
      </c>
      <c r="CG164" s="6">
        <f t="shared" si="192"/>
        <v>0</v>
      </c>
      <c r="CH164" s="6">
        <f t="shared" si="192"/>
        <v>0</v>
      </c>
      <c r="CI164" s="6">
        <f t="shared" si="192"/>
        <v>0</v>
      </c>
      <c r="CJ164" s="6">
        <f t="shared" si="192"/>
        <v>39470</v>
      </c>
      <c r="CK164" s="6">
        <f t="shared" si="192"/>
        <v>0</v>
      </c>
      <c r="CL164" s="6">
        <f t="shared" si="192"/>
        <v>0</v>
      </c>
      <c r="CM164" s="6">
        <f t="shared" si="192"/>
        <v>0</v>
      </c>
      <c r="CN164" s="6">
        <f t="shared" si="192"/>
        <v>288131</v>
      </c>
      <c r="CO164" s="6">
        <f t="shared" si="192"/>
        <v>122357</v>
      </c>
      <c r="CP164" s="6">
        <f t="shared" si="192"/>
        <v>0</v>
      </c>
      <c r="CQ164" s="6">
        <f t="shared" si="192"/>
        <v>0</v>
      </c>
      <c r="CR164" s="6">
        <f t="shared" si="192"/>
        <v>0</v>
      </c>
      <c r="CS164" s="6">
        <f t="shared" si="192"/>
        <v>0</v>
      </c>
      <c r="CT164" s="6">
        <f t="shared" si="192"/>
        <v>0</v>
      </c>
      <c r="CU164" s="6">
        <f t="shared" si="192"/>
        <v>47364</v>
      </c>
      <c r="CV164" s="6">
        <f t="shared" si="192"/>
        <v>0</v>
      </c>
      <c r="CW164" s="6">
        <f t="shared" si="192"/>
        <v>0</v>
      </c>
      <c r="CX164" s="6">
        <f t="shared" si="192"/>
        <v>0</v>
      </c>
      <c r="CY164" s="6">
        <f t="shared" si="192"/>
        <v>0</v>
      </c>
      <c r="CZ164" s="6">
        <f t="shared" si="192"/>
        <v>0</v>
      </c>
      <c r="DA164" s="6">
        <f t="shared" si="192"/>
        <v>0</v>
      </c>
      <c r="DB164" s="6">
        <f t="shared" si="192"/>
        <v>0</v>
      </c>
      <c r="DC164" s="6">
        <f t="shared" si="192"/>
        <v>0</v>
      </c>
      <c r="DD164" s="6">
        <f t="shared" si="192"/>
        <v>0</v>
      </c>
      <c r="DE164" s="6">
        <f t="shared" si="192"/>
        <v>0</v>
      </c>
      <c r="DF164" s="6">
        <f t="shared" si="192"/>
        <v>122357</v>
      </c>
      <c r="DG164" s="6">
        <f t="shared" si="192"/>
        <v>0</v>
      </c>
      <c r="DH164" s="6">
        <f t="shared" si="192"/>
        <v>0</v>
      </c>
      <c r="DI164" s="6">
        <f t="shared" si="192"/>
        <v>15788</v>
      </c>
      <c r="DJ164" s="6">
        <f t="shared" si="192"/>
        <v>0</v>
      </c>
      <c r="DK164" s="6">
        <f t="shared" si="192"/>
        <v>0</v>
      </c>
      <c r="DL164" s="6">
        <f t="shared" si="192"/>
        <v>0</v>
      </c>
      <c r="DM164" s="6">
        <f t="shared" si="192"/>
        <v>0</v>
      </c>
      <c r="DN164" s="6">
        <f t="shared" si="192"/>
        <v>0</v>
      </c>
      <c r="DO164" s="6">
        <f t="shared" si="192"/>
        <v>0</v>
      </c>
      <c r="DP164" s="6">
        <f t="shared" si="192"/>
        <v>0</v>
      </c>
      <c r="DQ164" s="6">
        <f t="shared" si="192"/>
        <v>0</v>
      </c>
      <c r="DR164" s="6">
        <f t="shared" si="192"/>
        <v>0</v>
      </c>
      <c r="DS164" s="6">
        <f t="shared" si="192"/>
        <v>0</v>
      </c>
      <c r="DT164" s="6">
        <f t="shared" si="192"/>
        <v>0</v>
      </c>
      <c r="DU164" s="6">
        <f t="shared" si="192"/>
        <v>0</v>
      </c>
      <c r="DV164" s="6">
        <f t="shared" si="192"/>
        <v>0</v>
      </c>
      <c r="DW164" s="6">
        <f t="shared" si="192"/>
        <v>0</v>
      </c>
      <c r="DX164" s="6">
        <f t="shared" si="192"/>
        <v>0</v>
      </c>
      <c r="DY164" s="6">
        <f t="shared" si="192"/>
        <v>0</v>
      </c>
      <c r="DZ164" s="6">
        <f t="shared" si="192"/>
        <v>0</v>
      </c>
      <c r="EA164" s="6">
        <f t="shared" si="192"/>
        <v>0</v>
      </c>
      <c r="EB164" s="6">
        <f t="shared" ref="EB164:FX164" si="193">EB163*EB160</f>
        <v>0</v>
      </c>
      <c r="EC164" s="6">
        <f t="shared" si="193"/>
        <v>0</v>
      </c>
      <c r="ED164" s="6">
        <f t="shared" si="193"/>
        <v>0</v>
      </c>
      <c r="EE164" s="6">
        <f t="shared" si="193"/>
        <v>31576</v>
      </c>
      <c r="EF164" s="6">
        <f t="shared" si="193"/>
        <v>0</v>
      </c>
      <c r="EG164" s="6">
        <f t="shared" si="193"/>
        <v>0</v>
      </c>
      <c r="EH164" s="6">
        <f t="shared" si="193"/>
        <v>0</v>
      </c>
      <c r="EI164" s="6">
        <f t="shared" si="193"/>
        <v>23682</v>
      </c>
      <c r="EJ164" s="6">
        <f t="shared" si="193"/>
        <v>134198</v>
      </c>
      <c r="EK164" s="6">
        <f t="shared" si="193"/>
        <v>0</v>
      </c>
      <c r="EL164" s="6">
        <f t="shared" si="193"/>
        <v>0</v>
      </c>
      <c r="EM164" s="6">
        <f t="shared" si="193"/>
        <v>3947</v>
      </c>
      <c r="EN164" s="6">
        <f t="shared" si="193"/>
        <v>7894</v>
      </c>
      <c r="EO164" s="6">
        <f t="shared" si="193"/>
        <v>0</v>
      </c>
      <c r="EP164" s="6">
        <f t="shared" si="193"/>
        <v>0</v>
      </c>
      <c r="EQ164" s="6">
        <f t="shared" si="193"/>
        <v>0</v>
      </c>
      <c r="ER164" s="6">
        <f t="shared" si="193"/>
        <v>0</v>
      </c>
      <c r="ES164" s="6">
        <f t="shared" si="193"/>
        <v>0</v>
      </c>
      <c r="ET164" s="6">
        <f t="shared" si="193"/>
        <v>0</v>
      </c>
      <c r="EU164" s="6">
        <f t="shared" si="193"/>
        <v>7894</v>
      </c>
      <c r="EV164" s="6">
        <f t="shared" si="193"/>
        <v>7894</v>
      </c>
      <c r="EW164" s="6">
        <f t="shared" si="193"/>
        <v>0</v>
      </c>
      <c r="EX164" s="6">
        <f t="shared" si="193"/>
        <v>0</v>
      </c>
      <c r="EY164" s="6">
        <f t="shared" si="193"/>
        <v>0</v>
      </c>
      <c r="EZ164" s="6">
        <f t="shared" si="193"/>
        <v>0</v>
      </c>
      <c r="FA164" s="6">
        <f t="shared" si="193"/>
        <v>7894</v>
      </c>
      <c r="FB164" s="6">
        <f t="shared" si="193"/>
        <v>0</v>
      </c>
      <c r="FC164" s="6">
        <f t="shared" si="193"/>
        <v>7894</v>
      </c>
      <c r="FD164" s="6">
        <f t="shared" si="193"/>
        <v>0</v>
      </c>
      <c r="FE164" s="6">
        <f t="shared" si="193"/>
        <v>0</v>
      </c>
      <c r="FF164" s="6">
        <f t="shared" si="193"/>
        <v>0</v>
      </c>
      <c r="FG164" s="6">
        <f t="shared" si="193"/>
        <v>0</v>
      </c>
      <c r="FH164" s="6">
        <f t="shared" si="193"/>
        <v>0</v>
      </c>
      <c r="FI164" s="6">
        <f t="shared" si="193"/>
        <v>7894</v>
      </c>
      <c r="FJ164" s="6">
        <f t="shared" si="193"/>
        <v>0</v>
      </c>
      <c r="FK164" s="6">
        <f t="shared" si="193"/>
        <v>0</v>
      </c>
      <c r="FL164" s="6">
        <f t="shared" si="193"/>
        <v>0</v>
      </c>
      <c r="FM164" s="6">
        <f t="shared" si="193"/>
        <v>0</v>
      </c>
      <c r="FN164" s="6">
        <f t="shared" si="193"/>
        <v>39470</v>
      </c>
      <c r="FO164" s="6">
        <f t="shared" si="193"/>
        <v>0</v>
      </c>
      <c r="FP164" s="6">
        <f t="shared" si="193"/>
        <v>0</v>
      </c>
      <c r="FQ164" s="6">
        <f t="shared" si="193"/>
        <v>0</v>
      </c>
      <c r="FR164" s="6">
        <f t="shared" si="193"/>
        <v>0</v>
      </c>
      <c r="FS164" s="6">
        <f t="shared" si="193"/>
        <v>0</v>
      </c>
      <c r="FT164" s="35">
        <f t="shared" si="193"/>
        <v>0</v>
      </c>
      <c r="FU164" s="6">
        <f t="shared" si="193"/>
        <v>0</v>
      </c>
      <c r="FV164" s="6">
        <f t="shared" si="193"/>
        <v>0</v>
      </c>
      <c r="FW164" s="6">
        <f t="shared" si="193"/>
        <v>0</v>
      </c>
      <c r="FX164" s="6">
        <f t="shared" si="193"/>
        <v>0</v>
      </c>
      <c r="FY164" s="6"/>
      <c r="FZ164" s="33">
        <f>SUM(C164:FX164)</f>
        <v>3248381</v>
      </c>
      <c r="GA164" s="33"/>
      <c r="GB164" s="21"/>
      <c r="GC164" s="21"/>
      <c r="GD164" s="39"/>
      <c r="GE164" s="39"/>
    </row>
    <row r="165" spans="1:187" ht="15.75" x14ac:dyDescent="0.25">
      <c r="A165" s="3"/>
      <c r="B165" s="2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35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35"/>
      <c r="FU165" s="6"/>
      <c r="FV165" s="6"/>
      <c r="FW165" s="6"/>
      <c r="FX165" s="6"/>
      <c r="FY165" s="24"/>
      <c r="FZ165" s="33"/>
      <c r="GA165" s="33"/>
      <c r="GB165" s="111"/>
      <c r="GC165" s="111"/>
      <c r="GD165" s="110"/>
      <c r="GE165" s="110"/>
    </row>
    <row r="166" spans="1:187" ht="15.75" x14ac:dyDescent="0.25">
      <c r="A166" s="3" t="s">
        <v>502</v>
      </c>
      <c r="B166" s="2" t="s">
        <v>503</v>
      </c>
      <c r="C166" s="6">
        <f>C161+C164</f>
        <v>18266716</v>
      </c>
      <c r="D166" s="6">
        <f t="shared" ref="D166:BO166" si="194">D161+D164</f>
        <v>67099</v>
      </c>
      <c r="E166" s="6">
        <f t="shared" si="194"/>
        <v>7894</v>
      </c>
      <c r="F166" s="6">
        <f t="shared" si="194"/>
        <v>15788</v>
      </c>
      <c r="G166" s="6">
        <f t="shared" si="194"/>
        <v>0</v>
      </c>
      <c r="H166" s="6">
        <f t="shared" si="194"/>
        <v>31576</v>
      </c>
      <c r="I166" s="6">
        <f t="shared" si="194"/>
        <v>15788</v>
      </c>
      <c r="J166" s="6">
        <f t="shared" si="194"/>
        <v>0</v>
      </c>
      <c r="K166" s="6">
        <f t="shared" si="194"/>
        <v>0</v>
      </c>
      <c r="L166" s="6">
        <f t="shared" si="194"/>
        <v>15788</v>
      </c>
      <c r="M166" s="6">
        <f t="shared" si="194"/>
        <v>0</v>
      </c>
      <c r="N166" s="6">
        <f t="shared" si="194"/>
        <v>134198</v>
      </c>
      <c r="O166" s="6">
        <f t="shared" si="194"/>
        <v>0</v>
      </c>
      <c r="P166" s="6">
        <f t="shared" si="194"/>
        <v>0</v>
      </c>
      <c r="Q166" s="6">
        <f t="shared" si="194"/>
        <v>1042008</v>
      </c>
      <c r="R166" s="6">
        <f t="shared" si="194"/>
        <v>17615461</v>
      </c>
      <c r="S166" s="6">
        <f t="shared" si="194"/>
        <v>0</v>
      </c>
      <c r="T166" s="6">
        <f t="shared" si="194"/>
        <v>0</v>
      </c>
      <c r="U166" s="6">
        <f t="shared" si="194"/>
        <v>0</v>
      </c>
      <c r="V166" s="6">
        <f t="shared" si="194"/>
        <v>0</v>
      </c>
      <c r="W166" s="6">
        <f t="shared" si="194"/>
        <v>0</v>
      </c>
      <c r="X166" s="6">
        <f t="shared" si="194"/>
        <v>0</v>
      </c>
      <c r="Y166" s="6">
        <f t="shared" si="194"/>
        <v>9417542</v>
      </c>
      <c r="Z166" s="6">
        <f t="shared" si="194"/>
        <v>0</v>
      </c>
      <c r="AA166" s="6">
        <f t="shared" si="194"/>
        <v>0</v>
      </c>
      <c r="AB166" s="6">
        <f t="shared" si="194"/>
        <v>659149</v>
      </c>
      <c r="AC166" s="6">
        <f t="shared" si="194"/>
        <v>0</v>
      </c>
      <c r="AD166" s="6">
        <f t="shared" si="194"/>
        <v>0</v>
      </c>
      <c r="AE166" s="6">
        <f t="shared" si="194"/>
        <v>0</v>
      </c>
      <c r="AF166" s="6">
        <f t="shared" si="194"/>
        <v>0</v>
      </c>
      <c r="AG166" s="6">
        <f t="shared" si="194"/>
        <v>0</v>
      </c>
      <c r="AH166" s="6">
        <f t="shared" si="194"/>
        <v>0</v>
      </c>
      <c r="AI166" s="6">
        <f t="shared" si="194"/>
        <v>0</v>
      </c>
      <c r="AJ166" s="6">
        <f t="shared" si="194"/>
        <v>0</v>
      </c>
      <c r="AK166" s="6">
        <f t="shared" si="194"/>
        <v>0</v>
      </c>
      <c r="AL166" s="6">
        <f t="shared" si="194"/>
        <v>0</v>
      </c>
      <c r="AM166" s="6">
        <f t="shared" si="194"/>
        <v>0</v>
      </c>
      <c r="AN166" s="6">
        <f t="shared" si="194"/>
        <v>0</v>
      </c>
      <c r="AO166" s="6">
        <f t="shared" si="194"/>
        <v>0</v>
      </c>
      <c r="AP166" s="6">
        <f t="shared" si="194"/>
        <v>2237949</v>
      </c>
      <c r="AQ166" s="6">
        <f t="shared" si="194"/>
        <v>296025</v>
      </c>
      <c r="AR166" s="6">
        <f t="shared" si="194"/>
        <v>17047093</v>
      </c>
      <c r="AS166" s="6">
        <f t="shared" si="194"/>
        <v>0</v>
      </c>
      <c r="AT166" s="6">
        <f t="shared" si="194"/>
        <v>15788</v>
      </c>
      <c r="AU166" s="6">
        <f t="shared" si="194"/>
        <v>0</v>
      </c>
      <c r="AV166" s="6">
        <f t="shared" si="194"/>
        <v>0</v>
      </c>
      <c r="AW166" s="6">
        <f t="shared" si="194"/>
        <v>0</v>
      </c>
      <c r="AX166" s="6">
        <f t="shared" si="194"/>
        <v>0</v>
      </c>
      <c r="AY166" s="6">
        <f t="shared" si="194"/>
        <v>0</v>
      </c>
      <c r="AZ166" s="6">
        <f t="shared" si="194"/>
        <v>0</v>
      </c>
      <c r="BA166" s="6">
        <f t="shared" si="194"/>
        <v>0</v>
      </c>
      <c r="BB166" s="6">
        <f t="shared" si="194"/>
        <v>0</v>
      </c>
      <c r="BC166" s="6">
        <f t="shared" si="194"/>
        <v>1922189</v>
      </c>
      <c r="BD166" s="6">
        <f t="shared" si="194"/>
        <v>0</v>
      </c>
      <c r="BE166" s="6">
        <f t="shared" si="194"/>
        <v>0</v>
      </c>
      <c r="BF166" s="6">
        <f t="shared" si="194"/>
        <v>5592899</v>
      </c>
      <c r="BG166" s="6">
        <f t="shared" si="194"/>
        <v>0</v>
      </c>
      <c r="BH166" s="6">
        <f t="shared" si="194"/>
        <v>201297</v>
      </c>
      <c r="BI166" s="6">
        <f t="shared" si="194"/>
        <v>15788</v>
      </c>
      <c r="BJ166" s="6">
        <f t="shared" si="194"/>
        <v>0</v>
      </c>
      <c r="BK166" s="6">
        <f t="shared" si="194"/>
        <v>51899103</v>
      </c>
      <c r="BL166" s="6">
        <f t="shared" si="194"/>
        <v>71046</v>
      </c>
      <c r="BM166" s="6">
        <f t="shared" si="194"/>
        <v>0</v>
      </c>
      <c r="BN166" s="6">
        <f t="shared" si="194"/>
        <v>0</v>
      </c>
      <c r="BO166" s="6">
        <f t="shared" si="194"/>
        <v>0</v>
      </c>
      <c r="BP166" s="6">
        <f t="shared" ref="BP166:EA166" si="195">BP161+BP164</f>
        <v>0</v>
      </c>
      <c r="BQ166" s="6">
        <f t="shared" si="195"/>
        <v>0</v>
      </c>
      <c r="BR166" s="6">
        <f t="shared" si="195"/>
        <v>0</v>
      </c>
      <c r="BS166" s="6">
        <f t="shared" si="195"/>
        <v>0</v>
      </c>
      <c r="BT166" s="6">
        <f t="shared" si="195"/>
        <v>0</v>
      </c>
      <c r="BU166" s="6">
        <f t="shared" si="195"/>
        <v>0</v>
      </c>
      <c r="BV166" s="6">
        <f t="shared" si="195"/>
        <v>0</v>
      </c>
      <c r="BW166" s="6">
        <f t="shared" si="195"/>
        <v>0</v>
      </c>
      <c r="BX166" s="6">
        <f t="shared" si="195"/>
        <v>0</v>
      </c>
      <c r="BY166" s="6">
        <f t="shared" si="195"/>
        <v>0</v>
      </c>
      <c r="BZ166" s="6">
        <f t="shared" si="195"/>
        <v>0</v>
      </c>
      <c r="CA166" s="6">
        <f t="shared" si="195"/>
        <v>0</v>
      </c>
      <c r="CB166" s="6">
        <f t="shared" si="195"/>
        <v>2044546</v>
      </c>
      <c r="CC166" s="6">
        <f t="shared" si="195"/>
        <v>0</v>
      </c>
      <c r="CD166" s="6">
        <f t="shared" si="195"/>
        <v>0</v>
      </c>
      <c r="CE166" s="6">
        <f t="shared" si="195"/>
        <v>0</v>
      </c>
      <c r="CF166" s="6">
        <f t="shared" si="195"/>
        <v>0</v>
      </c>
      <c r="CG166" s="6">
        <f t="shared" si="195"/>
        <v>0</v>
      </c>
      <c r="CH166" s="6">
        <f t="shared" si="195"/>
        <v>0</v>
      </c>
      <c r="CI166" s="6">
        <f t="shared" si="195"/>
        <v>0</v>
      </c>
      <c r="CJ166" s="6">
        <f t="shared" si="195"/>
        <v>39470</v>
      </c>
      <c r="CK166" s="6">
        <f t="shared" si="195"/>
        <v>4152244</v>
      </c>
      <c r="CL166" s="6">
        <f t="shared" si="195"/>
        <v>39470</v>
      </c>
      <c r="CM166" s="6">
        <f t="shared" si="195"/>
        <v>31576</v>
      </c>
      <c r="CN166" s="6">
        <f t="shared" si="195"/>
        <v>1906401</v>
      </c>
      <c r="CO166" s="6">
        <f t="shared" si="195"/>
        <v>122357</v>
      </c>
      <c r="CP166" s="6">
        <f t="shared" si="195"/>
        <v>0</v>
      </c>
      <c r="CQ166" s="6">
        <f t="shared" si="195"/>
        <v>0</v>
      </c>
      <c r="CR166" s="6">
        <f t="shared" si="195"/>
        <v>0</v>
      </c>
      <c r="CS166" s="6">
        <f t="shared" si="195"/>
        <v>0</v>
      </c>
      <c r="CT166" s="6">
        <f t="shared" si="195"/>
        <v>0</v>
      </c>
      <c r="CU166" s="6">
        <f t="shared" si="195"/>
        <v>2932621</v>
      </c>
      <c r="CV166" s="6">
        <f t="shared" si="195"/>
        <v>0</v>
      </c>
      <c r="CW166" s="6">
        <f t="shared" si="195"/>
        <v>0</v>
      </c>
      <c r="CX166" s="6">
        <f t="shared" si="195"/>
        <v>0</v>
      </c>
      <c r="CY166" s="6">
        <f t="shared" si="195"/>
        <v>0</v>
      </c>
      <c r="CZ166" s="6">
        <f t="shared" si="195"/>
        <v>0</v>
      </c>
      <c r="DA166" s="6">
        <f t="shared" si="195"/>
        <v>0</v>
      </c>
      <c r="DB166" s="6">
        <f t="shared" si="195"/>
        <v>0</v>
      </c>
      <c r="DC166" s="6">
        <f t="shared" si="195"/>
        <v>0</v>
      </c>
      <c r="DD166" s="6">
        <f t="shared" si="195"/>
        <v>0</v>
      </c>
      <c r="DE166" s="6">
        <f t="shared" si="195"/>
        <v>0</v>
      </c>
      <c r="DF166" s="6">
        <f t="shared" si="195"/>
        <v>122357</v>
      </c>
      <c r="DG166" s="6">
        <f t="shared" si="195"/>
        <v>0</v>
      </c>
      <c r="DH166" s="6">
        <f t="shared" si="195"/>
        <v>0</v>
      </c>
      <c r="DI166" s="6">
        <f t="shared" si="195"/>
        <v>31576</v>
      </c>
      <c r="DJ166" s="6">
        <f t="shared" si="195"/>
        <v>27629</v>
      </c>
      <c r="DK166" s="6">
        <f t="shared" si="195"/>
        <v>0</v>
      </c>
      <c r="DL166" s="6">
        <f t="shared" si="195"/>
        <v>0</v>
      </c>
      <c r="DM166" s="6">
        <f t="shared" si="195"/>
        <v>0</v>
      </c>
      <c r="DN166" s="6">
        <f t="shared" si="195"/>
        <v>0</v>
      </c>
      <c r="DO166" s="6">
        <f t="shared" si="195"/>
        <v>0</v>
      </c>
      <c r="DP166" s="6">
        <f t="shared" si="195"/>
        <v>0</v>
      </c>
      <c r="DQ166" s="6">
        <f t="shared" si="195"/>
        <v>0</v>
      </c>
      <c r="DR166" s="6">
        <f t="shared" si="195"/>
        <v>0</v>
      </c>
      <c r="DS166" s="6">
        <f t="shared" si="195"/>
        <v>0</v>
      </c>
      <c r="DT166" s="6">
        <f t="shared" si="195"/>
        <v>0</v>
      </c>
      <c r="DU166" s="6">
        <f t="shared" si="195"/>
        <v>0</v>
      </c>
      <c r="DV166" s="6">
        <f t="shared" si="195"/>
        <v>0</v>
      </c>
      <c r="DW166" s="6">
        <f t="shared" si="195"/>
        <v>0</v>
      </c>
      <c r="DX166" s="6">
        <f t="shared" si="195"/>
        <v>0</v>
      </c>
      <c r="DY166" s="6">
        <f t="shared" si="195"/>
        <v>0</v>
      </c>
      <c r="DZ166" s="6">
        <f t="shared" si="195"/>
        <v>0</v>
      </c>
      <c r="EA166" s="6">
        <f t="shared" si="195"/>
        <v>0</v>
      </c>
      <c r="EB166" s="6">
        <f t="shared" ref="EB166:FX166" si="196">EB161+EB164</f>
        <v>0</v>
      </c>
      <c r="EC166" s="6">
        <f t="shared" si="196"/>
        <v>0</v>
      </c>
      <c r="ED166" s="6">
        <f t="shared" si="196"/>
        <v>0</v>
      </c>
      <c r="EE166" s="6">
        <f t="shared" si="196"/>
        <v>31576</v>
      </c>
      <c r="EF166" s="6">
        <f t="shared" si="196"/>
        <v>0</v>
      </c>
      <c r="EG166" s="6">
        <f t="shared" si="196"/>
        <v>0</v>
      </c>
      <c r="EH166" s="6">
        <f t="shared" si="196"/>
        <v>0</v>
      </c>
      <c r="EI166" s="6">
        <f t="shared" si="196"/>
        <v>23682</v>
      </c>
      <c r="EJ166" s="6">
        <f t="shared" si="196"/>
        <v>134198</v>
      </c>
      <c r="EK166" s="6">
        <f t="shared" si="196"/>
        <v>0</v>
      </c>
      <c r="EL166" s="6">
        <f t="shared" si="196"/>
        <v>0</v>
      </c>
      <c r="EM166" s="6">
        <f t="shared" si="196"/>
        <v>3947</v>
      </c>
      <c r="EN166" s="6">
        <f t="shared" si="196"/>
        <v>967015</v>
      </c>
      <c r="EO166" s="6">
        <f t="shared" si="196"/>
        <v>0</v>
      </c>
      <c r="EP166" s="6">
        <f t="shared" si="196"/>
        <v>0</v>
      </c>
      <c r="EQ166" s="6">
        <f t="shared" si="196"/>
        <v>0</v>
      </c>
      <c r="ER166" s="6">
        <f t="shared" si="196"/>
        <v>0</v>
      </c>
      <c r="ES166" s="6">
        <f t="shared" si="196"/>
        <v>0</v>
      </c>
      <c r="ET166" s="6">
        <f t="shared" si="196"/>
        <v>0</v>
      </c>
      <c r="EU166" s="6">
        <f t="shared" si="196"/>
        <v>39470</v>
      </c>
      <c r="EV166" s="6">
        <f t="shared" si="196"/>
        <v>7894</v>
      </c>
      <c r="EW166" s="6">
        <f t="shared" si="196"/>
        <v>0</v>
      </c>
      <c r="EX166" s="6">
        <f t="shared" si="196"/>
        <v>0</v>
      </c>
      <c r="EY166" s="6">
        <f t="shared" si="196"/>
        <v>1973500</v>
      </c>
      <c r="EZ166" s="6">
        <f t="shared" si="196"/>
        <v>0</v>
      </c>
      <c r="FA166" s="6">
        <f t="shared" si="196"/>
        <v>7894</v>
      </c>
      <c r="FB166" s="6">
        <f t="shared" si="196"/>
        <v>0</v>
      </c>
      <c r="FC166" s="6">
        <f t="shared" si="196"/>
        <v>7894</v>
      </c>
      <c r="FD166" s="6">
        <f t="shared" si="196"/>
        <v>0</v>
      </c>
      <c r="FE166" s="6">
        <f t="shared" si="196"/>
        <v>0</v>
      </c>
      <c r="FF166" s="6">
        <f t="shared" si="196"/>
        <v>0</v>
      </c>
      <c r="FG166" s="6">
        <f t="shared" si="196"/>
        <v>0</v>
      </c>
      <c r="FH166" s="6">
        <f t="shared" si="196"/>
        <v>0</v>
      </c>
      <c r="FI166" s="6">
        <f t="shared" si="196"/>
        <v>7894</v>
      </c>
      <c r="FJ166" s="6">
        <f t="shared" si="196"/>
        <v>0</v>
      </c>
      <c r="FK166" s="6">
        <f t="shared" si="196"/>
        <v>0</v>
      </c>
      <c r="FL166" s="6">
        <f t="shared" si="196"/>
        <v>0</v>
      </c>
      <c r="FM166" s="6">
        <f t="shared" si="196"/>
        <v>0</v>
      </c>
      <c r="FN166" s="6">
        <f t="shared" si="196"/>
        <v>39470</v>
      </c>
      <c r="FO166" s="6">
        <f t="shared" si="196"/>
        <v>0</v>
      </c>
      <c r="FP166" s="6">
        <f t="shared" si="196"/>
        <v>0</v>
      </c>
      <c r="FQ166" s="6">
        <f t="shared" si="196"/>
        <v>0</v>
      </c>
      <c r="FR166" s="6">
        <f t="shared" si="196"/>
        <v>0</v>
      </c>
      <c r="FS166" s="6">
        <f t="shared" si="196"/>
        <v>0</v>
      </c>
      <c r="FT166" s="35">
        <f t="shared" si="196"/>
        <v>0</v>
      </c>
      <c r="FU166" s="6">
        <f t="shared" si="196"/>
        <v>0</v>
      </c>
      <c r="FV166" s="6">
        <f t="shared" si="196"/>
        <v>0</v>
      </c>
      <c r="FW166" s="6">
        <f t="shared" si="196"/>
        <v>0</v>
      </c>
      <c r="FX166" s="6">
        <f t="shared" si="196"/>
        <v>0</v>
      </c>
      <c r="FY166" s="6"/>
      <c r="FZ166" s="33">
        <f>FZ164+FZ161</f>
        <v>141282865</v>
      </c>
      <c r="GA166" s="33"/>
      <c r="GB166" s="33"/>
      <c r="GC166" s="33"/>
      <c r="GD166" s="6"/>
      <c r="GE166" s="6"/>
    </row>
    <row r="167" spans="1:187" ht="15.75" x14ac:dyDescent="0.25">
      <c r="A167" s="3"/>
      <c r="B167" s="2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35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35"/>
      <c r="FU167" s="6"/>
      <c r="FV167" s="6"/>
      <c r="FW167" s="6"/>
      <c r="FX167" s="6"/>
      <c r="FY167" s="6"/>
      <c r="FZ167" s="33"/>
      <c r="GA167" s="59"/>
      <c r="GB167" s="33"/>
      <c r="GC167" s="33"/>
      <c r="GD167" s="6"/>
      <c r="GE167" s="6"/>
    </row>
    <row r="168" spans="1:187" ht="15.75" x14ac:dyDescent="0.25">
      <c r="A168" s="3" t="s">
        <v>414</v>
      </c>
      <c r="B168" s="45" t="s">
        <v>504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47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47"/>
      <c r="FU168" s="33"/>
      <c r="FV168" s="33"/>
      <c r="FW168" s="33"/>
      <c r="FX168" s="33"/>
      <c r="FY168" s="6"/>
      <c r="FZ168" s="33"/>
      <c r="GA168" s="33"/>
      <c r="GB168" s="6"/>
      <c r="GC168" s="6"/>
      <c r="GD168" s="6"/>
      <c r="GE168" s="6"/>
    </row>
    <row r="169" spans="1:187" ht="15.75" x14ac:dyDescent="0.25">
      <c r="A169" s="3" t="s">
        <v>505</v>
      </c>
      <c r="B169" s="2" t="s">
        <v>506</v>
      </c>
      <c r="C169" s="33">
        <f t="shared" ref="C169:BN169" si="197">IF(C96&lt;=459,1,0)</f>
        <v>0</v>
      </c>
      <c r="D169" s="33">
        <f t="shared" si="197"/>
        <v>0</v>
      </c>
      <c r="E169" s="33">
        <f t="shared" si="197"/>
        <v>0</v>
      </c>
      <c r="F169" s="33">
        <f t="shared" si="197"/>
        <v>0</v>
      </c>
      <c r="G169" s="33">
        <f t="shared" si="197"/>
        <v>0</v>
      </c>
      <c r="H169" s="33">
        <f t="shared" si="197"/>
        <v>0</v>
      </c>
      <c r="I169" s="33">
        <f t="shared" si="197"/>
        <v>0</v>
      </c>
      <c r="J169" s="33">
        <f t="shared" si="197"/>
        <v>0</v>
      </c>
      <c r="K169" s="33">
        <f t="shared" si="197"/>
        <v>1</v>
      </c>
      <c r="L169" s="33">
        <f t="shared" si="197"/>
        <v>0</v>
      </c>
      <c r="M169" s="33">
        <f t="shared" si="197"/>
        <v>0</v>
      </c>
      <c r="N169" s="33">
        <f t="shared" si="197"/>
        <v>0</v>
      </c>
      <c r="O169" s="33">
        <f t="shared" si="197"/>
        <v>0</v>
      </c>
      <c r="P169" s="33">
        <f t="shared" si="197"/>
        <v>1</v>
      </c>
      <c r="Q169" s="33">
        <f t="shared" si="197"/>
        <v>0</v>
      </c>
      <c r="R169" s="33">
        <f t="shared" si="197"/>
        <v>0</v>
      </c>
      <c r="S169" s="33">
        <f t="shared" si="197"/>
        <v>0</v>
      </c>
      <c r="T169" s="33">
        <f t="shared" si="197"/>
        <v>1</v>
      </c>
      <c r="U169" s="33">
        <f t="shared" si="197"/>
        <v>1</v>
      </c>
      <c r="V169" s="33">
        <f t="shared" si="197"/>
        <v>1</v>
      </c>
      <c r="W169" s="33">
        <f t="shared" si="197"/>
        <v>1</v>
      </c>
      <c r="X169" s="33">
        <f t="shared" si="197"/>
        <v>1</v>
      </c>
      <c r="Y169" s="33">
        <f t="shared" si="197"/>
        <v>0</v>
      </c>
      <c r="Z169" s="33">
        <f t="shared" si="197"/>
        <v>1</v>
      </c>
      <c r="AA169" s="33">
        <f t="shared" si="197"/>
        <v>0</v>
      </c>
      <c r="AB169" s="33">
        <f t="shared" si="197"/>
        <v>0</v>
      </c>
      <c r="AC169" s="33">
        <f t="shared" si="197"/>
        <v>0</v>
      </c>
      <c r="AD169" s="33">
        <f t="shared" si="197"/>
        <v>0</v>
      </c>
      <c r="AE169" s="33">
        <f t="shared" si="197"/>
        <v>1</v>
      </c>
      <c r="AF169" s="33">
        <f t="shared" si="197"/>
        <v>1</v>
      </c>
      <c r="AG169" s="33">
        <f t="shared" si="197"/>
        <v>0</v>
      </c>
      <c r="AH169" s="33">
        <f t="shared" si="197"/>
        <v>0</v>
      </c>
      <c r="AI169" s="33">
        <f t="shared" si="197"/>
        <v>1</v>
      </c>
      <c r="AJ169" s="33">
        <f t="shared" si="197"/>
        <v>1</v>
      </c>
      <c r="AK169" s="33">
        <f t="shared" si="197"/>
        <v>1</v>
      </c>
      <c r="AL169" s="33">
        <f t="shared" si="197"/>
        <v>1</v>
      </c>
      <c r="AM169" s="33">
        <f t="shared" si="197"/>
        <v>1</v>
      </c>
      <c r="AN169" s="33">
        <f t="shared" si="197"/>
        <v>1</v>
      </c>
      <c r="AO169" s="33">
        <f t="shared" si="197"/>
        <v>0</v>
      </c>
      <c r="AP169" s="33">
        <f t="shared" si="197"/>
        <v>0</v>
      </c>
      <c r="AQ169" s="33">
        <f t="shared" si="197"/>
        <v>1</v>
      </c>
      <c r="AR169" s="33">
        <f t="shared" si="197"/>
        <v>0</v>
      </c>
      <c r="AS169" s="33">
        <f t="shared" si="197"/>
        <v>0</v>
      </c>
      <c r="AT169" s="33">
        <f t="shared" si="197"/>
        <v>0</v>
      </c>
      <c r="AU169" s="33">
        <f t="shared" si="197"/>
        <v>1</v>
      </c>
      <c r="AV169" s="33">
        <f t="shared" si="197"/>
        <v>1</v>
      </c>
      <c r="AW169" s="33">
        <f t="shared" si="197"/>
        <v>1</v>
      </c>
      <c r="AX169" s="33">
        <f t="shared" si="197"/>
        <v>1</v>
      </c>
      <c r="AY169" s="33">
        <f t="shared" si="197"/>
        <v>0</v>
      </c>
      <c r="AZ169" s="33">
        <f t="shared" si="197"/>
        <v>0</v>
      </c>
      <c r="BA169" s="33">
        <f t="shared" si="197"/>
        <v>0</v>
      </c>
      <c r="BB169" s="33">
        <f t="shared" si="197"/>
        <v>0</v>
      </c>
      <c r="BC169" s="33">
        <f t="shared" si="197"/>
        <v>0</v>
      </c>
      <c r="BD169" s="33">
        <f t="shared" si="197"/>
        <v>0</v>
      </c>
      <c r="BE169" s="33">
        <f t="shared" si="197"/>
        <v>0</v>
      </c>
      <c r="BF169" s="33">
        <f t="shared" si="197"/>
        <v>0</v>
      </c>
      <c r="BG169" s="33">
        <f t="shared" si="197"/>
        <v>0</v>
      </c>
      <c r="BH169" s="33">
        <f t="shared" si="197"/>
        <v>0</v>
      </c>
      <c r="BI169" s="33">
        <f t="shared" si="197"/>
        <v>1</v>
      </c>
      <c r="BJ169" s="33">
        <f t="shared" si="197"/>
        <v>0</v>
      </c>
      <c r="BK169" s="33">
        <f t="shared" si="197"/>
        <v>0</v>
      </c>
      <c r="BL169" s="33">
        <f t="shared" si="197"/>
        <v>1</v>
      </c>
      <c r="BM169" s="33">
        <f t="shared" si="197"/>
        <v>1</v>
      </c>
      <c r="BN169" s="33">
        <f t="shared" si="197"/>
        <v>0</v>
      </c>
      <c r="BO169" s="33">
        <f t="shared" ref="BO169:DZ169" si="198">IF(BO96&lt;=459,1,0)</f>
        <v>0</v>
      </c>
      <c r="BP169" s="33">
        <f t="shared" si="198"/>
        <v>1</v>
      </c>
      <c r="BQ169" s="33">
        <f t="shared" si="198"/>
        <v>0</v>
      </c>
      <c r="BR169" s="33">
        <f t="shared" si="198"/>
        <v>0</v>
      </c>
      <c r="BS169" s="33">
        <f t="shared" si="198"/>
        <v>0</v>
      </c>
      <c r="BT169" s="33">
        <f t="shared" si="198"/>
        <v>1</v>
      </c>
      <c r="BU169" s="33">
        <f t="shared" si="198"/>
        <v>1</v>
      </c>
      <c r="BV169" s="33">
        <f t="shared" si="198"/>
        <v>0</v>
      </c>
      <c r="BW169" s="33">
        <f t="shared" si="198"/>
        <v>0</v>
      </c>
      <c r="BX169" s="33">
        <f t="shared" si="198"/>
        <v>1</v>
      </c>
      <c r="BY169" s="33">
        <f t="shared" si="198"/>
        <v>0</v>
      </c>
      <c r="BZ169" s="33">
        <f t="shared" si="198"/>
        <v>1</v>
      </c>
      <c r="CA169" s="33">
        <f t="shared" si="198"/>
        <v>1</v>
      </c>
      <c r="CB169" s="33">
        <f t="shared" si="198"/>
        <v>0</v>
      </c>
      <c r="CC169" s="33">
        <f t="shared" si="198"/>
        <v>1</v>
      </c>
      <c r="CD169" s="33">
        <f t="shared" si="198"/>
        <v>1</v>
      </c>
      <c r="CE169" s="33">
        <f t="shared" si="198"/>
        <v>1</v>
      </c>
      <c r="CF169" s="33">
        <f t="shared" si="198"/>
        <v>1</v>
      </c>
      <c r="CG169" s="33">
        <f t="shared" si="198"/>
        <v>1</v>
      </c>
      <c r="CH169" s="33">
        <f t="shared" si="198"/>
        <v>1</v>
      </c>
      <c r="CI169" s="33">
        <f t="shared" si="198"/>
        <v>0</v>
      </c>
      <c r="CJ169" s="33">
        <f t="shared" si="198"/>
        <v>0</v>
      </c>
      <c r="CK169" s="33">
        <f t="shared" si="198"/>
        <v>0</v>
      </c>
      <c r="CL169" s="33">
        <f t="shared" si="198"/>
        <v>0</v>
      </c>
      <c r="CM169" s="33">
        <f t="shared" si="198"/>
        <v>0</v>
      </c>
      <c r="CN169" s="33">
        <f t="shared" si="198"/>
        <v>0</v>
      </c>
      <c r="CO169" s="33">
        <f t="shared" si="198"/>
        <v>0</v>
      </c>
      <c r="CP169" s="33">
        <f t="shared" si="198"/>
        <v>0</v>
      </c>
      <c r="CQ169" s="33">
        <f t="shared" si="198"/>
        <v>0</v>
      </c>
      <c r="CR169" s="33">
        <f t="shared" si="198"/>
        <v>1</v>
      </c>
      <c r="CS169" s="33">
        <f t="shared" si="198"/>
        <v>1</v>
      </c>
      <c r="CT169" s="33">
        <f t="shared" si="198"/>
        <v>1</v>
      </c>
      <c r="CU169" s="33">
        <f t="shared" si="198"/>
        <v>1</v>
      </c>
      <c r="CV169" s="33">
        <f t="shared" si="198"/>
        <v>1</v>
      </c>
      <c r="CW169" s="33">
        <f t="shared" si="198"/>
        <v>1</v>
      </c>
      <c r="CX169" s="33">
        <f t="shared" si="198"/>
        <v>0</v>
      </c>
      <c r="CY169" s="33">
        <f t="shared" si="198"/>
        <v>1</v>
      </c>
      <c r="CZ169" s="33">
        <f t="shared" si="198"/>
        <v>0</v>
      </c>
      <c r="DA169" s="33">
        <f t="shared" si="198"/>
        <v>1</v>
      </c>
      <c r="DB169" s="33">
        <f t="shared" si="198"/>
        <v>1</v>
      </c>
      <c r="DC169" s="33">
        <f t="shared" si="198"/>
        <v>1</v>
      </c>
      <c r="DD169" s="33">
        <f t="shared" si="198"/>
        <v>1</v>
      </c>
      <c r="DE169" s="33">
        <f t="shared" si="198"/>
        <v>1</v>
      </c>
      <c r="DF169" s="33">
        <f t="shared" si="198"/>
        <v>0</v>
      </c>
      <c r="DG169" s="33">
        <f t="shared" si="198"/>
        <v>1</v>
      </c>
      <c r="DH169" s="33">
        <f t="shared" si="198"/>
        <v>0</v>
      </c>
      <c r="DI169" s="33">
        <f t="shared" si="198"/>
        <v>0</v>
      </c>
      <c r="DJ169" s="33">
        <f t="shared" si="198"/>
        <v>0</v>
      </c>
      <c r="DK169" s="33">
        <f t="shared" si="198"/>
        <v>0</v>
      </c>
      <c r="DL169" s="33">
        <f t="shared" si="198"/>
        <v>0</v>
      </c>
      <c r="DM169" s="33">
        <f t="shared" si="198"/>
        <v>1</v>
      </c>
      <c r="DN169" s="33">
        <f t="shared" si="198"/>
        <v>0</v>
      </c>
      <c r="DO169" s="33">
        <f t="shared" si="198"/>
        <v>0</v>
      </c>
      <c r="DP169" s="33">
        <f t="shared" si="198"/>
        <v>1</v>
      </c>
      <c r="DQ169" s="33">
        <f t="shared" si="198"/>
        <v>0</v>
      </c>
      <c r="DR169" s="33">
        <f t="shared" si="198"/>
        <v>0</v>
      </c>
      <c r="DS169" s="33">
        <f t="shared" si="198"/>
        <v>0</v>
      </c>
      <c r="DT169" s="33">
        <f t="shared" si="198"/>
        <v>1</v>
      </c>
      <c r="DU169" s="33">
        <f t="shared" si="198"/>
        <v>1</v>
      </c>
      <c r="DV169" s="33">
        <f t="shared" si="198"/>
        <v>1</v>
      </c>
      <c r="DW169" s="33">
        <f t="shared" si="198"/>
        <v>1</v>
      </c>
      <c r="DX169" s="33">
        <f t="shared" si="198"/>
        <v>1</v>
      </c>
      <c r="DY169" s="33">
        <f t="shared" si="198"/>
        <v>1</v>
      </c>
      <c r="DZ169" s="33">
        <f t="shared" si="198"/>
        <v>0</v>
      </c>
      <c r="EA169" s="33">
        <f t="shared" ref="EA169:FX169" si="199">IF(EA96&lt;=459,1,0)</f>
        <v>0</v>
      </c>
      <c r="EB169" s="33">
        <f t="shared" si="199"/>
        <v>0</v>
      </c>
      <c r="EC169" s="33">
        <f t="shared" si="199"/>
        <v>1</v>
      </c>
      <c r="ED169" s="33">
        <f t="shared" si="199"/>
        <v>0</v>
      </c>
      <c r="EE169" s="33">
        <f t="shared" si="199"/>
        <v>1</v>
      </c>
      <c r="EF169" s="33">
        <f t="shared" si="199"/>
        <v>0</v>
      </c>
      <c r="EG169" s="33">
        <f t="shared" si="199"/>
        <v>1</v>
      </c>
      <c r="EH169" s="33">
        <f t="shared" si="199"/>
        <v>1</v>
      </c>
      <c r="EI169" s="33">
        <f t="shared" si="199"/>
        <v>0</v>
      </c>
      <c r="EJ169" s="33">
        <f t="shared" si="199"/>
        <v>0</v>
      </c>
      <c r="EK169" s="33">
        <f t="shared" si="199"/>
        <v>0</v>
      </c>
      <c r="EL169" s="33">
        <f t="shared" si="199"/>
        <v>0</v>
      </c>
      <c r="EM169" s="33">
        <f t="shared" si="199"/>
        <v>1</v>
      </c>
      <c r="EN169" s="33">
        <f t="shared" si="199"/>
        <v>0</v>
      </c>
      <c r="EO169" s="33">
        <f t="shared" si="199"/>
        <v>1</v>
      </c>
      <c r="EP169" s="33">
        <f t="shared" si="199"/>
        <v>1</v>
      </c>
      <c r="EQ169" s="33">
        <f t="shared" si="199"/>
        <v>0</v>
      </c>
      <c r="ER169" s="33">
        <f t="shared" si="199"/>
        <v>1</v>
      </c>
      <c r="ES169" s="33">
        <f t="shared" si="199"/>
        <v>1</v>
      </c>
      <c r="ET169" s="33">
        <f t="shared" si="199"/>
        <v>1</v>
      </c>
      <c r="EU169" s="33">
        <f t="shared" si="199"/>
        <v>0</v>
      </c>
      <c r="EV169" s="33">
        <f t="shared" si="199"/>
        <v>1</v>
      </c>
      <c r="EW169" s="33">
        <f t="shared" si="199"/>
        <v>0</v>
      </c>
      <c r="EX169" s="33">
        <f t="shared" si="199"/>
        <v>1</v>
      </c>
      <c r="EY169" s="33">
        <f t="shared" si="199"/>
        <v>0</v>
      </c>
      <c r="EZ169" s="33">
        <f t="shared" si="199"/>
        <v>1</v>
      </c>
      <c r="FA169" s="33">
        <f t="shared" si="199"/>
        <v>0</v>
      </c>
      <c r="FB169" s="33">
        <f t="shared" si="199"/>
        <v>1</v>
      </c>
      <c r="FC169" s="33">
        <f t="shared" si="199"/>
        <v>0</v>
      </c>
      <c r="FD169" s="33">
        <f t="shared" si="199"/>
        <v>1</v>
      </c>
      <c r="FE169" s="33">
        <f t="shared" si="199"/>
        <v>1</v>
      </c>
      <c r="FF169" s="33">
        <f t="shared" si="199"/>
        <v>1</v>
      </c>
      <c r="FG169" s="33">
        <f t="shared" si="199"/>
        <v>1</v>
      </c>
      <c r="FH169" s="33">
        <f t="shared" si="199"/>
        <v>1</v>
      </c>
      <c r="FI169" s="33">
        <f t="shared" si="199"/>
        <v>0</v>
      </c>
      <c r="FJ169" s="33">
        <f t="shared" si="199"/>
        <v>0</v>
      </c>
      <c r="FK169" s="33">
        <f t="shared" si="199"/>
        <v>0</v>
      </c>
      <c r="FL169" s="33">
        <f t="shared" si="199"/>
        <v>0</v>
      </c>
      <c r="FM169" s="33">
        <f t="shared" si="199"/>
        <v>0</v>
      </c>
      <c r="FN169" s="33">
        <f t="shared" si="199"/>
        <v>0</v>
      </c>
      <c r="FO169" s="33">
        <f t="shared" si="199"/>
        <v>0</v>
      </c>
      <c r="FP169" s="33">
        <f t="shared" si="199"/>
        <v>0</v>
      </c>
      <c r="FQ169" s="33">
        <f t="shared" si="199"/>
        <v>0</v>
      </c>
      <c r="FR169" s="33">
        <f t="shared" si="199"/>
        <v>1</v>
      </c>
      <c r="FS169" s="33">
        <f t="shared" si="199"/>
        <v>1</v>
      </c>
      <c r="FT169" s="47">
        <f t="shared" si="199"/>
        <v>1</v>
      </c>
      <c r="FU169" s="33">
        <f t="shared" si="199"/>
        <v>0</v>
      </c>
      <c r="FV169" s="33">
        <f t="shared" si="199"/>
        <v>0</v>
      </c>
      <c r="FW169" s="33">
        <f t="shared" si="199"/>
        <v>1</v>
      </c>
      <c r="FX169" s="33">
        <f t="shared" si="199"/>
        <v>1</v>
      </c>
      <c r="FY169" s="6"/>
      <c r="FZ169" s="33"/>
      <c r="GA169" s="59"/>
      <c r="GB169" s="33"/>
      <c r="GC169" s="33"/>
      <c r="GD169" s="6"/>
      <c r="GE169" s="6"/>
    </row>
    <row r="170" spans="1:187" ht="15.75" x14ac:dyDescent="0.25">
      <c r="A170" s="3" t="s">
        <v>507</v>
      </c>
      <c r="B170" s="2" t="s">
        <v>508</v>
      </c>
      <c r="C170" s="33">
        <f t="shared" ref="C170:BN170" si="200">IF(C132&lt;=C12,1,0)</f>
        <v>0</v>
      </c>
      <c r="D170" s="33">
        <f t="shared" si="200"/>
        <v>1</v>
      </c>
      <c r="E170" s="33">
        <f t="shared" si="200"/>
        <v>0</v>
      </c>
      <c r="F170" s="33">
        <f t="shared" si="200"/>
        <v>1</v>
      </c>
      <c r="G170" s="33">
        <f t="shared" si="200"/>
        <v>1</v>
      </c>
      <c r="H170" s="33">
        <f t="shared" si="200"/>
        <v>1</v>
      </c>
      <c r="I170" s="33">
        <f t="shared" si="200"/>
        <v>0</v>
      </c>
      <c r="J170" s="33">
        <f t="shared" si="200"/>
        <v>0</v>
      </c>
      <c r="K170" s="33">
        <f t="shared" si="200"/>
        <v>0</v>
      </c>
      <c r="L170" s="33">
        <f t="shared" si="200"/>
        <v>0</v>
      </c>
      <c r="M170" s="33">
        <f t="shared" si="200"/>
        <v>0</v>
      </c>
      <c r="N170" s="33">
        <f t="shared" si="200"/>
        <v>1</v>
      </c>
      <c r="O170" s="33">
        <f t="shared" si="200"/>
        <v>1</v>
      </c>
      <c r="P170" s="33">
        <f t="shared" si="200"/>
        <v>0</v>
      </c>
      <c r="Q170" s="33">
        <f t="shared" si="200"/>
        <v>0</v>
      </c>
      <c r="R170" s="33">
        <f t="shared" si="200"/>
        <v>0</v>
      </c>
      <c r="S170" s="33">
        <f t="shared" si="200"/>
        <v>0</v>
      </c>
      <c r="T170" s="33">
        <f t="shared" si="200"/>
        <v>0</v>
      </c>
      <c r="U170" s="33">
        <f t="shared" si="200"/>
        <v>0</v>
      </c>
      <c r="V170" s="33">
        <f t="shared" si="200"/>
        <v>0</v>
      </c>
      <c r="W170" s="33">
        <f t="shared" si="200"/>
        <v>0</v>
      </c>
      <c r="X170" s="33">
        <f t="shared" si="200"/>
        <v>0</v>
      </c>
      <c r="Y170" s="33">
        <f t="shared" si="200"/>
        <v>0</v>
      </c>
      <c r="Z170" s="33">
        <f t="shared" si="200"/>
        <v>0</v>
      </c>
      <c r="AA170" s="33">
        <f t="shared" si="200"/>
        <v>1</v>
      </c>
      <c r="AB170" s="33">
        <f t="shared" si="200"/>
        <v>1</v>
      </c>
      <c r="AC170" s="33">
        <f t="shared" si="200"/>
        <v>1</v>
      </c>
      <c r="AD170" s="33">
        <f t="shared" si="200"/>
        <v>1</v>
      </c>
      <c r="AE170" s="33">
        <f t="shared" si="200"/>
        <v>0</v>
      </c>
      <c r="AF170" s="33">
        <f t="shared" si="200"/>
        <v>0</v>
      </c>
      <c r="AG170" s="33">
        <f t="shared" si="200"/>
        <v>1</v>
      </c>
      <c r="AH170" s="33">
        <f t="shared" si="200"/>
        <v>0</v>
      </c>
      <c r="AI170" s="33">
        <f t="shared" si="200"/>
        <v>0</v>
      </c>
      <c r="AJ170" s="33">
        <f t="shared" si="200"/>
        <v>0</v>
      </c>
      <c r="AK170" s="33">
        <f t="shared" si="200"/>
        <v>0</v>
      </c>
      <c r="AL170" s="33">
        <f t="shared" si="200"/>
        <v>0</v>
      </c>
      <c r="AM170" s="33">
        <f t="shared" si="200"/>
        <v>0</v>
      </c>
      <c r="AN170" s="33">
        <f t="shared" si="200"/>
        <v>0</v>
      </c>
      <c r="AO170" s="33">
        <f t="shared" si="200"/>
        <v>0</v>
      </c>
      <c r="AP170" s="33">
        <f t="shared" si="200"/>
        <v>0</v>
      </c>
      <c r="AQ170" s="33">
        <f t="shared" si="200"/>
        <v>0</v>
      </c>
      <c r="AR170" s="33">
        <f t="shared" si="200"/>
        <v>1</v>
      </c>
      <c r="AS170" s="33">
        <f t="shared" si="200"/>
        <v>1</v>
      </c>
      <c r="AT170" s="33">
        <f t="shared" si="200"/>
        <v>1</v>
      </c>
      <c r="AU170" s="33">
        <f t="shared" si="200"/>
        <v>1</v>
      </c>
      <c r="AV170" s="33">
        <f t="shared" si="200"/>
        <v>0</v>
      </c>
      <c r="AW170" s="33">
        <f t="shared" si="200"/>
        <v>1</v>
      </c>
      <c r="AX170" s="33">
        <f t="shared" si="200"/>
        <v>0</v>
      </c>
      <c r="AY170" s="33">
        <f t="shared" si="200"/>
        <v>0</v>
      </c>
      <c r="AZ170" s="33">
        <f t="shared" si="200"/>
        <v>0</v>
      </c>
      <c r="BA170" s="33">
        <f t="shared" si="200"/>
        <v>0</v>
      </c>
      <c r="BB170" s="33">
        <f t="shared" si="200"/>
        <v>1</v>
      </c>
      <c r="BC170" s="33">
        <f t="shared" si="200"/>
        <v>0</v>
      </c>
      <c r="BD170" s="33">
        <f t="shared" si="200"/>
        <v>1</v>
      </c>
      <c r="BE170" s="33">
        <f t="shared" si="200"/>
        <v>1</v>
      </c>
      <c r="BF170" s="33">
        <f t="shared" si="200"/>
        <v>1</v>
      </c>
      <c r="BG170" s="33">
        <f t="shared" si="200"/>
        <v>0</v>
      </c>
      <c r="BH170" s="33">
        <f t="shared" si="200"/>
        <v>1</v>
      </c>
      <c r="BI170" s="33">
        <f t="shared" si="200"/>
        <v>0</v>
      </c>
      <c r="BJ170" s="33">
        <f t="shared" si="200"/>
        <v>1</v>
      </c>
      <c r="BK170" s="33">
        <f t="shared" si="200"/>
        <v>1</v>
      </c>
      <c r="BL170" s="33">
        <f t="shared" si="200"/>
        <v>0</v>
      </c>
      <c r="BM170" s="33">
        <f t="shared" si="200"/>
        <v>0</v>
      </c>
      <c r="BN170" s="33">
        <f t="shared" si="200"/>
        <v>0</v>
      </c>
      <c r="BO170" s="33">
        <f t="shared" ref="BO170:DZ170" si="201">IF(BO132&lt;=BO12,1,0)</f>
        <v>0</v>
      </c>
      <c r="BP170" s="33">
        <f t="shared" si="201"/>
        <v>0</v>
      </c>
      <c r="BQ170" s="33">
        <f t="shared" si="201"/>
        <v>1</v>
      </c>
      <c r="BR170" s="33">
        <f t="shared" si="201"/>
        <v>0</v>
      </c>
      <c r="BS170" s="33">
        <f t="shared" si="201"/>
        <v>0</v>
      </c>
      <c r="BT170" s="33">
        <f t="shared" si="201"/>
        <v>1</v>
      </c>
      <c r="BU170" s="33">
        <f t="shared" si="201"/>
        <v>1</v>
      </c>
      <c r="BV170" s="33">
        <f t="shared" si="201"/>
        <v>1</v>
      </c>
      <c r="BW170" s="33">
        <f t="shared" si="201"/>
        <v>1</v>
      </c>
      <c r="BX170" s="33">
        <f t="shared" si="201"/>
        <v>1</v>
      </c>
      <c r="BY170" s="33">
        <f t="shared" si="201"/>
        <v>0</v>
      </c>
      <c r="BZ170" s="33">
        <f t="shared" si="201"/>
        <v>0</v>
      </c>
      <c r="CA170" s="33">
        <f t="shared" si="201"/>
        <v>1</v>
      </c>
      <c r="CB170" s="33">
        <f t="shared" si="201"/>
        <v>1</v>
      </c>
      <c r="CC170" s="33">
        <f t="shared" si="201"/>
        <v>0</v>
      </c>
      <c r="CD170" s="33">
        <f t="shared" si="201"/>
        <v>0</v>
      </c>
      <c r="CE170" s="33">
        <f t="shared" si="201"/>
        <v>0</v>
      </c>
      <c r="CF170" s="33">
        <f t="shared" si="201"/>
        <v>0</v>
      </c>
      <c r="CG170" s="33">
        <f t="shared" si="201"/>
        <v>0</v>
      </c>
      <c r="CH170" s="33">
        <f t="shared" si="201"/>
        <v>0</v>
      </c>
      <c r="CI170" s="33">
        <f t="shared" si="201"/>
        <v>0</v>
      </c>
      <c r="CJ170" s="33">
        <f t="shared" si="201"/>
        <v>0</v>
      </c>
      <c r="CK170" s="33">
        <f t="shared" si="201"/>
        <v>1</v>
      </c>
      <c r="CL170" s="33">
        <f t="shared" si="201"/>
        <v>1</v>
      </c>
      <c r="CM170" s="33">
        <f t="shared" si="201"/>
        <v>0</v>
      </c>
      <c r="CN170" s="33">
        <f t="shared" si="201"/>
        <v>1</v>
      </c>
      <c r="CO170" s="33">
        <f t="shared" si="201"/>
        <v>1</v>
      </c>
      <c r="CP170" s="33">
        <f t="shared" si="201"/>
        <v>1</v>
      </c>
      <c r="CQ170" s="33">
        <f t="shared" si="201"/>
        <v>0</v>
      </c>
      <c r="CR170" s="33">
        <f t="shared" si="201"/>
        <v>0</v>
      </c>
      <c r="CS170" s="33">
        <f t="shared" si="201"/>
        <v>1</v>
      </c>
      <c r="CT170" s="33">
        <f t="shared" si="201"/>
        <v>0</v>
      </c>
      <c r="CU170" s="33">
        <f t="shared" si="201"/>
        <v>1</v>
      </c>
      <c r="CV170" s="33">
        <f t="shared" si="201"/>
        <v>1</v>
      </c>
      <c r="CW170" s="33">
        <f t="shared" si="201"/>
        <v>1</v>
      </c>
      <c r="CX170" s="33">
        <f t="shared" si="201"/>
        <v>0</v>
      </c>
      <c r="CY170" s="33">
        <f t="shared" si="201"/>
        <v>0</v>
      </c>
      <c r="CZ170" s="33">
        <f t="shared" si="201"/>
        <v>0</v>
      </c>
      <c r="DA170" s="33">
        <f t="shared" si="201"/>
        <v>1</v>
      </c>
      <c r="DB170" s="33">
        <f t="shared" si="201"/>
        <v>1</v>
      </c>
      <c r="DC170" s="33">
        <f t="shared" si="201"/>
        <v>1</v>
      </c>
      <c r="DD170" s="33">
        <f t="shared" si="201"/>
        <v>1</v>
      </c>
      <c r="DE170" s="33">
        <f t="shared" si="201"/>
        <v>0</v>
      </c>
      <c r="DF170" s="33">
        <f t="shared" si="201"/>
        <v>0</v>
      </c>
      <c r="DG170" s="33">
        <f t="shared" si="201"/>
        <v>1</v>
      </c>
      <c r="DH170" s="33">
        <f t="shared" si="201"/>
        <v>1</v>
      </c>
      <c r="DI170" s="33">
        <f t="shared" si="201"/>
        <v>0</v>
      </c>
      <c r="DJ170" s="33">
        <f t="shared" si="201"/>
        <v>1</v>
      </c>
      <c r="DK170" s="33">
        <f t="shared" si="201"/>
        <v>0</v>
      </c>
      <c r="DL170" s="33">
        <f t="shared" si="201"/>
        <v>0</v>
      </c>
      <c r="DM170" s="33">
        <f t="shared" si="201"/>
        <v>0</v>
      </c>
      <c r="DN170" s="33">
        <f t="shared" si="201"/>
        <v>0</v>
      </c>
      <c r="DO170" s="33">
        <f t="shared" si="201"/>
        <v>0</v>
      </c>
      <c r="DP170" s="33">
        <f t="shared" si="201"/>
        <v>1</v>
      </c>
      <c r="DQ170" s="33">
        <f t="shared" si="201"/>
        <v>1</v>
      </c>
      <c r="DR170" s="33">
        <f t="shared" si="201"/>
        <v>0</v>
      </c>
      <c r="DS170" s="33">
        <f t="shared" si="201"/>
        <v>0</v>
      </c>
      <c r="DT170" s="33">
        <f t="shared" si="201"/>
        <v>0</v>
      </c>
      <c r="DU170" s="33">
        <f t="shared" si="201"/>
        <v>0</v>
      </c>
      <c r="DV170" s="33">
        <f t="shared" si="201"/>
        <v>0</v>
      </c>
      <c r="DW170" s="33">
        <f t="shared" si="201"/>
        <v>1</v>
      </c>
      <c r="DX170" s="33">
        <f t="shared" si="201"/>
        <v>1</v>
      </c>
      <c r="DY170" s="33">
        <f t="shared" si="201"/>
        <v>1</v>
      </c>
      <c r="DZ170" s="33">
        <f t="shared" si="201"/>
        <v>1</v>
      </c>
      <c r="EA170" s="33">
        <f t="shared" ref="EA170:FX170" si="202">IF(EA132&lt;=EA12,1,0)</f>
        <v>0</v>
      </c>
      <c r="EB170" s="33">
        <f t="shared" si="202"/>
        <v>0</v>
      </c>
      <c r="EC170" s="33">
        <f t="shared" si="202"/>
        <v>1</v>
      </c>
      <c r="ED170" s="33">
        <f t="shared" si="202"/>
        <v>1</v>
      </c>
      <c r="EE170" s="33">
        <f t="shared" si="202"/>
        <v>0</v>
      </c>
      <c r="EF170" s="33">
        <f t="shared" si="202"/>
        <v>0</v>
      </c>
      <c r="EG170" s="33">
        <f t="shared" si="202"/>
        <v>0</v>
      </c>
      <c r="EH170" s="33">
        <f t="shared" si="202"/>
        <v>0</v>
      </c>
      <c r="EI170" s="33">
        <f t="shared" si="202"/>
        <v>0</v>
      </c>
      <c r="EJ170" s="33">
        <f t="shared" si="202"/>
        <v>0</v>
      </c>
      <c r="EK170" s="33">
        <f t="shared" si="202"/>
        <v>1</v>
      </c>
      <c r="EL170" s="33">
        <f t="shared" si="202"/>
        <v>1</v>
      </c>
      <c r="EM170" s="33">
        <f t="shared" si="202"/>
        <v>0</v>
      </c>
      <c r="EN170" s="33">
        <f t="shared" si="202"/>
        <v>0</v>
      </c>
      <c r="EO170" s="33">
        <f t="shared" si="202"/>
        <v>1</v>
      </c>
      <c r="EP170" s="33">
        <f t="shared" si="202"/>
        <v>1</v>
      </c>
      <c r="EQ170" s="33">
        <f t="shared" si="202"/>
        <v>1</v>
      </c>
      <c r="ER170" s="33">
        <f t="shared" si="202"/>
        <v>0</v>
      </c>
      <c r="ES170" s="33">
        <f t="shared" si="202"/>
        <v>0</v>
      </c>
      <c r="ET170" s="33">
        <f t="shared" si="202"/>
        <v>0</v>
      </c>
      <c r="EU170" s="33">
        <f t="shared" si="202"/>
        <v>0</v>
      </c>
      <c r="EV170" s="33">
        <f t="shared" si="202"/>
        <v>0</v>
      </c>
      <c r="EW170" s="33">
        <f t="shared" si="202"/>
        <v>1</v>
      </c>
      <c r="EX170" s="33">
        <f t="shared" si="202"/>
        <v>1</v>
      </c>
      <c r="EY170" s="33">
        <f t="shared" si="202"/>
        <v>0</v>
      </c>
      <c r="EZ170" s="33">
        <f t="shared" si="202"/>
        <v>0</v>
      </c>
      <c r="FA170" s="33">
        <f t="shared" si="202"/>
        <v>1</v>
      </c>
      <c r="FB170" s="33">
        <f t="shared" si="202"/>
        <v>0</v>
      </c>
      <c r="FC170" s="33">
        <f t="shared" si="202"/>
        <v>1</v>
      </c>
      <c r="FD170" s="33">
        <f t="shared" si="202"/>
        <v>0</v>
      </c>
      <c r="FE170" s="33">
        <f t="shared" si="202"/>
        <v>0</v>
      </c>
      <c r="FF170" s="33">
        <f t="shared" si="202"/>
        <v>0</v>
      </c>
      <c r="FG170" s="33">
        <f t="shared" si="202"/>
        <v>1</v>
      </c>
      <c r="FH170" s="33">
        <f t="shared" si="202"/>
        <v>0</v>
      </c>
      <c r="FI170" s="33">
        <f t="shared" si="202"/>
        <v>0</v>
      </c>
      <c r="FJ170" s="33">
        <f t="shared" si="202"/>
        <v>1</v>
      </c>
      <c r="FK170" s="33">
        <f t="shared" si="202"/>
        <v>1</v>
      </c>
      <c r="FL170" s="33">
        <f t="shared" si="202"/>
        <v>1</v>
      </c>
      <c r="FM170" s="33">
        <f t="shared" si="202"/>
        <v>1</v>
      </c>
      <c r="FN170" s="33">
        <f t="shared" si="202"/>
        <v>0</v>
      </c>
      <c r="FO170" s="33">
        <f t="shared" si="202"/>
        <v>1</v>
      </c>
      <c r="FP170" s="33">
        <f t="shared" si="202"/>
        <v>0</v>
      </c>
      <c r="FQ170" s="33">
        <f t="shared" si="202"/>
        <v>1</v>
      </c>
      <c r="FR170" s="33">
        <f t="shared" si="202"/>
        <v>0</v>
      </c>
      <c r="FS170" s="33">
        <f t="shared" si="202"/>
        <v>1</v>
      </c>
      <c r="FT170" s="47">
        <f t="shared" si="202"/>
        <v>0</v>
      </c>
      <c r="FU170" s="33">
        <f t="shared" si="202"/>
        <v>0</v>
      </c>
      <c r="FV170" s="33">
        <f t="shared" si="202"/>
        <v>0</v>
      </c>
      <c r="FW170" s="33">
        <f t="shared" si="202"/>
        <v>0</v>
      </c>
      <c r="FX170" s="33">
        <f t="shared" si="202"/>
        <v>1</v>
      </c>
      <c r="FY170" s="6"/>
      <c r="FZ170" s="33"/>
      <c r="GA170" s="33"/>
      <c r="GB170" s="33"/>
      <c r="GC170" s="33"/>
      <c r="GD170" s="6"/>
      <c r="GE170" s="6"/>
    </row>
    <row r="171" spans="1:187" ht="15.75" x14ac:dyDescent="0.25">
      <c r="A171" s="3" t="s">
        <v>509</v>
      </c>
      <c r="B171" s="2" t="s">
        <v>510</v>
      </c>
      <c r="C171" s="112">
        <f t="shared" ref="C171:BN171" si="203">ROUND(IF((OR(C169=1,C170=1))=TRUE(),0,C116/C105),8)</f>
        <v>7844.7984972800004</v>
      </c>
      <c r="D171" s="112">
        <f t="shared" si="203"/>
        <v>0</v>
      </c>
      <c r="E171" s="112">
        <f t="shared" si="203"/>
        <v>7780.4702991200002</v>
      </c>
      <c r="F171" s="112">
        <f t="shared" si="203"/>
        <v>0</v>
      </c>
      <c r="G171" s="112">
        <f t="shared" si="203"/>
        <v>0</v>
      </c>
      <c r="H171" s="112">
        <f t="shared" si="203"/>
        <v>0</v>
      </c>
      <c r="I171" s="112">
        <f t="shared" si="203"/>
        <v>7789.3469463199999</v>
      </c>
      <c r="J171" s="112">
        <f t="shared" si="203"/>
        <v>7286.5248142600003</v>
      </c>
      <c r="K171" s="112">
        <f t="shared" si="203"/>
        <v>0</v>
      </c>
      <c r="L171" s="112">
        <f t="shared" si="203"/>
        <v>7916.1992099199997</v>
      </c>
      <c r="M171" s="112">
        <f t="shared" si="203"/>
        <v>7891.9219726000001</v>
      </c>
      <c r="N171" s="112">
        <f t="shared" si="203"/>
        <v>0</v>
      </c>
      <c r="O171" s="112">
        <f t="shared" si="203"/>
        <v>0</v>
      </c>
      <c r="P171" s="112">
        <f t="shared" si="203"/>
        <v>0</v>
      </c>
      <c r="Q171" s="112">
        <f t="shared" si="203"/>
        <v>7979.8832620000003</v>
      </c>
      <c r="R171" s="112">
        <f t="shared" si="203"/>
        <v>7752.5834871200004</v>
      </c>
      <c r="S171" s="112">
        <f t="shared" si="203"/>
        <v>7581.7093377600004</v>
      </c>
      <c r="T171" s="112">
        <f t="shared" si="203"/>
        <v>0</v>
      </c>
      <c r="U171" s="112">
        <f t="shared" si="203"/>
        <v>0</v>
      </c>
      <c r="V171" s="112">
        <f t="shared" si="203"/>
        <v>0</v>
      </c>
      <c r="W171" s="113">
        <f t="shared" si="203"/>
        <v>0</v>
      </c>
      <c r="X171" s="112">
        <f t="shared" si="203"/>
        <v>0</v>
      </c>
      <c r="Y171" s="112">
        <f t="shared" si="203"/>
        <v>6945.9109719999997</v>
      </c>
      <c r="Z171" s="112">
        <f t="shared" si="203"/>
        <v>0</v>
      </c>
      <c r="AA171" s="112">
        <f t="shared" si="203"/>
        <v>0</v>
      </c>
      <c r="AB171" s="112">
        <f t="shared" si="203"/>
        <v>0</v>
      </c>
      <c r="AC171" s="112">
        <f t="shared" si="203"/>
        <v>0</v>
      </c>
      <c r="AD171" s="112">
        <f t="shared" si="203"/>
        <v>0</v>
      </c>
      <c r="AE171" s="112">
        <f t="shared" si="203"/>
        <v>0</v>
      </c>
      <c r="AF171" s="112">
        <f t="shared" si="203"/>
        <v>0</v>
      </c>
      <c r="AG171" s="112">
        <f t="shared" si="203"/>
        <v>0</v>
      </c>
      <c r="AH171" s="112">
        <f t="shared" si="203"/>
        <v>7153.2291260000002</v>
      </c>
      <c r="AI171" s="112">
        <f t="shared" si="203"/>
        <v>0</v>
      </c>
      <c r="AJ171" s="112">
        <f t="shared" si="203"/>
        <v>0</v>
      </c>
      <c r="AK171" s="112">
        <f t="shared" si="203"/>
        <v>0</v>
      </c>
      <c r="AL171" s="112">
        <f t="shared" si="203"/>
        <v>0</v>
      </c>
      <c r="AM171" s="112">
        <f t="shared" si="203"/>
        <v>0</v>
      </c>
      <c r="AN171" s="112">
        <f t="shared" si="203"/>
        <v>0</v>
      </c>
      <c r="AO171" s="112">
        <f t="shared" si="203"/>
        <v>7651.8158666600002</v>
      </c>
      <c r="AP171" s="112">
        <f t="shared" si="203"/>
        <v>7985.807573</v>
      </c>
      <c r="AQ171" s="112">
        <f t="shared" si="203"/>
        <v>0</v>
      </c>
      <c r="AR171" s="112">
        <f t="shared" si="203"/>
        <v>0</v>
      </c>
      <c r="AS171" s="112">
        <f t="shared" si="203"/>
        <v>0</v>
      </c>
      <c r="AT171" s="112">
        <f t="shared" si="203"/>
        <v>0</v>
      </c>
      <c r="AU171" s="112">
        <f t="shared" si="203"/>
        <v>0</v>
      </c>
      <c r="AV171" s="112">
        <f t="shared" si="203"/>
        <v>0</v>
      </c>
      <c r="AW171" s="112">
        <f t="shared" si="203"/>
        <v>0</v>
      </c>
      <c r="AX171" s="112">
        <f t="shared" si="203"/>
        <v>0</v>
      </c>
      <c r="AY171" s="112">
        <f t="shared" si="203"/>
        <v>7632.5130867199996</v>
      </c>
      <c r="AZ171" s="112">
        <f t="shared" si="203"/>
        <v>7744.0878287599999</v>
      </c>
      <c r="BA171" s="112">
        <f t="shared" si="203"/>
        <v>7567.1034563200001</v>
      </c>
      <c r="BB171" s="112">
        <f t="shared" si="203"/>
        <v>0</v>
      </c>
      <c r="BC171" s="112">
        <f t="shared" si="203"/>
        <v>7760.683755</v>
      </c>
      <c r="BD171" s="112">
        <f t="shared" si="203"/>
        <v>0</v>
      </c>
      <c r="BE171" s="112">
        <f t="shared" si="203"/>
        <v>0</v>
      </c>
      <c r="BF171" s="112">
        <f t="shared" si="203"/>
        <v>0</v>
      </c>
      <c r="BG171" s="112">
        <f t="shared" si="203"/>
        <v>7603.4793804800001</v>
      </c>
      <c r="BH171" s="112">
        <f t="shared" si="203"/>
        <v>0</v>
      </c>
      <c r="BI171" s="112">
        <f t="shared" si="203"/>
        <v>0</v>
      </c>
      <c r="BJ171" s="112">
        <f t="shared" si="203"/>
        <v>0</v>
      </c>
      <c r="BK171" s="112">
        <f t="shared" si="203"/>
        <v>0</v>
      </c>
      <c r="BL171" s="112">
        <f t="shared" si="203"/>
        <v>0</v>
      </c>
      <c r="BM171" s="112">
        <f t="shared" si="203"/>
        <v>0</v>
      </c>
      <c r="BN171" s="112">
        <f t="shared" si="203"/>
        <v>7423.1590645200004</v>
      </c>
      <c r="BO171" s="112">
        <f t="shared" ref="BO171:DZ171" si="204">ROUND(IF((OR(BO169=1,BO170=1))=TRUE(),0,BO116/BO105),8)</f>
        <v>7305.52254128</v>
      </c>
      <c r="BP171" s="112">
        <f t="shared" si="204"/>
        <v>0</v>
      </c>
      <c r="BQ171" s="112">
        <f t="shared" si="204"/>
        <v>0</v>
      </c>
      <c r="BR171" s="112">
        <f t="shared" si="204"/>
        <v>7720.6930192</v>
      </c>
      <c r="BS171" s="112">
        <f t="shared" si="204"/>
        <v>7724.5572410599998</v>
      </c>
      <c r="BT171" s="112">
        <f t="shared" si="204"/>
        <v>0</v>
      </c>
      <c r="BU171" s="112">
        <f t="shared" si="204"/>
        <v>0</v>
      </c>
      <c r="BV171" s="112">
        <f t="shared" si="204"/>
        <v>0</v>
      </c>
      <c r="BW171" s="112">
        <f t="shared" si="204"/>
        <v>0</v>
      </c>
      <c r="BX171" s="112">
        <f t="shared" si="204"/>
        <v>0</v>
      </c>
      <c r="BY171" s="112">
        <f t="shared" si="204"/>
        <v>7001.0613977599996</v>
      </c>
      <c r="BZ171" s="112">
        <f t="shared" si="204"/>
        <v>0</v>
      </c>
      <c r="CA171" s="112">
        <f t="shared" si="204"/>
        <v>0</v>
      </c>
      <c r="CB171" s="112">
        <f t="shared" si="204"/>
        <v>0</v>
      </c>
      <c r="CC171" s="112">
        <f t="shared" si="204"/>
        <v>0</v>
      </c>
      <c r="CD171" s="112">
        <f t="shared" si="204"/>
        <v>0</v>
      </c>
      <c r="CE171" s="112">
        <f t="shared" si="204"/>
        <v>0</v>
      </c>
      <c r="CF171" s="112">
        <f t="shared" si="204"/>
        <v>0</v>
      </c>
      <c r="CG171" s="112">
        <f t="shared" si="204"/>
        <v>0</v>
      </c>
      <c r="CH171" s="112">
        <f t="shared" si="204"/>
        <v>0</v>
      </c>
      <c r="CI171" s="112">
        <f t="shared" si="204"/>
        <v>6960.7263318400001</v>
      </c>
      <c r="CJ171" s="112">
        <f t="shared" si="204"/>
        <v>7570.3176405200002</v>
      </c>
      <c r="CK171" s="112">
        <f t="shared" si="204"/>
        <v>0</v>
      </c>
      <c r="CL171" s="112">
        <f t="shared" si="204"/>
        <v>0</v>
      </c>
      <c r="CM171" s="112">
        <f t="shared" si="204"/>
        <v>7767.1788946400002</v>
      </c>
      <c r="CN171" s="112">
        <f t="shared" si="204"/>
        <v>0</v>
      </c>
      <c r="CO171" s="112">
        <f t="shared" si="204"/>
        <v>0</v>
      </c>
      <c r="CP171" s="112">
        <f t="shared" si="204"/>
        <v>0</v>
      </c>
      <c r="CQ171" s="112">
        <f t="shared" si="204"/>
        <v>7440.5064945200002</v>
      </c>
      <c r="CR171" s="112">
        <f t="shared" si="204"/>
        <v>0</v>
      </c>
      <c r="CS171" s="112">
        <f t="shared" si="204"/>
        <v>0</v>
      </c>
      <c r="CT171" s="112">
        <f t="shared" si="204"/>
        <v>0</v>
      </c>
      <c r="CU171" s="112">
        <f t="shared" si="204"/>
        <v>0</v>
      </c>
      <c r="CV171" s="112">
        <f t="shared" si="204"/>
        <v>0</v>
      </c>
      <c r="CW171" s="112">
        <f t="shared" si="204"/>
        <v>0</v>
      </c>
      <c r="CX171" s="112">
        <f t="shared" si="204"/>
        <v>7308.5174277799997</v>
      </c>
      <c r="CY171" s="112">
        <f t="shared" si="204"/>
        <v>0</v>
      </c>
      <c r="CZ171" s="112">
        <f t="shared" si="204"/>
        <v>7449.2613824</v>
      </c>
      <c r="DA171" s="112">
        <f t="shared" si="204"/>
        <v>0</v>
      </c>
      <c r="DB171" s="112">
        <f t="shared" si="204"/>
        <v>0</v>
      </c>
      <c r="DC171" s="112">
        <f t="shared" si="204"/>
        <v>0</v>
      </c>
      <c r="DD171" s="112">
        <f t="shared" si="204"/>
        <v>0</v>
      </c>
      <c r="DE171" s="112">
        <f t="shared" si="204"/>
        <v>0</v>
      </c>
      <c r="DF171" s="112">
        <f t="shared" si="204"/>
        <v>7398.2959423000002</v>
      </c>
      <c r="DG171" s="112">
        <f t="shared" si="204"/>
        <v>0</v>
      </c>
      <c r="DH171" s="112">
        <f t="shared" si="204"/>
        <v>0</v>
      </c>
      <c r="DI171" s="112">
        <f t="shared" si="204"/>
        <v>7373.0151725200003</v>
      </c>
      <c r="DJ171" s="112">
        <f t="shared" si="204"/>
        <v>0</v>
      </c>
      <c r="DK171" s="112">
        <f t="shared" si="204"/>
        <v>7334.8809390400002</v>
      </c>
      <c r="DL171" s="112">
        <f t="shared" si="204"/>
        <v>7837.9066579199998</v>
      </c>
      <c r="DM171" s="112">
        <f t="shared" si="204"/>
        <v>0</v>
      </c>
      <c r="DN171" s="112">
        <f t="shared" si="204"/>
        <v>7589.0685758</v>
      </c>
      <c r="DO171" s="112">
        <f t="shared" si="204"/>
        <v>7636.1580108799999</v>
      </c>
      <c r="DP171" s="112">
        <f t="shared" si="204"/>
        <v>0</v>
      </c>
      <c r="DQ171" s="112">
        <f t="shared" si="204"/>
        <v>0</v>
      </c>
      <c r="DR171" s="112">
        <f t="shared" si="204"/>
        <v>7346.7583643199996</v>
      </c>
      <c r="DS171" s="112">
        <f t="shared" si="204"/>
        <v>7268.3270328799999</v>
      </c>
      <c r="DT171" s="112">
        <f t="shared" si="204"/>
        <v>0</v>
      </c>
      <c r="DU171" s="112">
        <f t="shared" si="204"/>
        <v>0</v>
      </c>
      <c r="DV171" s="112">
        <f t="shared" si="204"/>
        <v>0</v>
      </c>
      <c r="DW171" s="112">
        <f t="shared" si="204"/>
        <v>0</v>
      </c>
      <c r="DX171" s="112">
        <f t="shared" si="204"/>
        <v>0</v>
      </c>
      <c r="DY171" s="112">
        <f t="shared" si="204"/>
        <v>0</v>
      </c>
      <c r="DZ171" s="112">
        <f t="shared" si="204"/>
        <v>0</v>
      </c>
      <c r="EA171" s="112">
        <f t="shared" ref="EA171:FX171" si="205">ROUND(IF((OR(EA169=1,EA170=1))=TRUE(),0,EA116/EA105),8)</f>
        <v>7705.5942089</v>
      </c>
      <c r="EB171" s="112">
        <f t="shared" si="205"/>
        <v>7170.3572582999996</v>
      </c>
      <c r="EC171" s="112">
        <f t="shared" si="205"/>
        <v>0</v>
      </c>
      <c r="ED171" s="112">
        <f t="shared" si="205"/>
        <v>0</v>
      </c>
      <c r="EE171" s="112">
        <f t="shared" si="205"/>
        <v>0</v>
      </c>
      <c r="EF171" s="112">
        <f t="shared" si="205"/>
        <v>7286.64591896</v>
      </c>
      <c r="EG171" s="112">
        <f t="shared" si="205"/>
        <v>0</v>
      </c>
      <c r="EH171" s="112">
        <f t="shared" si="205"/>
        <v>0</v>
      </c>
      <c r="EI171" s="112">
        <f t="shared" si="205"/>
        <v>7569.3219634999996</v>
      </c>
      <c r="EJ171" s="112">
        <f t="shared" si="205"/>
        <v>7497.9258331999999</v>
      </c>
      <c r="EK171" s="112">
        <f t="shared" si="205"/>
        <v>0</v>
      </c>
      <c r="EL171" s="112">
        <f t="shared" si="205"/>
        <v>0</v>
      </c>
      <c r="EM171" s="112">
        <f t="shared" si="205"/>
        <v>0</v>
      </c>
      <c r="EN171" s="112">
        <f t="shared" si="205"/>
        <v>7221.3672125599996</v>
      </c>
      <c r="EO171" s="112">
        <f t="shared" si="205"/>
        <v>0</v>
      </c>
      <c r="EP171" s="112">
        <f t="shared" si="205"/>
        <v>0</v>
      </c>
      <c r="EQ171" s="112">
        <f t="shared" si="205"/>
        <v>0</v>
      </c>
      <c r="ER171" s="112">
        <f t="shared" si="205"/>
        <v>0</v>
      </c>
      <c r="ES171" s="112">
        <f t="shared" si="205"/>
        <v>0</v>
      </c>
      <c r="ET171" s="112">
        <f t="shared" si="205"/>
        <v>0</v>
      </c>
      <c r="EU171" s="112">
        <f t="shared" si="205"/>
        <v>7041.2301901999999</v>
      </c>
      <c r="EV171" s="112">
        <f t="shared" si="205"/>
        <v>0</v>
      </c>
      <c r="EW171" s="112">
        <f t="shared" si="205"/>
        <v>0</v>
      </c>
      <c r="EX171" s="112">
        <f t="shared" si="205"/>
        <v>0</v>
      </c>
      <c r="EY171" s="112">
        <f t="shared" si="205"/>
        <v>7157.5051038399997</v>
      </c>
      <c r="EZ171" s="112">
        <f t="shared" si="205"/>
        <v>0</v>
      </c>
      <c r="FA171" s="112">
        <f t="shared" si="205"/>
        <v>0</v>
      </c>
      <c r="FB171" s="112">
        <f t="shared" si="205"/>
        <v>0</v>
      </c>
      <c r="FC171" s="112">
        <f t="shared" si="205"/>
        <v>0</v>
      </c>
      <c r="FD171" s="112">
        <f t="shared" si="205"/>
        <v>0</v>
      </c>
      <c r="FE171" s="112">
        <f t="shared" si="205"/>
        <v>0</v>
      </c>
      <c r="FF171" s="112">
        <f t="shared" si="205"/>
        <v>0</v>
      </c>
      <c r="FG171" s="112">
        <f t="shared" si="205"/>
        <v>0</v>
      </c>
      <c r="FH171" s="112">
        <f t="shared" si="205"/>
        <v>0</v>
      </c>
      <c r="FI171" s="112">
        <f t="shared" si="205"/>
        <v>7521.1628793399996</v>
      </c>
      <c r="FJ171" s="112">
        <f t="shared" si="205"/>
        <v>0</v>
      </c>
      <c r="FK171" s="112">
        <f t="shared" si="205"/>
        <v>0</v>
      </c>
      <c r="FL171" s="112">
        <f t="shared" si="205"/>
        <v>0</v>
      </c>
      <c r="FM171" s="112">
        <f t="shared" si="205"/>
        <v>0</v>
      </c>
      <c r="FN171" s="112">
        <f t="shared" si="205"/>
        <v>7615.489039</v>
      </c>
      <c r="FO171" s="112">
        <f t="shared" si="205"/>
        <v>0</v>
      </c>
      <c r="FP171" s="112">
        <f t="shared" si="205"/>
        <v>7698.5380599199998</v>
      </c>
      <c r="FQ171" s="112">
        <f t="shared" si="205"/>
        <v>0</v>
      </c>
      <c r="FR171" s="112">
        <f t="shared" si="205"/>
        <v>0</v>
      </c>
      <c r="FS171" s="112">
        <f t="shared" si="205"/>
        <v>0</v>
      </c>
      <c r="FT171" s="113">
        <f t="shared" si="205"/>
        <v>0</v>
      </c>
      <c r="FU171" s="112">
        <f t="shared" si="205"/>
        <v>7606.3649454400002</v>
      </c>
      <c r="FV171" s="112">
        <f t="shared" si="205"/>
        <v>7335.6488083000004</v>
      </c>
      <c r="FW171" s="112">
        <f t="shared" si="205"/>
        <v>0</v>
      </c>
      <c r="FX171" s="112">
        <f t="shared" si="205"/>
        <v>0</v>
      </c>
      <c r="FY171" s="6"/>
      <c r="FZ171" s="59"/>
      <c r="GA171" s="59"/>
      <c r="GB171" s="33"/>
      <c r="GC171" s="33"/>
      <c r="GD171" s="6"/>
      <c r="GE171" s="6"/>
    </row>
    <row r="172" spans="1:187" ht="15.75" x14ac:dyDescent="0.25">
      <c r="A172" s="48"/>
      <c r="B172" s="2" t="s">
        <v>511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47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47"/>
      <c r="FU172" s="33"/>
      <c r="FV172" s="33"/>
      <c r="FW172" s="33"/>
      <c r="FX172" s="33"/>
      <c r="FY172" s="6"/>
      <c r="FZ172" s="33"/>
      <c r="GA172" s="33"/>
      <c r="GB172" s="33"/>
      <c r="GC172" s="33"/>
      <c r="GD172" s="6"/>
      <c r="GE172" s="6"/>
    </row>
    <row r="173" spans="1:187" ht="15.75" x14ac:dyDescent="0.25">
      <c r="A173" s="3" t="s">
        <v>512</v>
      </c>
      <c r="B173" s="2" t="s">
        <v>513</v>
      </c>
      <c r="C173" s="111">
        <f t="shared" ref="C173:BO173" si="206">ROUND(IF((OR(C169=1,C170=1))=TRUE(),0,((1027-459)*0.00020599)+1.1215),4)</f>
        <v>1.2384999999999999</v>
      </c>
      <c r="D173" s="111">
        <f t="shared" si="206"/>
        <v>0</v>
      </c>
      <c r="E173" s="111">
        <f t="shared" si="206"/>
        <v>1.2384999999999999</v>
      </c>
      <c r="F173" s="111">
        <f t="shared" si="206"/>
        <v>0</v>
      </c>
      <c r="G173" s="111">
        <f t="shared" si="206"/>
        <v>0</v>
      </c>
      <c r="H173" s="111">
        <f t="shared" si="206"/>
        <v>0</v>
      </c>
      <c r="I173" s="111">
        <f t="shared" si="206"/>
        <v>1.2384999999999999</v>
      </c>
      <c r="J173" s="111">
        <f t="shared" si="206"/>
        <v>1.2384999999999999</v>
      </c>
      <c r="K173" s="111">
        <f t="shared" si="206"/>
        <v>0</v>
      </c>
      <c r="L173" s="111">
        <f t="shared" si="206"/>
        <v>1.2384999999999999</v>
      </c>
      <c r="M173" s="111">
        <f t="shared" si="206"/>
        <v>1.2384999999999999</v>
      </c>
      <c r="N173" s="111">
        <f t="shared" si="206"/>
        <v>0</v>
      </c>
      <c r="O173" s="111">
        <f t="shared" si="206"/>
        <v>0</v>
      </c>
      <c r="P173" s="111">
        <f t="shared" si="206"/>
        <v>0</v>
      </c>
      <c r="Q173" s="111">
        <f t="shared" si="206"/>
        <v>1.2384999999999999</v>
      </c>
      <c r="R173" s="111">
        <f t="shared" si="206"/>
        <v>1.2384999999999999</v>
      </c>
      <c r="S173" s="111">
        <f t="shared" si="206"/>
        <v>1.2384999999999999</v>
      </c>
      <c r="T173" s="111">
        <f t="shared" si="206"/>
        <v>0</v>
      </c>
      <c r="U173" s="111">
        <f t="shared" si="206"/>
        <v>0</v>
      </c>
      <c r="V173" s="111">
        <f t="shared" si="206"/>
        <v>0</v>
      </c>
      <c r="W173" s="111">
        <f t="shared" si="206"/>
        <v>0</v>
      </c>
      <c r="X173" s="111">
        <f t="shared" si="206"/>
        <v>0</v>
      </c>
      <c r="Y173" s="111">
        <f t="shared" si="206"/>
        <v>1.2384999999999999</v>
      </c>
      <c r="Z173" s="111">
        <f t="shared" si="206"/>
        <v>0</v>
      </c>
      <c r="AA173" s="111">
        <f t="shared" si="206"/>
        <v>0</v>
      </c>
      <c r="AB173" s="111">
        <f t="shared" si="206"/>
        <v>0</v>
      </c>
      <c r="AC173" s="111">
        <f t="shared" si="206"/>
        <v>0</v>
      </c>
      <c r="AD173" s="111">
        <f t="shared" si="206"/>
        <v>0</v>
      </c>
      <c r="AE173" s="111">
        <f t="shared" si="206"/>
        <v>0</v>
      </c>
      <c r="AF173" s="111">
        <f t="shared" si="206"/>
        <v>0</v>
      </c>
      <c r="AG173" s="111">
        <f t="shared" si="206"/>
        <v>0</v>
      </c>
      <c r="AH173" s="111">
        <f t="shared" si="206"/>
        <v>1.2384999999999999</v>
      </c>
      <c r="AI173" s="111">
        <f t="shared" si="206"/>
        <v>0</v>
      </c>
      <c r="AJ173" s="111">
        <f t="shared" si="206"/>
        <v>0</v>
      </c>
      <c r="AK173" s="111">
        <f t="shared" si="206"/>
        <v>0</v>
      </c>
      <c r="AL173" s="111">
        <f t="shared" si="206"/>
        <v>0</v>
      </c>
      <c r="AM173" s="111">
        <f t="shared" si="206"/>
        <v>0</v>
      </c>
      <c r="AN173" s="111">
        <f t="shared" si="206"/>
        <v>0</v>
      </c>
      <c r="AO173" s="111">
        <f t="shared" si="206"/>
        <v>1.2384999999999999</v>
      </c>
      <c r="AP173" s="111">
        <f t="shared" si="206"/>
        <v>1.2384999999999999</v>
      </c>
      <c r="AQ173" s="111">
        <f t="shared" si="206"/>
        <v>0</v>
      </c>
      <c r="AR173" s="111">
        <f t="shared" si="206"/>
        <v>0</v>
      </c>
      <c r="AS173" s="111">
        <f t="shared" si="206"/>
        <v>0</v>
      </c>
      <c r="AT173" s="111">
        <f t="shared" si="206"/>
        <v>0</v>
      </c>
      <c r="AU173" s="111">
        <f t="shared" si="206"/>
        <v>0</v>
      </c>
      <c r="AV173" s="111">
        <f t="shared" si="206"/>
        <v>0</v>
      </c>
      <c r="AW173" s="111">
        <f t="shared" si="206"/>
        <v>0</v>
      </c>
      <c r="AX173" s="111">
        <f t="shared" si="206"/>
        <v>0</v>
      </c>
      <c r="AY173" s="111">
        <f t="shared" si="206"/>
        <v>1.2384999999999999</v>
      </c>
      <c r="AZ173" s="111">
        <f t="shared" si="206"/>
        <v>1.2384999999999999</v>
      </c>
      <c r="BA173" s="111">
        <f t="shared" si="206"/>
        <v>1.2384999999999999</v>
      </c>
      <c r="BB173" s="111">
        <f t="shared" si="206"/>
        <v>0</v>
      </c>
      <c r="BC173" s="111">
        <f t="shared" si="206"/>
        <v>1.2384999999999999</v>
      </c>
      <c r="BD173" s="111">
        <f t="shared" si="206"/>
        <v>0</v>
      </c>
      <c r="BE173" s="111">
        <f t="shared" si="206"/>
        <v>0</v>
      </c>
      <c r="BF173" s="111">
        <f t="shared" si="206"/>
        <v>0</v>
      </c>
      <c r="BG173" s="111">
        <f t="shared" si="206"/>
        <v>1.2384999999999999</v>
      </c>
      <c r="BH173" s="111">
        <f t="shared" si="206"/>
        <v>0</v>
      </c>
      <c r="BI173" s="111">
        <f t="shared" si="206"/>
        <v>0</v>
      </c>
      <c r="BJ173" s="111">
        <f t="shared" si="206"/>
        <v>0</v>
      </c>
      <c r="BK173" s="111">
        <f t="shared" si="206"/>
        <v>0</v>
      </c>
      <c r="BL173" s="111">
        <f t="shared" si="206"/>
        <v>0</v>
      </c>
      <c r="BM173" s="111">
        <f t="shared" si="206"/>
        <v>0</v>
      </c>
      <c r="BN173" s="111">
        <f t="shared" si="206"/>
        <v>1.2384999999999999</v>
      </c>
      <c r="BO173" s="111">
        <f t="shared" si="206"/>
        <v>1.2384999999999999</v>
      </c>
      <c r="BP173" s="111">
        <f t="shared" ref="BP173:EA173" si="207">ROUND(IF((OR(BP169=1,BP170=1))=TRUE(),0,((1027-459)*0.00020599)+1.1215),4)</f>
        <v>0</v>
      </c>
      <c r="BQ173" s="111">
        <f t="shared" si="207"/>
        <v>0</v>
      </c>
      <c r="BR173" s="111">
        <f t="shared" si="207"/>
        <v>1.2384999999999999</v>
      </c>
      <c r="BS173" s="111">
        <f t="shared" si="207"/>
        <v>1.2384999999999999</v>
      </c>
      <c r="BT173" s="111">
        <f t="shared" si="207"/>
        <v>0</v>
      </c>
      <c r="BU173" s="111">
        <f t="shared" si="207"/>
        <v>0</v>
      </c>
      <c r="BV173" s="111">
        <f t="shared" si="207"/>
        <v>0</v>
      </c>
      <c r="BW173" s="111">
        <f t="shared" si="207"/>
        <v>0</v>
      </c>
      <c r="BX173" s="111">
        <f t="shared" si="207"/>
        <v>0</v>
      </c>
      <c r="BY173" s="111">
        <f t="shared" si="207"/>
        <v>1.2384999999999999</v>
      </c>
      <c r="BZ173" s="111">
        <f t="shared" si="207"/>
        <v>0</v>
      </c>
      <c r="CA173" s="111">
        <f t="shared" si="207"/>
        <v>0</v>
      </c>
      <c r="CB173" s="111">
        <f t="shared" si="207"/>
        <v>0</v>
      </c>
      <c r="CC173" s="111">
        <f t="shared" si="207"/>
        <v>0</v>
      </c>
      <c r="CD173" s="111">
        <f t="shared" si="207"/>
        <v>0</v>
      </c>
      <c r="CE173" s="111">
        <f t="shared" si="207"/>
        <v>0</v>
      </c>
      <c r="CF173" s="111">
        <f t="shared" si="207"/>
        <v>0</v>
      </c>
      <c r="CG173" s="111">
        <f t="shared" si="207"/>
        <v>0</v>
      </c>
      <c r="CH173" s="111">
        <f t="shared" si="207"/>
        <v>0</v>
      </c>
      <c r="CI173" s="111">
        <f t="shared" si="207"/>
        <v>1.2384999999999999</v>
      </c>
      <c r="CJ173" s="111">
        <f t="shared" si="207"/>
        <v>1.2384999999999999</v>
      </c>
      <c r="CK173" s="111">
        <f t="shared" si="207"/>
        <v>0</v>
      </c>
      <c r="CL173" s="111">
        <f t="shared" si="207"/>
        <v>0</v>
      </c>
      <c r="CM173" s="111">
        <f t="shared" si="207"/>
        <v>1.2384999999999999</v>
      </c>
      <c r="CN173" s="111">
        <f t="shared" si="207"/>
        <v>0</v>
      </c>
      <c r="CO173" s="111">
        <f t="shared" si="207"/>
        <v>0</v>
      </c>
      <c r="CP173" s="111">
        <f t="shared" si="207"/>
        <v>0</v>
      </c>
      <c r="CQ173" s="111">
        <f t="shared" si="207"/>
        <v>1.2384999999999999</v>
      </c>
      <c r="CR173" s="111">
        <f t="shared" si="207"/>
        <v>0</v>
      </c>
      <c r="CS173" s="111">
        <f t="shared" si="207"/>
        <v>0</v>
      </c>
      <c r="CT173" s="111">
        <f t="shared" si="207"/>
        <v>0</v>
      </c>
      <c r="CU173" s="111">
        <f t="shared" si="207"/>
        <v>0</v>
      </c>
      <c r="CV173" s="111">
        <f t="shared" si="207"/>
        <v>0</v>
      </c>
      <c r="CW173" s="111">
        <f t="shared" si="207"/>
        <v>0</v>
      </c>
      <c r="CX173" s="111">
        <f t="shared" si="207"/>
        <v>1.2384999999999999</v>
      </c>
      <c r="CY173" s="111">
        <f t="shared" si="207"/>
        <v>0</v>
      </c>
      <c r="CZ173" s="111">
        <f t="shared" si="207"/>
        <v>1.2384999999999999</v>
      </c>
      <c r="DA173" s="111">
        <f t="shared" si="207"/>
        <v>0</v>
      </c>
      <c r="DB173" s="111">
        <f t="shared" si="207"/>
        <v>0</v>
      </c>
      <c r="DC173" s="111">
        <f t="shared" si="207"/>
        <v>0</v>
      </c>
      <c r="DD173" s="111">
        <f t="shared" si="207"/>
        <v>0</v>
      </c>
      <c r="DE173" s="111">
        <f t="shared" si="207"/>
        <v>0</v>
      </c>
      <c r="DF173" s="111">
        <f t="shared" si="207"/>
        <v>1.2384999999999999</v>
      </c>
      <c r="DG173" s="111">
        <f t="shared" si="207"/>
        <v>0</v>
      </c>
      <c r="DH173" s="111">
        <f t="shared" si="207"/>
        <v>0</v>
      </c>
      <c r="DI173" s="111">
        <f t="shared" si="207"/>
        <v>1.2384999999999999</v>
      </c>
      <c r="DJ173" s="111">
        <f t="shared" si="207"/>
        <v>0</v>
      </c>
      <c r="DK173" s="111">
        <f t="shared" si="207"/>
        <v>1.2384999999999999</v>
      </c>
      <c r="DL173" s="111">
        <f t="shared" si="207"/>
        <v>1.2384999999999999</v>
      </c>
      <c r="DM173" s="111">
        <f t="shared" si="207"/>
        <v>0</v>
      </c>
      <c r="DN173" s="111">
        <f t="shared" si="207"/>
        <v>1.2384999999999999</v>
      </c>
      <c r="DO173" s="111">
        <f t="shared" si="207"/>
        <v>1.2384999999999999</v>
      </c>
      <c r="DP173" s="111">
        <f t="shared" si="207"/>
        <v>0</v>
      </c>
      <c r="DQ173" s="111">
        <f t="shared" si="207"/>
        <v>0</v>
      </c>
      <c r="DR173" s="111">
        <f t="shared" si="207"/>
        <v>1.2384999999999999</v>
      </c>
      <c r="DS173" s="111">
        <f t="shared" si="207"/>
        <v>1.2384999999999999</v>
      </c>
      <c r="DT173" s="111">
        <f t="shared" si="207"/>
        <v>0</v>
      </c>
      <c r="DU173" s="111">
        <f t="shared" si="207"/>
        <v>0</v>
      </c>
      <c r="DV173" s="111">
        <f t="shared" si="207"/>
        <v>0</v>
      </c>
      <c r="DW173" s="111">
        <f t="shared" si="207"/>
        <v>0</v>
      </c>
      <c r="DX173" s="111">
        <f t="shared" si="207"/>
        <v>0</v>
      </c>
      <c r="DY173" s="111">
        <f t="shared" si="207"/>
        <v>0</v>
      </c>
      <c r="DZ173" s="111">
        <f t="shared" si="207"/>
        <v>0</v>
      </c>
      <c r="EA173" s="111">
        <f t="shared" si="207"/>
        <v>1.2384999999999999</v>
      </c>
      <c r="EB173" s="111">
        <f t="shared" ref="EB173:FX173" si="208">ROUND(IF((OR(EB169=1,EB170=1))=TRUE(),0,((1027-459)*0.00020599)+1.1215),4)</f>
        <v>1.2384999999999999</v>
      </c>
      <c r="EC173" s="111">
        <f t="shared" si="208"/>
        <v>0</v>
      </c>
      <c r="ED173" s="111">
        <f t="shared" si="208"/>
        <v>0</v>
      </c>
      <c r="EE173" s="111">
        <f t="shared" si="208"/>
        <v>0</v>
      </c>
      <c r="EF173" s="111">
        <f t="shared" si="208"/>
        <v>1.2384999999999999</v>
      </c>
      <c r="EG173" s="111">
        <f t="shared" si="208"/>
        <v>0</v>
      </c>
      <c r="EH173" s="111">
        <f t="shared" si="208"/>
        <v>0</v>
      </c>
      <c r="EI173" s="111">
        <f t="shared" si="208"/>
        <v>1.2384999999999999</v>
      </c>
      <c r="EJ173" s="111">
        <f t="shared" si="208"/>
        <v>1.2384999999999999</v>
      </c>
      <c r="EK173" s="111">
        <f t="shared" si="208"/>
        <v>0</v>
      </c>
      <c r="EL173" s="111">
        <f t="shared" si="208"/>
        <v>0</v>
      </c>
      <c r="EM173" s="111">
        <f t="shared" si="208"/>
        <v>0</v>
      </c>
      <c r="EN173" s="111">
        <f t="shared" si="208"/>
        <v>1.2384999999999999</v>
      </c>
      <c r="EO173" s="111">
        <f t="shared" si="208"/>
        <v>0</v>
      </c>
      <c r="EP173" s="111">
        <f t="shared" si="208"/>
        <v>0</v>
      </c>
      <c r="EQ173" s="111">
        <f t="shared" si="208"/>
        <v>0</v>
      </c>
      <c r="ER173" s="111">
        <f t="shared" si="208"/>
        <v>0</v>
      </c>
      <c r="ES173" s="111">
        <f t="shared" si="208"/>
        <v>0</v>
      </c>
      <c r="ET173" s="111">
        <f t="shared" si="208"/>
        <v>0</v>
      </c>
      <c r="EU173" s="111">
        <f t="shared" si="208"/>
        <v>1.2384999999999999</v>
      </c>
      <c r="EV173" s="111">
        <f t="shared" si="208"/>
        <v>0</v>
      </c>
      <c r="EW173" s="111">
        <f t="shared" si="208"/>
        <v>0</v>
      </c>
      <c r="EX173" s="111">
        <f t="shared" si="208"/>
        <v>0</v>
      </c>
      <c r="EY173" s="111">
        <f t="shared" si="208"/>
        <v>1.2384999999999999</v>
      </c>
      <c r="EZ173" s="111">
        <f t="shared" si="208"/>
        <v>0</v>
      </c>
      <c r="FA173" s="111">
        <f t="shared" si="208"/>
        <v>0</v>
      </c>
      <c r="FB173" s="111">
        <f t="shared" si="208"/>
        <v>0</v>
      </c>
      <c r="FC173" s="111">
        <f t="shared" si="208"/>
        <v>0</v>
      </c>
      <c r="FD173" s="111">
        <f t="shared" si="208"/>
        <v>0</v>
      </c>
      <c r="FE173" s="111">
        <f t="shared" si="208"/>
        <v>0</v>
      </c>
      <c r="FF173" s="111">
        <f t="shared" si="208"/>
        <v>0</v>
      </c>
      <c r="FG173" s="111">
        <f t="shared" si="208"/>
        <v>0</v>
      </c>
      <c r="FH173" s="111">
        <f t="shared" si="208"/>
        <v>0</v>
      </c>
      <c r="FI173" s="111">
        <f t="shared" si="208"/>
        <v>1.2384999999999999</v>
      </c>
      <c r="FJ173" s="111">
        <f t="shared" si="208"/>
        <v>0</v>
      </c>
      <c r="FK173" s="111">
        <f t="shared" si="208"/>
        <v>0</v>
      </c>
      <c r="FL173" s="111">
        <f t="shared" si="208"/>
        <v>0</v>
      </c>
      <c r="FM173" s="111">
        <f t="shared" si="208"/>
        <v>0</v>
      </c>
      <c r="FN173" s="111">
        <f t="shared" si="208"/>
        <v>1.2384999999999999</v>
      </c>
      <c r="FO173" s="111">
        <f t="shared" si="208"/>
        <v>0</v>
      </c>
      <c r="FP173" s="111">
        <f t="shared" si="208"/>
        <v>1.2384999999999999</v>
      </c>
      <c r="FQ173" s="111">
        <f t="shared" si="208"/>
        <v>0</v>
      </c>
      <c r="FR173" s="111">
        <f t="shared" si="208"/>
        <v>0</v>
      </c>
      <c r="FS173" s="111">
        <f t="shared" si="208"/>
        <v>0</v>
      </c>
      <c r="FT173" s="114">
        <f t="shared" si="208"/>
        <v>0</v>
      </c>
      <c r="FU173" s="111">
        <f t="shared" si="208"/>
        <v>1.2384999999999999</v>
      </c>
      <c r="FV173" s="111">
        <f t="shared" si="208"/>
        <v>1.2384999999999999</v>
      </c>
      <c r="FW173" s="111">
        <f t="shared" si="208"/>
        <v>0</v>
      </c>
      <c r="FX173" s="111">
        <f t="shared" si="208"/>
        <v>0</v>
      </c>
      <c r="FY173" s="6"/>
      <c r="FZ173" s="59"/>
      <c r="GA173" s="85"/>
      <c r="GB173" s="33"/>
      <c r="GC173" s="33"/>
      <c r="GD173" s="6"/>
      <c r="GE173" s="6"/>
    </row>
    <row r="174" spans="1:187" ht="15.75" x14ac:dyDescent="0.25">
      <c r="A174" s="48"/>
      <c r="B174" s="2" t="s">
        <v>514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47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47"/>
      <c r="FU174" s="33"/>
      <c r="FV174" s="33"/>
      <c r="FW174" s="33"/>
      <c r="FX174" s="33"/>
      <c r="FY174" s="33"/>
      <c r="FZ174" s="33"/>
      <c r="GA174" s="33"/>
      <c r="GB174" s="33"/>
      <c r="GC174" s="33"/>
      <c r="GD174" s="6"/>
      <c r="GE174" s="6"/>
    </row>
    <row r="175" spans="1:187" ht="15.75" x14ac:dyDescent="0.25">
      <c r="A175" s="3" t="s">
        <v>515</v>
      </c>
      <c r="B175" s="2" t="s">
        <v>516</v>
      </c>
      <c r="C175" s="59">
        <f>ROUND(IF((OR(C169=1,C170=1))=TRUE(),0,C171*C173),8)</f>
        <v>9715.7829388800001</v>
      </c>
      <c r="D175" s="59">
        <f t="shared" ref="D175:BO175" si="209">ROUND(IF((OR(D169=1,D170=1))=TRUE(),0,D171*D173),8)</f>
        <v>0</v>
      </c>
      <c r="E175" s="59">
        <f t="shared" si="209"/>
        <v>9636.1124654600007</v>
      </c>
      <c r="F175" s="59">
        <f t="shared" si="209"/>
        <v>0</v>
      </c>
      <c r="G175" s="59">
        <f t="shared" si="209"/>
        <v>0</v>
      </c>
      <c r="H175" s="59">
        <f t="shared" si="209"/>
        <v>0</v>
      </c>
      <c r="I175" s="59">
        <f t="shared" si="209"/>
        <v>9647.1061930199994</v>
      </c>
      <c r="J175" s="59">
        <f t="shared" si="209"/>
        <v>9024.3609824600007</v>
      </c>
      <c r="K175" s="59">
        <f t="shared" si="209"/>
        <v>0</v>
      </c>
      <c r="L175" s="59">
        <f t="shared" si="209"/>
        <v>9804.2127214899992</v>
      </c>
      <c r="M175" s="59">
        <f t="shared" si="209"/>
        <v>9774.1453630699998</v>
      </c>
      <c r="N175" s="59">
        <f t="shared" si="209"/>
        <v>0</v>
      </c>
      <c r="O175" s="59">
        <f t="shared" si="209"/>
        <v>0</v>
      </c>
      <c r="P175" s="59">
        <f t="shared" si="209"/>
        <v>0</v>
      </c>
      <c r="Q175" s="59">
        <f t="shared" si="209"/>
        <v>9883.0854199900004</v>
      </c>
      <c r="R175" s="59">
        <f t="shared" si="209"/>
        <v>9601.5746488000004</v>
      </c>
      <c r="S175" s="59">
        <f t="shared" si="209"/>
        <v>9389.9470148199998</v>
      </c>
      <c r="T175" s="59">
        <f t="shared" si="209"/>
        <v>0</v>
      </c>
      <c r="U175" s="59">
        <f t="shared" si="209"/>
        <v>0</v>
      </c>
      <c r="V175" s="59">
        <f t="shared" si="209"/>
        <v>0</v>
      </c>
      <c r="W175" s="44">
        <f t="shared" si="209"/>
        <v>0</v>
      </c>
      <c r="X175" s="59">
        <f t="shared" si="209"/>
        <v>0</v>
      </c>
      <c r="Y175" s="59">
        <f t="shared" si="209"/>
        <v>8602.5107388199995</v>
      </c>
      <c r="Z175" s="59">
        <f t="shared" si="209"/>
        <v>0</v>
      </c>
      <c r="AA175" s="59">
        <f t="shared" si="209"/>
        <v>0</v>
      </c>
      <c r="AB175" s="59">
        <f t="shared" si="209"/>
        <v>0</v>
      </c>
      <c r="AC175" s="59">
        <f t="shared" si="209"/>
        <v>0</v>
      </c>
      <c r="AD175" s="59">
        <f t="shared" si="209"/>
        <v>0</v>
      </c>
      <c r="AE175" s="59">
        <f t="shared" si="209"/>
        <v>0</v>
      </c>
      <c r="AF175" s="59">
        <f t="shared" si="209"/>
        <v>0</v>
      </c>
      <c r="AG175" s="59">
        <f t="shared" si="209"/>
        <v>0</v>
      </c>
      <c r="AH175" s="59">
        <f t="shared" si="209"/>
        <v>8859.2742725499993</v>
      </c>
      <c r="AI175" s="59">
        <f t="shared" si="209"/>
        <v>0</v>
      </c>
      <c r="AJ175" s="59">
        <f t="shared" si="209"/>
        <v>0</v>
      </c>
      <c r="AK175" s="59">
        <f t="shared" si="209"/>
        <v>0</v>
      </c>
      <c r="AL175" s="59">
        <f t="shared" si="209"/>
        <v>0</v>
      </c>
      <c r="AM175" s="59">
        <f t="shared" si="209"/>
        <v>0</v>
      </c>
      <c r="AN175" s="59">
        <f t="shared" si="209"/>
        <v>0</v>
      </c>
      <c r="AO175" s="59">
        <f t="shared" si="209"/>
        <v>9476.7739508600007</v>
      </c>
      <c r="AP175" s="59">
        <f t="shared" si="209"/>
        <v>9890.4226791599995</v>
      </c>
      <c r="AQ175" s="59">
        <f t="shared" si="209"/>
        <v>0</v>
      </c>
      <c r="AR175" s="59">
        <f t="shared" si="209"/>
        <v>0</v>
      </c>
      <c r="AS175" s="59">
        <f t="shared" si="209"/>
        <v>0</v>
      </c>
      <c r="AT175" s="59">
        <f t="shared" si="209"/>
        <v>0</v>
      </c>
      <c r="AU175" s="59">
        <f t="shared" si="209"/>
        <v>0</v>
      </c>
      <c r="AV175" s="59">
        <f t="shared" si="209"/>
        <v>0</v>
      </c>
      <c r="AW175" s="59">
        <f t="shared" si="209"/>
        <v>0</v>
      </c>
      <c r="AX175" s="59">
        <f t="shared" si="209"/>
        <v>0</v>
      </c>
      <c r="AY175" s="59">
        <f t="shared" si="209"/>
        <v>9452.8674578999999</v>
      </c>
      <c r="AZ175" s="59">
        <f t="shared" si="209"/>
        <v>9591.0527759199995</v>
      </c>
      <c r="BA175" s="59">
        <f t="shared" si="209"/>
        <v>9371.8576306499999</v>
      </c>
      <c r="BB175" s="59">
        <f t="shared" si="209"/>
        <v>0</v>
      </c>
      <c r="BC175" s="59">
        <f t="shared" si="209"/>
        <v>9611.6068305699991</v>
      </c>
      <c r="BD175" s="59">
        <f t="shared" si="209"/>
        <v>0</v>
      </c>
      <c r="BE175" s="59">
        <f t="shared" si="209"/>
        <v>0</v>
      </c>
      <c r="BF175" s="59">
        <f t="shared" si="209"/>
        <v>0</v>
      </c>
      <c r="BG175" s="59">
        <f t="shared" si="209"/>
        <v>9416.9092127200001</v>
      </c>
      <c r="BH175" s="59">
        <f t="shared" si="209"/>
        <v>0</v>
      </c>
      <c r="BI175" s="59">
        <f t="shared" si="209"/>
        <v>0</v>
      </c>
      <c r="BJ175" s="59">
        <f t="shared" si="209"/>
        <v>0</v>
      </c>
      <c r="BK175" s="59">
        <f t="shared" si="209"/>
        <v>0</v>
      </c>
      <c r="BL175" s="59">
        <f t="shared" si="209"/>
        <v>0</v>
      </c>
      <c r="BM175" s="59">
        <f t="shared" si="209"/>
        <v>0</v>
      </c>
      <c r="BN175" s="59">
        <f t="shared" si="209"/>
        <v>9193.5825014099992</v>
      </c>
      <c r="BO175" s="59">
        <f t="shared" si="209"/>
        <v>9047.8896673800009</v>
      </c>
      <c r="BP175" s="59">
        <f t="shared" ref="BP175:EA175" si="210">ROUND(IF((OR(BP169=1,BP170=1))=TRUE(),0,BP171*BP173),8)</f>
        <v>0</v>
      </c>
      <c r="BQ175" s="59">
        <f t="shared" si="210"/>
        <v>0</v>
      </c>
      <c r="BR175" s="59">
        <f t="shared" si="210"/>
        <v>9562.0783042799994</v>
      </c>
      <c r="BS175" s="59">
        <f t="shared" si="210"/>
        <v>9566.8641430499993</v>
      </c>
      <c r="BT175" s="59">
        <f t="shared" si="210"/>
        <v>0</v>
      </c>
      <c r="BU175" s="59">
        <f t="shared" si="210"/>
        <v>0</v>
      </c>
      <c r="BV175" s="59">
        <f t="shared" si="210"/>
        <v>0</v>
      </c>
      <c r="BW175" s="59">
        <f t="shared" si="210"/>
        <v>0</v>
      </c>
      <c r="BX175" s="59">
        <f t="shared" si="210"/>
        <v>0</v>
      </c>
      <c r="BY175" s="59">
        <f t="shared" si="210"/>
        <v>8670.8145411299993</v>
      </c>
      <c r="BZ175" s="59">
        <f t="shared" si="210"/>
        <v>0</v>
      </c>
      <c r="CA175" s="59">
        <f t="shared" si="210"/>
        <v>0</v>
      </c>
      <c r="CB175" s="59">
        <f t="shared" si="210"/>
        <v>0</v>
      </c>
      <c r="CC175" s="59">
        <f t="shared" si="210"/>
        <v>0</v>
      </c>
      <c r="CD175" s="59">
        <f t="shared" si="210"/>
        <v>0</v>
      </c>
      <c r="CE175" s="59">
        <f t="shared" si="210"/>
        <v>0</v>
      </c>
      <c r="CF175" s="59">
        <f t="shared" si="210"/>
        <v>0</v>
      </c>
      <c r="CG175" s="59">
        <f t="shared" si="210"/>
        <v>0</v>
      </c>
      <c r="CH175" s="59">
        <f t="shared" si="210"/>
        <v>0</v>
      </c>
      <c r="CI175" s="59">
        <f t="shared" si="210"/>
        <v>8620.8595619799999</v>
      </c>
      <c r="CJ175" s="59">
        <f t="shared" si="210"/>
        <v>9375.8383977800004</v>
      </c>
      <c r="CK175" s="59">
        <f t="shared" si="210"/>
        <v>0</v>
      </c>
      <c r="CL175" s="59">
        <f t="shared" si="210"/>
        <v>0</v>
      </c>
      <c r="CM175" s="59">
        <f t="shared" si="210"/>
        <v>9619.6510610099995</v>
      </c>
      <c r="CN175" s="59">
        <f t="shared" si="210"/>
        <v>0</v>
      </c>
      <c r="CO175" s="59">
        <f t="shared" si="210"/>
        <v>0</v>
      </c>
      <c r="CP175" s="59">
        <f t="shared" si="210"/>
        <v>0</v>
      </c>
      <c r="CQ175" s="59">
        <f t="shared" si="210"/>
        <v>9215.0672934600007</v>
      </c>
      <c r="CR175" s="59">
        <f t="shared" si="210"/>
        <v>0</v>
      </c>
      <c r="CS175" s="59">
        <f t="shared" si="210"/>
        <v>0</v>
      </c>
      <c r="CT175" s="59">
        <f t="shared" si="210"/>
        <v>0</v>
      </c>
      <c r="CU175" s="59">
        <f t="shared" si="210"/>
        <v>0</v>
      </c>
      <c r="CV175" s="59">
        <f t="shared" si="210"/>
        <v>0</v>
      </c>
      <c r="CW175" s="59">
        <f t="shared" si="210"/>
        <v>0</v>
      </c>
      <c r="CX175" s="59">
        <f t="shared" si="210"/>
        <v>9051.5988343099998</v>
      </c>
      <c r="CY175" s="59">
        <f t="shared" si="210"/>
        <v>0</v>
      </c>
      <c r="CZ175" s="59">
        <f t="shared" si="210"/>
        <v>9225.9102220999994</v>
      </c>
      <c r="DA175" s="59">
        <f t="shared" si="210"/>
        <v>0</v>
      </c>
      <c r="DB175" s="59">
        <f t="shared" si="210"/>
        <v>0</v>
      </c>
      <c r="DC175" s="59">
        <f t="shared" si="210"/>
        <v>0</v>
      </c>
      <c r="DD175" s="59">
        <f t="shared" si="210"/>
        <v>0</v>
      </c>
      <c r="DE175" s="59">
        <f t="shared" si="210"/>
        <v>0</v>
      </c>
      <c r="DF175" s="59">
        <f t="shared" si="210"/>
        <v>9162.7895245399995</v>
      </c>
      <c r="DG175" s="59">
        <f t="shared" si="210"/>
        <v>0</v>
      </c>
      <c r="DH175" s="59">
        <f t="shared" si="210"/>
        <v>0</v>
      </c>
      <c r="DI175" s="59">
        <f t="shared" si="210"/>
        <v>9131.4792911700006</v>
      </c>
      <c r="DJ175" s="59">
        <f t="shared" si="210"/>
        <v>0</v>
      </c>
      <c r="DK175" s="59">
        <f t="shared" si="210"/>
        <v>9084.250043</v>
      </c>
      <c r="DL175" s="59">
        <f t="shared" si="210"/>
        <v>9707.2473958299997</v>
      </c>
      <c r="DM175" s="59">
        <f t="shared" si="210"/>
        <v>0</v>
      </c>
      <c r="DN175" s="59">
        <f t="shared" si="210"/>
        <v>9399.0614311299996</v>
      </c>
      <c r="DO175" s="59">
        <f t="shared" si="210"/>
        <v>9457.38169647</v>
      </c>
      <c r="DP175" s="59">
        <f t="shared" si="210"/>
        <v>0</v>
      </c>
      <c r="DQ175" s="59">
        <f t="shared" si="210"/>
        <v>0</v>
      </c>
      <c r="DR175" s="59">
        <f t="shared" si="210"/>
        <v>9098.9602342100006</v>
      </c>
      <c r="DS175" s="59">
        <f t="shared" si="210"/>
        <v>9001.8230302200009</v>
      </c>
      <c r="DT175" s="59">
        <f t="shared" si="210"/>
        <v>0</v>
      </c>
      <c r="DU175" s="59">
        <f t="shared" si="210"/>
        <v>0</v>
      </c>
      <c r="DV175" s="59">
        <f t="shared" si="210"/>
        <v>0</v>
      </c>
      <c r="DW175" s="59">
        <f t="shared" si="210"/>
        <v>0</v>
      </c>
      <c r="DX175" s="59">
        <f t="shared" si="210"/>
        <v>0</v>
      </c>
      <c r="DY175" s="59">
        <f t="shared" si="210"/>
        <v>0</v>
      </c>
      <c r="DZ175" s="59">
        <f t="shared" si="210"/>
        <v>0</v>
      </c>
      <c r="EA175" s="59">
        <f t="shared" si="210"/>
        <v>9543.3784277199993</v>
      </c>
      <c r="EB175" s="59">
        <f t="shared" ref="EB175:FX175" si="211">ROUND(IF((OR(EB169=1,EB170=1))=TRUE(),0,EB171*EB173),8)</f>
        <v>8880.4874643999992</v>
      </c>
      <c r="EC175" s="59">
        <f t="shared" si="211"/>
        <v>0</v>
      </c>
      <c r="ED175" s="59">
        <f t="shared" si="211"/>
        <v>0</v>
      </c>
      <c r="EE175" s="59">
        <f t="shared" si="211"/>
        <v>0</v>
      </c>
      <c r="EF175" s="59">
        <f t="shared" si="211"/>
        <v>9024.5109706300009</v>
      </c>
      <c r="EG175" s="59">
        <f t="shared" si="211"/>
        <v>0</v>
      </c>
      <c r="EH175" s="59">
        <f t="shared" si="211"/>
        <v>0</v>
      </c>
      <c r="EI175" s="59">
        <f t="shared" si="211"/>
        <v>9374.6052517900007</v>
      </c>
      <c r="EJ175" s="59">
        <f t="shared" si="211"/>
        <v>9286.1811444199993</v>
      </c>
      <c r="EK175" s="59">
        <f t="shared" si="211"/>
        <v>0</v>
      </c>
      <c r="EL175" s="59">
        <f t="shared" si="211"/>
        <v>0</v>
      </c>
      <c r="EM175" s="59">
        <f t="shared" si="211"/>
        <v>0</v>
      </c>
      <c r="EN175" s="59">
        <f t="shared" si="211"/>
        <v>8943.6632927600003</v>
      </c>
      <c r="EO175" s="59">
        <f t="shared" si="211"/>
        <v>0</v>
      </c>
      <c r="EP175" s="59">
        <f t="shared" si="211"/>
        <v>0</v>
      </c>
      <c r="EQ175" s="59">
        <f t="shared" si="211"/>
        <v>0</v>
      </c>
      <c r="ER175" s="59">
        <f t="shared" si="211"/>
        <v>0</v>
      </c>
      <c r="ES175" s="59">
        <f t="shared" si="211"/>
        <v>0</v>
      </c>
      <c r="ET175" s="59">
        <f t="shared" si="211"/>
        <v>0</v>
      </c>
      <c r="EU175" s="59">
        <f t="shared" si="211"/>
        <v>8720.5635905599993</v>
      </c>
      <c r="EV175" s="59">
        <f t="shared" si="211"/>
        <v>0</v>
      </c>
      <c r="EW175" s="59">
        <f t="shared" si="211"/>
        <v>0</v>
      </c>
      <c r="EX175" s="59">
        <f t="shared" si="211"/>
        <v>0</v>
      </c>
      <c r="EY175" s="59">
        <f t="shared" si="211"/>
        <v>8864.5700711099998</v>
      </c>
      <c r="EZ175" s="59">
        <f t="shared" si="211"/>
        <v>0</v>
      </c>
      <c r="FA175" s="59">
        <f t="shared" si="211"/>
        <v>0</v>
      </c>
      <c r="FB175" s="59">
        <f t="shared" si="211"/>
        <v>0</v>
      </c>
      <c r="FC175" s="59">
        <f t="shared" si="211"/>
        <v>0</v>
      </c>
      <c r="FD175" s="59">
        <f t="shared" si="211"/>
        <v>0</v>
      </c>
      <c r="FE175" s="59">
        <f t="shared" si="211"/>
        <v>0</v>
      </c>
      <c r="FF175" s="59">
        <f t="shared" si="211"/>
        <v>0</v>
      </c>
      <c r="FG175" s="59">
        <f t="shared" si="211"/>
        <v>0</v>
      </c>
      <c r="FH175" s="59">
        <f t="shared" si="211"/>
        <v>0</v>
      </c>
      <c r="FI175" s="59">
        <f t="shared" si="211"/>
        <v>9314.9602260600004</v>
      </c>
      <c r="FJ175" s="59">
        <f t="shared" si="211"/>
        <v>0</v>
      </c>
      <c r="FK175" s="59">
        <f t="shared" si="211"/>
        <v>0</v>
      </c>
      <c r="FL175" s="59">
        <f t="shared" si="211"/>
        <v>0</v>
      </c>
      <c r="FM175" s="59">
        <f t="shared" si="211"/>
        <v>0</v>
      </c>
      <c r="FN175" s="59">
        <f t="shared" si="211"/>
        <v>9431.7831748000008</v>
      </c>
      <c r="FO175" s="59">
        <f t="shared" si="211"/>
        <v>0</v>
      </c>
      <c r="FP175" s="59">
        <f t="shared" si="211"/>
        <v>9534.6393872099998</v>
      </c>
      <c r="FQ175" s="59">
        <f t="shared" si="211"/>
        <v>0</v>
      </c>
      <c r="FR175" s="59">
        <f t="shared" si="211"/>
        <v>0</v>
      </c>
      <c r="FS175" s="59">
        <f t="shared" si="211"/>
        <v>0</v>
      </c>
      <c r="FT175" s="44">
        <f t="shared" si="211"/>
        <v>0</v>
      </c>
      <c r="FU175" s="59">
        <f t="shared" si="211"/>
        <v>9420.4829849300004</v>
      </c>
      <c r="FV175" s="59">
        <f t="shared" si="211"/>
        <v>9085.2010490800003</v>
      </c>
      <c r="FW175" s="59">
        <f t="shared" si="211"/>
        <v>0</v>
      </c>
      <c r="FX175" s="59">
        <f t="shared" si="211"/>
        <v>0</v>
      </c>
      <c r="FY175" s="33"/>
      <c r="FZ175" s="59"/>
      <c r="GA175" s="21"/>
      <c r="GB175" s="33"/>
      <c r="GC175" s="33"/>
      <c r="GD175" s="6"/>
      <c r="GE175" s="6"/>
    </row>
    <row r="176" spans="1:187" ht="15.75" x14ac:dyDescent="0.25">
      <c r="A176" s="48"/>
      <c r="B176" s="2" t="s">
        <v>517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47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47"/>
      <c r="FU176" s="33"/>
      <c r="FV176" s="33"/>
      <c r="FW176" s="33"/>
      <c r="FX176" s="33"/>
      <c r="FY176" s="33"/>
      <c r="FZ176" s="59"/>
      <c r="GA176" s="33"/>
      <c r="GB176" s="33"/>
      <c r="GC176" s="33"/>
      <c r="GD176" s="6"/>
      <c r="GE176" s="6"/>
    </row>
    <row r="177" spans="1:187" ht="15.75" x14ac:dyDescent="0.25">
      <c r="A177" s="3" t="s">
        <v>518</v>
      </c>
      <c r="B177" s="2" t="s">
        <v>519</v>
      </c>
      <c r="C177" s="33">
        <f t="shared" ref="C177:BN177" si="212">ROUND(IF((OR(C169=1,C170=1))=TRUE(),0,(C175*459)+(C35*C175*C130)),2)</f>
        <v>9368890.6199999992</v>
      </c>
      <c r="D177" s="33">
        <f t="shared" si="212"/>
        <v>0</v>
      </c>
      <c r="E177" s="33">
        <f t="shared" si="212"/>
        <v>10838429.49</v>
      </c>
      <c r="F177" s="33">
        <f t="shared" si="212"/>
        <v>0</v>
      </c>
      <c r="G177" s="33">
        <f t="shared" si="212"/>
        <v>0</v>
      </c>
      <c r="H177" s="33">
        <f t="shared" si="212"/>
        <v>0</v>
      </c>
      <c r="I177" s="33">
        <f t="shared" si="212"/>
        <v>12853765.699999999</v>
      </c>
      <c r="J177" s="33">
        <f t="shared" si="212"/>
        <v>5265389.76</v>
      </c>
      <c r="K177" s="33">
        <f t="shared" si="212"/>
        <v>0</v>
      </c>
      <c r="L177" s="33">
        <f t="shared" si="212"/>
        <v>6172536.25</v>
      </c>
      <c r="M177" s="33">
        <f t="shared" si="212"/>
        <v>5665798.3899999997</v>
      </c>
      <c r="N177" s="33">
        <f t="shared" si="212"/>
        <v>0</v>
      </c>
      <c r="O177" s="33">
        <f t="shared" si="212"/>
        <v>0</v>
      </c>
      <c r="P177" s="33">
        <f t="shared" si="212"/>
        <v>0</v>
      </c>
      <c r="Q177" s="33">
        <f t="shared" si="212"/>
        <v>32936054.210000001</v>
      </c>
      <c r="R177" s="33">
        <f t="shared" si="212"/>
        <v>5713705.04</v>
      </c>
      <c r="S177" s="33">
        <f t="shared" si="212"/>
        <v>5063923.3099999996</v>
      </c>
      <c r="T177" s="33">
        <f t="shared" si="212"/>
        <v>0</v>
      </c>
      <c r="U177" s="33">
        <f t="shared" si="212"/>
        <v>0</v>
      </c>
      <c r="V177" s="33">
        <f t="shared" si="212"/>
        <v>0</v>
      </c>
      <c r="W177" s="47">
        <f t="shared" si="212"/>
        <v>0</v>
      </c>
      <c r="X177" s="33">
        <f t="shared" si="212"/>
        <v>0</v>
      </c>
      <c r="Y177" s="33">
        <f t="shared" si="212"/>
        <v>5384483.5199999996</v>
      </c>
      <c r="Z177" s="33">
        <f t="shared" si="212"/>
        <v>0</v>
      </c>
      <c r="AA177" s="33">
        <f t="shared" si="212"/>
        <v>0</v>
      </c>
      <c r="AB177" s="33">
        <f t="shared" si="212"/>
        <v>0</v>
      </c>
      <c r="AC177" s="33">
        <f t="shared" si="212"/>
        <v>0</v>
      </c>
      <c r="AD177" s="33">
        <f t="shared" si="212"/>
        <v>0</v>
      </c>
      <c r="AE177" s="33">
        <f t="shared" si="212"/>
        <v>0</v>
      </c>
      <c r="AF177" s="33">
        <f t="shared" si="212"/>
        <v>0</v>
      </c>
      <c r="AG177" s="33">
        <f t="shared" si="212"/>
        <v>0</v>
      </c>
      <c r="AH177" s="33">
        <f t="shared" si="212"/>
        <v>4602534.7300000004</v>
      </c>
      <c r="AI177" s="33">
        <f t="shared" si="212"/>
        <v>0</v>
      </c>
      <c r="AJ177" s="33">
        <f t="shared" si="212"/>
        <v>0</v>
      </c>
      <c r="AK177" s="33">
        <f t="shared" si="212"/>
        <v>0</v>
      </c>
      <c r="AL177" s="33">
        <f t="shared" si="212"/>
        <v>0</v>
      </c>
      <c r="AM177" s="33">
        <f t="shared" si="212"/>
        <v>0</v>
      </c>
      <c r="AN177" s="33">
        <f t="shared" si="212"/>
        <v>0</v>
      </c>
      <c r="AO177" s="33">
        <f t="shared" si="212"/>
        <v>6846817.5499999998</v>
      </c>
      <c r="AP177" s="33">
        <f t="shared" si="212"/>
        <v>61998589.299999997</v>
      </c>
      <c r="AQ177" s="33">
        <f t="shared" si="212"/>
        <v>0</v>
      </c>
      <c r="AR177" s="33">
        <f t="shared" si="212"/>
        <v>0</v>
      </c>
      <c r="AS177" s="33">
        <f t="shared" si="212"/>
        <v>0</v>
      </c>
      <c r="AT177" s="33">
        <f t="shared" si="212"/>
        <v>0</v>
      </c>
      <c r="AU177" s="33">
        <f t="shared" si="212"/>
        <v>0</v>
      </c>
      <c r="AV177" s="33">
        <f t="shared" si="212"/>
        <v>0</v>
      </c>
      <c r="AW177" s="33">
        <f t="shared" si="212"/>
        <v>0</v>
      </c>
      <c r="AX177" s="33">
        <f t="shared" si="212"/>
        <v>0</v>
      </c>
      <c r="AY177" s="33">
        <f t="shared" si="212"/>
        <v>4547358.6100000003</v>
      </c>
      <c r="AZ177" s="33">
        <f t="shared" si="212"/>
        <v>12729245.24</v>
      </c>
      <c r="BA177" s="33">
        <f t="shared" si="212"/>
        <v>7972114.46</v>
      </c>
      <c r="BB177" s="33">
        <f t="shared" si="212"/>
        <v>0</v>
      </c>
      <c r="BC177" s="33">
        <f t="shared" si="212"/>
        <v>21249647.949999999</v>
      </c>
      <c r="BD177" s="33">
        <f t="shared" si="212"/>
        <v>0</v>
      </c>
      <c r="BE177" s="33">
        <f t="shared" si="212"/>
        <v>0</v>
      </c>
      <c r="BF177" s="33">
        <f t="shared" si="212"/>
        <v>0</v>
      </c>
      <c r="BG177" s="33">
        <f t="shared" si="212"/>
        <v>4852457.9800000004</v>
      </c>
      <c r="BH177" s="33">
        <f t="shared" si="212"/>
        <v>0</v>
      </c>
      <c r="BI177" s="33">
        <f t="shared" si="212"/>
        <v>0</v>
      </c>
      <c r="BJ177" s="33">
        <f t="shared" si="212"/>
        <v>0</v>
      </c>
      <c r="BK177" s="33">
        <f t="shared" si="212"/>
        <v>0</v>
      </c>
      <c r="BL177" s="33">
        <f t="shared" si="212"/>
        <v>0</v>
      </c>
      <c r="BM177" s="33">
        <f t="shared" si="212"/>
        <v>0</v>
      </c>
      <c r="BN177" s="33">
        <f t="shared" si="212"/>
        <v>6106487.8200000003</v>
      </c>
      <c r="BO177" s="33">
        <f t="shared" ref="BO177:DZ177" si="213">ROUND(IF((OR(BO169=1,BO170=1))=TRUE(),0,(BO175*459)+(BO35*BO175*BO130)),2)</f>
        <v>4841779.0999999996</v>
      </c>
      <c r="BP177" s="33">
        <f t="shared" si="213"/>
        <v>0</v>
      </c>
      <c r="BQ177" s="33">
        <f t="shared" si="213"/>
        <v>0</v>
      </c>
      <c r="BR177" s="33">
        <f t="shared" si="213"/>
        <v>6368688.3899999997</v>
      </c>
      <c r="BS177" s="33">
        <f t="shared" si="213"/>
        <v>5003546.4800000004</v>
      </c>
      <c r="BT177" s="33">
        <f t="shared" si="213"/>
        <v>0</v>
      </c>
      <c r="BU177" s="33">
        <f t="shared" si="213"/>
        <v>0</v>
      </c>
      <c r="BV177" s="33">
        <f t="shared" si="213"/>
        <v>0</v>
      </c>
      <c r="BW177" s="33">
        <f t="shared" si="213"/>
        <v>0</v>
      </c>
      <c r="BX177" s="33">
        <f t="shared" si="213"/>
        <v>0</v>
      </c>
      <c r="BY177" s="33">
        <f t="shared" si="213"/>
        <v>4384449.4000000004</v>
      </c>
      <c r="BZ177" s="33">
        <f t="shared" si="213"/>
        <v>0</v>
      </c>
      <c r="CA177" s="33">
        <f t="shared" si="213"/>
        <v>0</v>
      </c>
      <c r="CB177" s="33">
        <f t="shared" si="213"/>
        <v>0</v>
      </c>
      <c r="CC177" s="33">
        <f t="shared" si="213"/>
        <v>0</v>
      </c>
      <c r="CD177" s="33">
        <f t="shared" si="213"/>
        <v>0</v>
      </c>
      <c r="CE177" s="33">
        <f t="shared" si="213"/>
        <v>0</v>
      </c>
      <c r="CF177" s="33">
        <f t="shared" si="213"/>
        <v>0</v>
      </c>
      <c r="CG177" s="33">
        <f t="shared" si="213"/>
        <v>0</v>
      </c>
      <c r="CH177" s="33">
        <f t="shared" si="213"/>
        <v>0</v>
      </c>
      <c r="CI177" s="33">
        <f t="shared" si="213"/>
        <v>4358258.3099999996</v>
      </c>
      <c r="CJ177" s="33">
        <f t="shared" si="213"/>
        <v>4743874.2</v>
      </c>
      <c r="CK177" s="33">
        <f t="shared" si="213"/>
        <v>0</v>
      </c>
      <c r="CL177" s="33">
        <f t="shared" si="213"/>
        <v>0</v>
      </c>
      <c r="CM177" s="33">
        <f t="shared" si="213"/>
        <v>4934419.25</v>
      </c>
      <c r="CN177" s="33">
        <f t="shared" si="213"/>
        <v>0</v>
      </c>
      <c r="CO177" s="33">
        <f t="shared" si="213"/>
        <v>0</v>
      </c>
      <c r="CP177" s="33">
        <f t="shared" si="213"/>
        <v>0</v>
      </c>
      <c r="CQ177" s="33">
        <f t="shared" si="213"/>
        <v>4958775.1500000004</v>
      </c>
      <c r="CR177" s="33">
        <f t="shared" si="213"/>
        <v>0</v>
      </c>
      <c r="CS177" s="33">
        <f t="shared" si="213"/>
        <v>0</v>
      </c>
      <c r="CT177" s="33">
        <f t="shared" si="213"/>
        <v>0</v>
      </c>
      <c r="CU177" s="33">
        <f t="shared" si="213"/>
        <v>0</v>
      </c>
      <c r="CV177" s="33">
        <f t="shared" si="213"/>
        <v>0</v>
      </c>
      <c r="CW177" s="33">
        <f t="shared" si="213"/>
        <v>0</v>
      </c>
      <c r="CX177" s="33">
        <f t="shared" si="213"/>
        <v>4370618.8099999996</v>
      </c>
      <c r="CY177" s="33">
        <f t="shared" si="213"/>
        <v>0</v>
      </c>
      <c r="CZ177" s="33">
        <f t="shared" si="213"/>
        <v>5194335.07</v>
      </c>
      <c r="DA177" s="33">
        <f t="shared" si="213"/>
        <v>0</v>
      </c>
      <c r="DB177" s="33">
        <f t="shared" si="213"/>
        <v>0</v>
      </c>
      <c r="DC177" s="33">
        <f t="shared" si="213"/>
        <v>0</v>
      </c>
      <c r="DD177" s="33">
        <f t="shared" si="213"/>
        <v>0</v>
      </c>
      <c r="DE177" s="33">
        <f t="shared" si="213"/>
        <v>0</v>
      </c>
      <c r="DF177" s="33">
        <f t="shared" si="213"/>
        <v>13373531.119999999</v>
      </c>
      <c r="DG177" s="33">
        <f t="shared" si="213"/>
        <v>0</v>
      </c>
      <c r="DH177" s="33">
        <f t="shared" si="213"/>
        <v>0</v>
      </c>
      <c r="DI177" s="33">
        <f t="shared" si="213"/>
        <v>5817482.8300000001</v>
      </c>
      <c r="DJ177" s="33">
        <f t="shared" si="213"/>
        <v>0</v>
      </c>
      <c r="DK177" s="33">
        <f t="shared" si="213"/>
        <v>4399902</v>
      </c>
      <c r="DL177" s="33">
        <f t="shared" si="213"/>
        <v>7429538.8700000001</v>
      </c>
      <c r="DM177" s="33">
        <f t="shared" si="213"/>
        <v>0</v>
      </c>
      <c r="DN177" s="33">
        <f t="shared" si="213"/>
        <v>5101998.53</v>
      </c>
      <c r="DO177" s="33">
        <f t="shared" si="213"/>
        <v>6418687.1299999999</v>
      </c>
      <c r="DP177" s="33">
        <f t="shared" si="213"/>
        <v>0</v>
      </c>
      <c r="DQ177" s="33">
        <f t="shared" si="213"/>
        <v>0</v>
      </c>
      <c r="DR177" s="33">
        <f t="shared" si="213"/>
        <v>5223967.84</v>
      </c>
      <c r="DS177" s="33">
        <f t="shared" si="213"/>
        <v>4718395.5599999996</v>
      </c>
      <c r="DT177" s="33">
        <f t="shared" si="213"/>
        <v>0</v>
      </c>
      <c r="DU177" s="33">
        <f t="shared" si="213"/>
        <v>0</v>
      </c>
      <c r="DV177" s="33">
        <f t="shared" si="213"/>
        <v>0</v>
      </c>
      <c r="DW177" s="33">
        <f t="shared" si="213"/>
        <v>0</v>
      </c>
      <c r="DX177" s="33">
        <f t="shared" si="213"/>
        <v>0</v>
      </c>
      <c r="DY177" s="33">
        <f t="shared" si="213"/>
        <v>0</v>
      </c>
      <c r="DZ177" s="33">
        <f t="shared" si="213"/>
        <v>0</v>
      </c>
      <c r="EA177" s="33">
        <f t="shared" ref="EA177:FX177" si="214">ROUND(IF((OR(EA169=1,EA170=1))=TRUE(),0,(EA175*459)+(EA35*EA175*EA130)),2)</f>
        <v>4645754.79</v>
      </c>
      <c r="EB177" s="33">
        <f t="shared" si="214"/>
        <v>4307604.7699999996</v>
      </c>
      <c r="EC177" s="33">
        <f t="shared" si="214"/>
        <v>0</v>
      </c>
      <c r="ED177" s="33">
        <f t="shared" si="214"/>
        <v>0</v>
      </c>
      <c r="EE177" s="33">
        <f t="shared" si="214"/>
        <v>0</v>
      </c>
      <c r="EF177" s="33">
        <f t="shared" si="214"/>
        <v>5022790.12</v>
      </c>
      <c r="EG177" s="33">
        <f t="shared" si="214"/>
        <v>0</v>
      </c>
      <c r="EH177" s="33">
        <f t="shared" si="214"/>
        <v>0</v>
      </c>
      <c r="EI177" s="33">
        <f t="shared" si="214"/>
        <v>17902833.640000001</v>
      </c>
      <c r="EJ177" s="33">
        <f t="shared" si="214"/>
        <v>8466879.9499999993</v>
      </c>
      <c r="EK177" s="33">
        <f t="shared" si="214"/>
        <v>0</v>
      </c>
      <c r="EL177" s="33">
        <f t="shared" si="214"/>
        <v>0</v>
      </c>
      <c r="EM177" s="33">
        <f t="shared" si="214"/>
        <v>0</v>
      </c>
      <c r="EN177" s="33">
        <f t="shared" si="214"/>
        <v>4763359.3</v>
      </c>
      <c r="EO177" s="33">
        <f t="shared" si="214"/>
        <v>0</v>
      </c>
      <c r="EP177" s="33">
        <f t="shared" si="214"/>
        <v>0</v>
      </c>
      <c r="EQ177" s="33">
        <f t="shared" si="214"/>
        <v>0</v>
      </c>
      <c r="ER177" s="33">
        <f t="shared" si="214"/>
        <v>0</v>
      </c>
      <c r="ES177" s="33">
        <f t="shared" si="214"/>
        <v>0</v>
      </c>
      <c r="ET177" s="33">
        <f t="shared" si="214"/>
        <v>0</v>
      </c>
      <c r="EU177" s="33">
        <f t="shared" si="214"/>
        <v>4566366.1500000004</v>
      </c>
      <c r="EV177" s="33">
        <f t="shared" si="214"/>
        <v>0</v>
      </c>
      <c r="EW177" s="33">
        <f t="shared" si="214"/>
        <v>0</v>
      </c>
      <c r="EX177" s="33">
        <f t="shared" si="214"/>
        <v>0</v>
      </c>
      <c r="EY177" s="33">
        <f t="shared" si="214"/>
        <v>4382962.57</v>
      </c>
      <c r="EZ177" s="33">
        <f t="shared" si="214"/>
        <v>0</v>
      </c>
      <c r="FA177" s="33">
        <f t="shared" si="214"/>
        <v>0</v>
      </c>
      <c r="FB177" s="33">
        <f t="shared" si="214"/>
        <v>0</v>
      </c>
      <c r="FC177" s="33">
        <f t="shared" si="214"/>
        <v>0</v>
      </c>
      <c r="FD177" s="33">
        <f t="shared" si="214"/>
        <v>0</v>
      </c>
      <c r="FE177" s="33">
        <f t="shared" si="214"/>
        <v>0</v>
      </c>
      <c r="FF177" s="33">
        <f t="shared" si="214"/>
        <v>0</v>
      </c>
      <c r="FG177" s="33">
        <f t="shared" si="214"/>
        <v>0</v>
      </c>
      <c r="FH177" s="33">
        <f t="shared" si="214"/>
        <v>0</v>
      </c>
      <c r="FI177" s="33">
        <f t="shared" si="214"/>
        <v>5103853.01</v>
      </c>
      <c r="FJ177" s="33">
        <f t="shared" si="214"/>
        <v>0</v>
      </c>
      <c r="FK177" s="33">
        <f t="shared" si="214"/>
        <v>0</v>
      </c>
      <c r="FL177" s="33">
        <f t="shared" si="214"/>
        <v>0</v>
      </c>
      <c r="FM177" s="33">
        <f t="shared" si="214"/>
        <v>0</v>
      </c>
      <c r="FN177" s="33">
        <f t="shared" si="214"/>
        <v>18158597.149999999</v>
      </c>
      <c r="FO177" s="33">
        <f t="shared" si="214"/>
        <v>0</v>
      </c>
      <c r="FP177" s="33">
        <f t="shared" si="214"/>
        <v>5853276.9800000004</v>
      </c>
      <c r="FQ177" s="33">
        <f t="shared" si="214"/>
        <v>0</v>
      </c>
      <c r="FR177" s="33">
        <f t="shared" si="214"/>
        <v>0</v>
      </c>
      <c r="FS177" s="33">
        <f t="shared" si="214"/>
        <v>0</v>
      </c>
      <c r="FT177" s="47">
        <f t="shared" si="214"/>
        <v>0</v>
      </c>
      <c r="FU177" s="33">
        <f t="shared" si="214"/>
        <v>4783419.8</v>
      </c>
      <c r="FV177" s="33">
        <f t="shared" si="214"/>
        <v>4480167.0199999996</v>
      </c>
      <c r="FW177" s="33">
        <f t="shared" si="214"/>
        <v>0</v>
      </c>
      <c r="FX177" s="33">
        <f t="shared" si="214"/>
        <v>0</v>
      </c>
      <c r="FY177" s="112"/>
      <c r="FZ177" s="59"/>
      <c r="GA177" s="33"/>
      <c r="GB177" s="33"/>
      <c r="GC177" s="33"/>
      <c r="GD177" s="6"/>
      <c r="GE177" s="6"/>
    </row>
    <row r="178" spans="1:187" ht="15.75" x14ac:dyDescent="0.25">
      <c r="A178" s="48"/>
      <c r="B178" s="2" t="s">
        <v>520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47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47"/>
      <c r="FU178" s="33"/>
      <c r="FV178" s="33"/>
      <c r="FW178" s="33"/>
      <c r="FX178" s="33"/>
      <c r="FY178" s="33"/>
      <c r="FZ178" s="59"/>
      <c r="GA178" s="33"/>
      <c r="GB178" s="33"/>
      <c r="GC178" s="33"/>
      <c r="GD178" s="6"/>
      <c r="GE178" s="6"/>
    </row>
    <row r="179" spans="1:187" ht="15.75" x14ac:dyDescent="0.25">
      <c r="A179" s="3" t="s">
        <v>521</v>
      </c>
      <c r="B179" s="2" t="s">
        <v>522</v>
      </c>
      <c r="C179" s="21">
        <f t="shared" ref="C179:BN179" si="215">IF((OR(C169=1,C170=1))=TRUE(),0,C91)</f>
        <v>6149.3</v>
      </c>
      <c r="D179" s="21">
        <f t="shared" si="215"/>
        <v>0</v>
      </c>
      <c r="E179" s="21">
        <f t="shared" si="215"/>
        <v>8046.2000000000007</v>
      </c>
      <c r="F179" s="21">
        <f t="shared" si="215"/>
        <v>0</v>
      </c>
      <c r="G179" s="21">
        <f t="shared" si="215"/>
        <v>0</v>
      </c>
      <c r="H179" s="21">
        <f t="shared" si="215"/>
        <v>0</v>
      </c>
      <c r="I179" s="21">
        <f t="shared" si="215"/>
        <v>10394.1</v>
      </c>
      <c r="J179" s="21">
        <f t="shared" si="215"/>
        <v>2343.9</v>
      </c>
      <c r="K179" s="21">
        <f t="shared" si="215"/>
        <v>0</v>
      </c>
      <c r="L179" s="21">
        <f t="shared" si="215"/>
        <v>2637.7000000000003</v>
      </c>
      <c r="M179" s="21">
        <f t="shared" si="215"/>
        <v>1358.2</v>
      </c>
      <c r="N179" s="21">
        <f t="shared" si="215"/>
        <v>0</v>
      </c>
      <c r="O179" s="21">
        <f t="shared" si="215"/>
        <v>0</v>
      </c>
      <c r="P179" s="21">
        <f t="shared" si="215"/>
        <v>0</v>
      </c>
      <c r="Q179" s="21">
        <f t="shared" si="215"/>
        <v>39784.5</v>
      </c>
      <c r="R179" s="21">
        <f t="shared" si="215"/>
        <v>486.1</v>
      </c>
      <c r="S179" s="21">
        <f t="shared" si="215"/>
        <v>1619.6</v>
      </c>
      <c r="T179" s="21">
        <f t="shared" si="215"/>
        <v>0</v>
      </c>
      <c r="U179" s="21">
        <f t="shared" si="215"/>
        <v>0</v>
      </c>
      <c r="V179" s="21">
        <f t="shared" si="215"/>
        <v>0</v>
      </c>
      <c r="W179" s="17">
        <f t="shared" si="215"/>
        <v>0</v>
      </c>
      <c r="X179" s="21">
        <f t="shared" si="215"/>
        <v>0</v>
      </c>
      <c r="Y179" s="21">
        <f t="shared" si="215"/>
        <v>493.3</v>
      </c>
      <c r="Z179" s="21">
        <f t="shared" si="215"/>
        <v>0</v>
      </c>
      <c r="AA179" s="21">
        <f t="shared" si="215"/>
        <v>0</v>
      </c>
      <c r="AB179" s="21">
        <f t="shared" si="215"/>
        <v>0</v>
      </c>
      <c r="AC179" s="21">
        <f t="shared" si="215"/>
        <v>0</v>
      </c>
      <c r="AD179" s="21">
        <f t="shared" si="215"/>
        <v>0</v>
      </c>
      <c r="AE179" s="21">
        <f t="shared" si="215"/>
        <v>0</v>
      </c>
      <c r="AF179" s="21">
        <f t="shared" si="215"/>
        <v>0</v>
      </c>
      <c r="AG179" s="21">
        <f t="shared" si="215"/>
        <v>0</v>
      </c>
      <c r="AH179" s="21">
        <f t="shared" si="215"/>
        <v>1034.5999999999999</v>
      </c>
      <c r="AI179" s="21">
        <f t="shared" si="215"/>
        <v>0</v>
      </c>
      <c r="AJ179" s="21">
        <f t="shared" si="215"/>
        <v>0</v>
      </c>
      <c r="AK179" s="21">
        <f t="shared" si="215"/>
        <v>0</v>
      </c>
      <c r="AL179" s="21">
        <f t="shared" si="215"/>
        <v>0</v>
      </c>
      <c r="AM179" s="21">
        <f t="shared" si="215"/>
        <v>0</v>
      </c>
      <c r="AN179" s="21">
        <f t="shared" si="215"/>
        <v>0</v>
      </c>
      <c r="AO179" s="21">
        <f t="shared" si="215"/>
        <v>4705.2000000000007</v>
      </c>
      <c r="AP179" s="21">
        <f t="shared" si="215"/>
        <v>86834.4</v>
      </c>
      <c r="AQ179" s="21">
        <f t="shared" si="215"/>
        <v>0</v>
      </c>
      <c r="AR179" s="21">
        <f t="shared" si="215"/>
        <v>0</v>
      </c>
      <c r="AS179" s="21">
        <f t="shared" si="215"/>
        <v>0</v>
      </c>
      <c r="AT179" s="21">
        <f t="shared" si="215"/>
        <v>0</v>
      </c>
      <c r="AU179" s="21">
        <f t="shared" si="215"/>
        <v>0</v>
      </c>
      <c r="AV179" s="21">
        <f t="shared" si="215"/>
        <v>0</v>
      </c>
      <c r="AW179" s="21">
        <f t="shared" si="215"/>
        <v>0</v>
      </c>
      <c r="AX179" s="21">
        <f t="shared" si="215"/>
        <v>0</v>
      </c>
      <c r="AY179" s="21">
        <f t="shared" si="215"/>
        <v>474.3</v>
      </c>
      <c r="AZ179" s="21">
        <f t="shared" si="215"/>
        <v>11452</v>
      </c>
      <c r="BA179" s="21">
        <f t="shared" si="215"/>
        <v>9048.2000000000007</v>
      </c>
      <c r="BB179" s="21">
        <f t="shared" si="215"/>
        <v>0</v>
      </c>
      <c r="BC179" s="21">
        <f t="shared" si="215"/>
        <v>29888.5</v>
      </c>
      <c r="BD179" s="21">
        <f t="shared" si="215"/>
        <v>0</v>
      </c>
      <c r="BE179" s="21">
        <f t="shared" si="215"/>
        <v>0</v>
      </c>
      <c r="BF179" s="21">
        <f t="shared" si="215"/>
        <v>0</v>
      </c>
      <c r="BG179" s="21">
        <f t="shared" si="215"/>
        <v>976.5</v>
      </c>
      <c r="BH179" s="21">
        <f t="shared" si="215"/>
        <v>0</v>
      </c>
      <c r="BI179" s="21">
        <f t="shared" si="215"/>
        <v>0</v>
      </c>
      <c r="BJ179" s="21">
        <f t="shared" si="215"/>
        <v>0</v>
      </c>
      <c r="BK179" s="21">
        <f t="shared" si="215"/>
        <v>0</v>
      </c>
      <c r="BL179" s="21">
        <f t="shared" si="215"/>
        <v>0</v>
      </c>
      <c r="BM179" s="21">
        <f t="shared" si="215"/>
        <v>0</v>
      </c>
      <c r="BN179" s="21">
        <f t="shared" si="215"/>
        <v>3670.2</v>
      </c>
      <c r="BO179" s="21">
        <f t="shared" ref="BO179:DZ179" si="216">IF((OR(BO169=1,BO170=1))=TRUE(),0,BO91)</f>
        <v>1355.6</v>
      </c>
      <c r="BP179" s="21">
        <f t="shared" si="216"/>
        <v>0</v>
      </c>
      <c r="BQ179" s="21">
        <f t="shared" si="216"/>
        <v>0</v>
      </c>
      <c r="BR179" s="21">
        <f t="shared" si="216"/>
        <v>4715.1000000000004</v>
      </c>
      <c r="BS179" s="21">
        <f t="shared" si="216"/>
        <v>1103.4000000000001</v>
      </c>
      <c r="BT179" s="21">
        <f t="shared" si="216"/>
        <v>0</v>
      </c>
      <c r="BU179" s="21">
        <f t="shared" si="216"/>
        <v>0</v>
      </c>
      <c r="BV179" s="21">
        <f t="shared" si="216"/>
        <v>0</v>
      </c>
      <c r="BW179" s="21">
        <f t="shared" si="216"/>
        <v>0</v>
      </c>
      <c r="BX179" s="21">
        <f t="shared" si="216"/>
        <v>0</v>
      </c>
      <c r="BY179" s="21">
        <f t="shared" si="216"/>
        <v>526.20000000000005</v>
      </c>
      <c r="BZ179" s="21">
        <f t="shared" si="216"/>
        <v>0</v>
      </c>
      <c r="CA179" s="21">
        <f t="shared" si="216"/>
        <v>0</v>
      </c>
      <c r="CB179" s="21">
        <f t="shared" si="216"/>
        <v>0</v>
      </c>
      <c r="CC179" s="21">
        <f t="shared" si="216"/>
        <v>0</v>
      </c>
      <c r="CD179" s="21">
        <f t="shared" si="216"/>
        <v>0</v>
      </c>
      <c r="CE179" s="21">
        <f t="shared" si="216"/>
        <v>0</v>
      </c>
      <c r="CF179" s="21">
        <f t="shared" si="216"/>
        <v>0</v>
      </c>
      <c r="CG179" s="21">
        <f t="shared" si="216"/>
        <v>0</v>
      </c>
      <c r="CH179" s="21">
        <f t="shared" si="216"/>
        <v>0</v>
      </c>
      <c r="CI179" s="21">
        <f t="shared" si="216"/>
        <v>719</v>
      </c>
      <c r="CJ179" s="21">
        <f t="shared" si="216"/>
        <v>968.2</v>
      </c>
      <c r="CK179" s="21">
        <f t="shared" si="216"/>
        <v>0</v>
      </c>
      <c r="CL179" s="21">
        <f t="shared" si="216"/>
        <v>0</v>
      </c>
      <c r="CM179" s="21">
        <f t="shared" si="216"/>
        <v>819.5</v>
      </c>
      <c r="CN179" s="21">
        <f t="shared" si="216"/>
        <v>0</v>
      </c>
      <c r="CO179" s="21">
        <f t="shared" si="216"/>
        <v>0</v>
      </c>
      <c r="CP179" s="21">
        <f t="shared" si="216"/>
        <v>0</v>
      </c>
      <c r="CQ179" s="21">
        <f t="shared" si="216"/>
        <v>1044.5999999999999</v>
      </c>
      <c r="CR179" s="21">
        <f t="shared" si="216"/>
        <v>0</v>
      </c>
      <c r="CS179" s="21">
        <f t="shared" si="216"/>
        <v>0</v>
      </c>
      <c r="CT179" s="21">
        <f t="shared" si="216"/>
        <v>0</v>
      </c>
      <c r="CU179" s="21">
        <f t="shared" si="216"/>
        <v>0</v>
      </c>
      <c r="CV179" s="21">
        <f t="shared" si="216"/>
        <v>0</v>
      </c>
      <c r="CW179" s="21">
        <f t="shared" si="216"/>
        <v>0</v>
      </c>
      <c r="CX179" s="21">
        <f t="shared" si="216"/>
        <v>485</v>
      </c>
      <c r="CY179" s="21">
        <f t="shared" si="216"/>
        <v>0</v>
      </c>
      <c r="CZ179" s="21">
        <f t="shared" si="216"/>
        <v>2126.1</v>
      </c>
      <c r="DA179" s="21">
        <f t="shared" si="216"/>
        <v>0</v>
      </c>
      <c r="DB179" s="21">
        <f t="shared" si="216"/>
        <v>0</v>
      </c>
      <c r="DC179" s="21">
        <f t="shared" si="216"/>
        <v>0</v>
      </c>
      <c r="DD179" s="21">
        <f t="shared" si="216"/>
        <v>0</v>
      </c>
      <c r="DE179" s="21">
        <f t="shared" si="216"/>
        <v>0</v>
      </c>
      <c r="DF179" s="21">
        <f t="shared" si="216"/>
        <v>21912.400000000001</v>
      </c>
      <c r="DG179" s="21">
        <f t="shared" si="216"/>
        <v>0</v>
      </c>
      <c r="DH179" s="21">
        <f t="shared" si="216"/>
        <v>0</v>
      </c>
      <c r="DI179" s="21">
        <f t="shared" si="216"/>
        <v>2701.5</v>
      </c>
      <c r="DJ179" s="21">
        <f t="shared" si="216"/>
        <v>0</v>
      </c>
      <c r="DK179" s="21">
        <f t="shared" si="216"/>
        <v>462.4</v>
      </c>
      <c r="DL179" s="21">
        <f t="shared" si="216"/>
        <v>5870.3</v>
      </c>
      <c r="DM179" s="21">
        <f t="shared" si="216"/>
        <v>0</v>
      </c>
      <c r="DN179" s="21">
        <f t="shared" si="216"/>
        <v>1471.5</v>
      </c>
      <c r="DO179" s="21">
        <f t="shared" si="216"/>
        <v>3112.1</v>
      </c>
      <c r="DP179" s="21">
        <f t="shared" si="216"/>
        <v>0</v>
      </c>
      <c r="DQ179" s="21">
        <f t="shared" si="216"/>
        <v>0</v>
      </c>
      <c r="DR179" s="21">
        <f t="shared" si="216"/>
        <v>1429.3</v>
      </c>
      <c r="DS179" s="21">
        <f t="shared" si="216"/>
        <v>799.6</v>
      </c>
      <c r="DT179" s="21">
        <f t="shared" si="216"/>
        <v>0</v>
      </c>
      <c r="DU179" s="21">
        <f t="shared" si="216"/>
        <v>0</v>
      </c>
      <c r="DV179" s="21">
        <f t="shared" si="216"/>
        <v>0</v>
      </c>
      <c r="DW179" s="21">
        <f t="shared" si="216"/>
        <v>0</v>
      </c>
      <c r="DX179" s="21">
        <f t="shared" si="216"/>
        <v>0</v>
      </c>
      <c r="DY179" s="21">
        <f t="shared" si="216"/>
        <v>0</v>
      </c>
      <c r="DZ179" s="21">
        <f t="shared" si="216"/>
        <v>0</v>
      </c>
      <c r="EA179" s="21">
        <f t="shared" ref="EA179:FX179" si="217">IF((OR(EA169=1,EA170=1))=TRUE(),0,EA91)</f>
        <v>664.2</v>
      </c>
      <c r="EB179" s="21">
        <f t="shared" si="217"/>
        <v>587.4</v>
      </c>
      <c r="EC179" s="21">
        <f t="shared" si="217"/>
        <v>0</v>
      </c>
      <c r="ED179" s="21">
        <f t="shared" si="217"/>
        <v>0</v>
      </c>
      <c r="EE179" s="21">
        <f t="shared" si="217"/>
        <v>0</v>
      </c>
      <c r="EF179" s="21">
        <f t="shared" si="217"/>
        <v>1483.3999999999999</v>
      </c>
      <c r="EG179" s="21">
        <f t="shared" si="217"/>
        <v>0</v>
      </c>
      <c r="EH179" s="21">
        <f t="shared" si="217"/>
        <v>0</v>
      </c>
      <c r="EI179" s="21">
        <f t="shared" si="217"/>
        <v>16743</v>
      </c>
      <c r="EJ179" s="21">
        <f t="shared" si="217"/>
        <v>9413.7999999999993</v>
      </c>
      <c r="EK179" s="21">
        <f t="shared" si="217"/>
        <v>0</v>
      </c>
      <c r="EL179" s="21">
        <f t="shared" si="217"/>
        <v>0</v>
      </c>
      <c r="EM179" s="21">
        <f t="shared" si="217"/>
        <v>0</v>
      </c>
      <c r="EN179" s="21">
        <f t="shared" si="217"/>
        <v>991.5</v>
      </c>
      <c r="EO179" s="21">
        <f t="shared" si="217"/>
        <v>0</v>
      </c>
      <c r="EP179" s="21">
        <f t="shared" si="217"/>
        <v>0</v>
      </c>
      <c r="EQ179" s="21">
        <f t="shared" si="217"/>
        <v>0</v>
      </c>
      <c r="ER179" s="21">
        <f t="shared" si="217"/>
        <v>0</v>
      </c>
      <c r="ES179" s="21">
        <f t="shared" si="217"/>
        <v>0</v>
      </c>
      <c r="ET179" s="21">
        <f t="shared" si="217"/>
        <v>0</v>
      </c>
      <c r="EU179" s="21">
        <f t="shared" si="217"/>
        <v>643.59999999999991</v>
      </c>
      <c r="EV179" s="21">
        <f t="shared" si="217"/>
        <v>0</v>
      </c>
      <c r="EW179" s="21">
        <f t="shared" si="217"/>
        <v>0</v>
      </c>
      <c r="EX179" s="21">
        <f t="shared" si="217"/>
        <v>0</v>
      </c>
      <c r="EY179" s="21">
        <f t="shared" si="217"/>
        <v>248.39999999999998</v>
      </c>
      <c r="EZ179" s="21">
        <f t="shared" si="217"/>
        <v>0</v>
      </c>
      <c r="FA179" s="21">
        <f t="shared" si="217"/>
        <v>0</v>
      </c>
      <c r="FB179" s="21">
        <f t="shared" si="217"/>
        <v>0</v>
      </c>
      <c r="FC179" s="21">
        <f t="shared" si="217"/>
        <v>0</v>
      </c>
      <c r="FD179" s="21">
        <f t="shared" si="217"/>
        <v>0</v>
      </c>
      <c r="FE179" s="21">
        <f t="shared" si="217"/>
        <v>0</v>
      </c>
      <c r="FF179" s="21">
        <f t="shared" si="217"/>
        <v>0</v>
      </c>
      <c r="FG179" s="21">
        <f t="shared" si="217"/>
        <v>0</v>
      </c>
      <c r="FH179" s="21">
        <f t="shared" si="217"/>
        <v>0</v>
      </c>
      <c r="FI179" s="21">
        <f t="shared" si="217"/>
        <v>1862.7</v>
      </c>
      <c r="FJ179" s="21">
        <f t="shared" si="217"/>
        <v>0</v>
      </c>
      <c r="FK179" s="21">
        <f t="shared" si="217"/>
        <v>0</v>
      </c>
      <c r="FL179" s="21">
        <f t="shared" si="217"/>
        <v>0</v>
      </c>
      <c r="FM179" s="21">
        <f t="shared" si="217"/>
        <v>0</v>
      </c>
      <c r="FN179" s="21">
        <f t="shared" si="217"/>
        <v>21656.1</v>
      </c>
      <c r="FO179" s="21">
        <f t="shared" si="217"/>
        <v>0</v>
      </c>
      <c r="FP179" s="21">
        <f t="shared" si="217"/>
        <v>2259.9</v>
      </c>
      <c r="FQ179" s="21">
        <f t="shared" si="217"/>
        <v>0</v>
      </c>
      <c r="FR179" s="21">
        <f t="shared" si="217"/>
        <v>0</v>
      </c>
      <c r="FS179" s="21">
        <f t="shared" si="217"/>
        <v>0</v>
      </c>
      <c r="FT179" s="17">
        <f t="shared" si="217"/>
        <v>0</v>
      </c>
      <c r="FU179" s="21">
        <f t="shared" si="217"/>
        <v>770.5</v>
      </c>
      <c r="FV179" s="21">
        <f t="shared" si="217"/>
        <v>669.7</v>
      </c>
      <c r="FW179" s="21">
        <f t="shared" si="217"/>
        <v>0</v>
      </c>
      <c r="FX179" s="21">
        <f t="shared" si="217"/>
        <v>0</v>
      </c>
      <c r="FY179" s="111"/>
      <c r="FZ179" s="59"/>
      <c r="GA179" s="33"/>
      <c r="GB179" s="59"/>
      <c r="GC179" s="59"/>
      <c r="GD179" s="59"/>
      <c r="GE179" s="59"/>
    </row>
    <row r="180" spans="1:187" ht="15.75" x14ac:dyDescent="0.25">
      <c r="A180" s="3" t="s">
        <v>523</v>
      </c>
      <c r="B180" s="2" t="s">
        <v>524</v>
      </c>
      <c r="C180" s="47">
        <f>ROUND(IF((OR(C169=1,C170=1))=TRUE(),0,(C177/459*C179)+C166),2)</f>
        <v>143783315.31999999</v>
      </c>
      <c r="D180" s="47">
        <f t="shared" ref="D180:BO180" si="218">ROUND(IF((OR(D169=1,D170=1))=TRUE(),0,(D177/459*D179)+D166),2)</f>
        <v>0</v>
      </c>
      <c r="E180" s="47">
        <f t="shared" si="218"/>
        <v>190003910.03999999</v>
      </c>
      <c r="F180" s="47">
        <f t="shared" si="218"/>
        <v>0</v>
      </c>
      <c r="G180" s="47">
        <f t="shared" si="218"/>
        <v>0</v>
      </c>
      <c r="H180" s="47">
        <f t="shared" si="218"/>
        <v>0</v>
      </c>
      <c r="I180" s="47">
        <f t="shared" si="218"/>
        <v>291090572.44999999</v>
      </c>
      <c r="J180" s="47">
        <f t="shared" si="218"/>
        <v>26887902.09</v>
      </c>
      <c r="K180" s="47">
        <f t="shared" si="218"/>
        <v>0</v>
      </c>
      <c r="L180" s="47">
        <f t="shared" si="218"/>
        <v>35487027.359999999</v>
      </c>
      <c r="M180" s="47">
        <f t="shared" si="218"/>
        <v>16765331.970000001</v>
      </c>
      <c r="N180" s="47">
        <f t="shared" si="218"/>
        <v>0</v>
      </c>
      <c r="O180" s="47">
        <f t="shared" si="218"/>
        <v>0</v>
      </c>
      <c r="P180" s="47">
        <f t="shared" si="218"/>
        <v>0</v>
      </c>
      <c r="Q180" s="47">
        <f t="shared" si="218"/>
        <v>2855822942.0300002</v>
      </c>
      <c r="R180" s="47">
        <f t="shared" si="218"/>
        <v>23666511.149999999</v>
      </c>
      <c r="S180" s="47">
        <f t="shared" si="218"/>
        <v>17868257.5</v>
      </c>
      <c r="T180" s="47">
        <f t="shared" si="218"/>
        <v>0</v>
      </c>
      <c r="U180" s="47">
        <f t="shared" si="218"/>
        <v>0</v>
      </c>
      <c r="V180" s="47">
        <f t="shared" si="218"/>
        <v>0</v>
      </c>
      <c r="W180" s="47">
        <f t="shared" si="218"/>
        <v>0</v>
      </c>
      <c r="X180" s="47">
        <f t="shared" si="218"/>
        <v>0</v>
      </c>
      <c r="Y180" s="47">
        <f t="shared" si="218"/>
        <v>15204395.42</v>
      </c>
      <c r="Z180" s="47">
        <f t="shared" si="218"/>
        <v>0</v>
      </c>
      <c r="AA180" s="47">
        <f t="shared" si="218"/>
        <v>0</v>
      </c>
      <c r="AB180" s="47">
        <f t="shared" si="218"/>
        <v>0</v>
      </c>
      <c r="AC180" s="47">
        <f t="shared" si="218"/>
        <v>0</v>
      </c>
      <c r="AD180" s="47">
        <f t="shared" si="218"/>
        <v>0</v>
      </c>
      <c r="AE180" s="47">
        <f t="shared" si="218"/>
        <v>0</v>
      </c>
      <c r="AF180" s="47">
        <f t="shared" si="218"/>
        <v>0</v>
      </c>
      <c r="AG180" s="47">
        <f t="shared" si="218"/>
        <v>0</v>
      </c>
      <c r="AH180" s="47">
        <f t="shared" si="218"/>
        <v>10374253.66</v>
      </c>
      <c r="AI180" s="47">
        <f t="shared" si="218"/>
        <v>0</v>
      </c>
      <c r="AJ180" s="47">
        <f t="shared" si="218"/>
        <v>0</v>
      </c>
      <c r="AK180" s="47">
        <f t="shared" si="218"/>
        <v>0</v>
      </c>
      <c r="AL180" s="47">
        <f t="shared" si="218"/>
        <v>0</v>
      </c>
      <c r="AM180" s="47">
        <f t="shared" si="218"/>
        <v>0</v>
      </c>
      <c r="AN180" s="47">
        <f t="shared" si="218"/>
        <v>0</v>
      </c>
      <c r="AO180" s="47">
        <f t="shared" si="218"/>
        <v>70186592.450000003</v>
      </c>
      <c r="AP180" s="47">
        <f t="shared" si="218"/>
        <v>11731236429.85</v>
      </c>
      <c r="AQ180" s="47">
        <f t="shared" si="218"/>
        <v>0</v>
      </c>
      <c r="AR180" s="47">
        <f t="shared" si="218"/>
        <v>0</v>
      </c>
      <c r="AS180" s="47">
        <f t="shared" si="218"/>
        <v>0</v>
      </c>
      <c r="AT180" s="47">
        <f t="shared" si="218"/>
        <v>0</v>
      </c>
      <c r="AU180" s="47">
        <f t="shared" si="218"/>
        <v>0</v>
      </c>
      <c r="AV180" s="47">
        <f t="shared" si="218"/>
        <v>0</v>
      </c>
      <c r="AW180" s="47">
        <f t="shared" si="218"/>
        <v>0</v>
      </c>
      <c r="AX180" s="47">
        <f t="shared" si="218"/>
        <v>0</v>
      </c>
      <c r="AY180" s="47">
        <f t="shared" si="218"/>
        <v>4698937.2300000004</v>
      </c>
      <c r="AZ180" s="47">
        <f t="shared" si="218"/>
        <v>317593282.11000001</v>
      </c>
      <c r="BA180" s="47">
        <f t="shared" si="218"/>
        <v>157153128.66</v>
      </c>
      <c r="BB180" s="47">
        <f t="shared" si="218"/>
        <v>0</v>
      </c>
      <c r="BC180" s="47">
        <f t="shared" si="218"/>
        <v>1385626116.5699999</v>
      </c>
      <c r="BD180" s="47">
        <f t="shared" si="218"/>
        <v>0</v>
      </c>
      <c r="BE180" s="47">
        <f t="shared" si="218"/>
        <v>0</v>
      </c>
      <c r="BF180" s="47">
        <f t="shared" si="218"/>
        <v>0</v>
      </c>
      <c r="BG180" s="47">
        <f t="shared" si="218"/>
        <v>10323366.49</v>
      </c>
      <c r="BH180" s="47">
        <f t="shared" si="218"/>
        <v>0</v>
      </c>
      <c r="BI180" s="47">
        <f t="shared" si="218"/>
        <v>0</v>
      </c>
      <c r="BJ180" s="47">
        <f t="shared" si="218"/>
        <v>0</v>
      </c>
      <c r="BK180" s="47">
        <f t="shared" si="218"/>
        <v>0</v>
      </c>
      <c r="BL180" s="47">
        <f t="shared" si="218"/>
        <v>0</v>
      </c>
      <c r="BM180" s="47">
        <f t="shared" si="218"/>
        <v>0</v>
      </c>
      <c r="BN180" s="47">
        <f t="shared" si="218"/>
        <v>48827955.549999997</v>
      </c>
      <c r="BO180" s="47">
        <f t="shared" si="218"/>
        <v>14299598.58</v>
      </c>
      <c r="BP180" s="47">
        <f t="shared" ref="BP180:EA180" si="219">ROUND(IF((OR(BP169=1,BP170=1))=TRUE(),0,(BP177/459*BP179)+BP166),2)</f>
        <v>0</v>
      </c>
      <c r="BQ180" s="47">
        <f t="shared" si="219"/>
        <v>0</v>
      </c>
      <c r="BR180" s="47">
        <f t="shared" si="219"/>
        <v>65422663.68</v>
      </c>
      <c r="BS180" s="47">
        <f t="shared" si="219"/>
        <v>12028133.300000001</v>
      </c>
      <c r="BT180" s="47">
        <f t="shared" si="219"/>
        <v>0</v>
      </c>
      <c r="BU180" s="47">
        <f t="shared" si="219"/>
        <v>0</v>
      </c>
      <c r="BV180" s="47">
        <f t="shared" si="219"/>
        <v>0</v>
      </c>
      <c r="BW180" s="47">
        <f t="shared" si="219"/>
        <v>0</v>
      </c>
      <c r="BX180" s="47">
        <f t="shared" si="219"/>
        <v>0</v>
      </c>
      <c r="BY180" s="47">
        <f t="shared" si="219"/>
        <v>5026355.72</v>
      </c>
      <c r="BZ180" s="47">
        <f t="shared" si="219"/>
        <v>0</v>
      </c>
      <c r="CA180" s="47">
        <f t="shared" si="219"/>
        <v>0</v>
      </c>
      <c r="CB180" s="47">
        <f t="shared" si="219"/>
        <v>0</v>
      </c>
      <c r="CC180" s="47">
        <f t="shared" si="219"/>
        <v>0</v>
      </c>
      <c r="CD180" s="47">
        <f t="shared" si="219"/>
        <v>0</v>
      </c>
      <c r="CE180" s="47">
        <f t="shared" si="219"/>
        <v>0</v>
      </c>
      <c r="CF180" s="47">
        <f t="shared" si="219"/>
        <v>0</v>
      </c>
      <c r="CG180" s="47">
        <f t="shared" si="219"/>
        <v>0</v>
      </c>
      <c r="CH180" s="47">
        <f t="shared" si="219"/>
        <v>0</v>
      </c>
      <c r="CI180" s="47">
        <f t="shared" si="219"/>
        <v>6826988.5099999998</v>
      </c>
      <c r="CJ180" s="47">
        <f t="shared" si="219"/>
        <v>10046047.34</v>
      </c>
      <c r="CK180" s="47">
        <f t="shared" si="219"/>
        <v>0</v>
      </c>
      <c r="CL180" s="47">
        <f t="shared" si="219"/>
        <v>0</v>
      </c>
      <c r="CM180" s="47">
        <f t="shared" si="219"/>
        <v>8841503.1799999997</v>
      </c>
      <c r="CN180" s="47">
        <f t="shared" si="219"/>
        <v>0</v>
      </c>
      <c r="CO180" s="47">
        <f t="shared" si="219"/>
        <v>0</v>
      </c>
      <c r="CP180" s="47">
        <f t="shared" si="219"/>
        <v>0</v>
      </c>
      <c r="CQ180" s="47">
        <f t="shared" si="219"/>
        <v>11285264.75</v>
      </c>
      <c r="CR180" s="47">
        <f t="shared" si="219"/>
        <v>0</v>
      </c>
      <c r="CS180" s="47">
        <f t="shared" si="219"/>
        <v>0</v>
      </c>
      <c r="CT180" s="47">
        <f t="shared" si="219"/>
        <v>0</v>
      </c>
      <c r="CU180" s="47">
        <f t="shared" si="219"/>
        <v>0</v>
      </c>
      <c r="CV180" s="47">
        <f t="shared" si="219"/>
        <v>0</v>
      </c>
      <c r="CW180" s="47">
        <f t="shared" si="219"/>
        <v>0</v>
      </c>
      <c r="CX180" s="47">
        <f t="shared" si="219"/>
        <v>4618191.99</v>
      </c>
      <c r="CY180" s="47">
        <f t="shared" si="219"/>
        <v>0</v>
      </c>
      <c r="CZ180" s="47">
        <f t="shared" si="219"/>
        <v>24060295.84</v>
      </c>
      <c r="DA180" s="47">
        <f t="shared" si="219"/>
        <v>0</v>
      </c>
      <c r="DB180" s="47">
        <f t="shared" si="219"/>
        <v>0</v>
      </c>
      <c r="DC180" s="47">
        <f t="shared" si="219"/>
        <v>0</v>
      </c>
      <c r="DD180" s="47">
        <f t="shared" si="219"/>
        <v>0</v>
      </c>
      <c r="DE180" s="47">
        <f t="shared" si="219"/>
        <v>0</v>
      </c>
      <c r="DF180" s="47">
        <f t="shared" si="219"/>
        <v>638567157.25</v>
      </c>
      <c r="DG180" s="47">
        <f t="shared" si="219"/>
        <v>0</v>
      </c>
      <c r="DH180" s="47">
        <f t="shared" si="219"/>
        <v>0</v>
      </c>
      <c r="DI180" s="47">
        <f t="shared" si="219"/>
        <v>34271074.619999997</v>
      </c>
      <c r="DJ180" s="47">
        <f t="shared" si="219"/>
        <v>0</v>
      </c>
      <c r="DK180" s="47">
        <f t="shared" si="219"/>
        <v>4432493.87</v>
      </c>
      <c r="DL180" s="47">
        <f t="shared" si="219"/>
        <v>95018784.379999995</v>
      </c>
      <c r="DM180" s="47">
        <f t="shared" si="219"/>
        <v>0</v>
      </c>
      <c r="DN180" s="47">
        <f t="shared" si="219"/>
        <v>16356407.050000001</v>
      </c>
      <c r="DO180" s="47">
        <f t="shared" si="219"/>
        <v>43519817.469999999</v>
      </c>
      <c r="DP180" s="47">
        <f t="shared" si="219"/>
        <v>0</v>
      </c>
      <c r="DQ180" s="47">
        <f t="shared" si="219"/>
        <v>0</v>
      </c>
      <c r="DR180" s="47">
        <f t="shared" si="219"/>
        <v>16267139.939999999</v>
      </c>
      <c r="DS180" s="47">
        <f t="shared" si="219"/>
        <v>8219671.2199999997</v>
      </c>
      <c r="DT180" s="47">
        <f t="shared" si="219"/>
        <v>0</v>
      </c>
      <c r="DU180" s="47">
        <f t="shared" si="219"/>
        <v>0</v>
      </c>
      <c r="DV180" s="47">
        <f t="shared" si="219"/>
        <v>0</v>
      </c>
      <c r="DW180" s="47">
        <f t="shared" si="219"/>
        <v>0</v>
      </c>
      <c r="DX180" s="47">
        <f t="shared" si="219"/>
        <v>0</v>
      </c>
      <c r="DY180" s="47">
        <f t="shared" si="219"/>
        <v>0</v>
      </c>
      <c r="DZ180" s="47">
        <f t="shared" si="219"/>
        <v>0</v>
      </c>
      <c r="EA180" s="47">
        <f t="shared" si="219"/>
        <v>6722680.46</v>
      </c>
      <c r="EB180" s="47">
        <f t="shared" ref="EB180:FX180" si="220">ROUND(IF((OR(EB169=1,EB170=1))=TRUE(),0,(EB177/459*EB179)+EB166),2)</f>
        <v>5512607.9299999997</v>
      </c>
      <c r="EC180" s="47">
        <f t="shared" si="220"/>
        <v>0</v>
      </c>
      <c r="ED180" s="47">
        <f t="shared" si="220"/>
        <v>0</v>
      </c>
      <c r="EE180" s="47">
        <f t="shared" si="220"/>
        <v>0</v>
      </c>
      <c r="EF180" s="47">
        <f t="shared" si="220"/>
        <v>16232694.689999999</v>
      </c>
      <c r="EG180" s="47">
        <f t="shared" si="220"/>
        <v>0</v>
      </c>
      <c r="EH180" s="47">
        <f t="shared" si="220"/>
        <v>0</v>
      </c>
      <c r="EI180" s="47">
        <f t="shared" si="220"/>
        <v>653067567.90999997</v>
      </c>
      <c r="EJ180" s="47">
        <f t="shared" si="220"/>
        <v>173784556.33000001</v>
      </c>
      <c r="EK180" s="47">
        <f t="shared" si="220"/>
        <v>0</v>
      </c>
      <c r="EL180" s="47">
        <f t="shared" si="220"/>
        <v>0</v>
      </c>
      <c r="EM180" s="47">
        <f t="shared" si="220"/>
        <v>0</v>
      </c>
      <c r="EN180" s="47">
        <f t="shared" si="220"/>
        <v>11256493.75</v>
      </c>
      <c r="EO180" s="47">
        <f t="shared" si="220"/>
        <v>0</v>
      </c>
      <c r="EP180" s="47">
        <f t="shared" si="220"/>
        <v>0</v>
      </c>
      <c r="EQ180" s="47">
        <f t="shared" si="220"/>
        <v>0</v>
      </c>
      <c r="ER180" s="47">
        <f t="shared" si="220"/>
        <v>0</v>
      </c>
      <c r="ES180" s="47">
        <f t="shared" si="220"/>
        <v>0</v>
      </c>
      <c r="ET180" s="47">
        <f t="shared" si="220"/>
        <v>0</v>
      </c>
      <c r="EU180" s="47">
        <f t="shared" si="220"/>
        <v>6442331.1200000001</v>
      </c>
      <c r="EV180" s="47">
        <f t="shared" si="220"/>
        <v>0</v>
      </c>
      <c r="EW180" s="47">
        <f t="shared" si="220"/>
        <v>0</v>
      </c>
      <c r="EX180" s="47">
        <f t="shared" si="220"/>
        <v>0</v>
      </c>
      <c r="EY180" s="47">
        <f t="shared" si="220"/>
        <v>4345456.21</v>
      </c>
      <c r="EZ180" s="47">
        <f t="shared" si="220"/>
        <v>0</v>
      </c>
      <c r="FA180" s="47">
        <f t="shared" si="220"/>
        <v>0</v>
      </c>
      <c r="FB180" s="47">
        <f t="shared" si="220"/>
        <v>0</v>
      </c>
      <c r="FC180" s="47">
        <f t="shared" si="220"/>
        <v>0</v>
      </c>
      <c r="FD180" s="47">
        <f t="shared" si="220"/>
        <v>0</v>
      </c>
      <c r="FE180" s="47">
        <f t="shared" si="220"/>
        <v>0</v>
      </c>
      <c r="FF180" s="47">
        <f t="shared" si="220"/>
        <v>0</v>
      </c>
      <c r="FG180" s="47">
        <f t="shared" si="220"/>
        <v>0</v>
      </c>
      <c r="FH180" s="47">
        <f t="shared" si="220"/>
        <v>0</v>
      </c>
      <c r="FI180" s="47">
        <f t="shared" si="220"/>
        <v>20720196.84</v>
      </c>
      <c r="FJ180" s="47">
        <f t="shared" si="220"/>
        <v>0</v>
      </c>
      <c r="FK180" s="47">
        <f t="shared" si="220"/>
        <v>0</v>
      </c>
      <c r="FL180" s="47">
        <f t="shared" si="220"/>
        <v>0</v>
      </c>
      <c r="FM180" s="47">
        <f t="shared" si="220"/>
        <v>0</v>
      </c>
      <c r="FN180" s="47">
        <f t="shared" si="220"/>
        <v>856781072.91999996</v>
      </c>
      <c r="FO180" s="47">
        <f t="shared" si="220"/>
        <v>0</v>
      </c>
      <c r="FP180" s="47">
        <f t="shared" si="220"/>
        <v>28818781.370000001</v>
      </c>
      <c r="FQ180" s="47">
        <f t="shared" si="220"/>
        <v>0</v>
      </c>
      <c r="FR180" s="47">
        <f t="shared" si="220"/>
        <v>0</v>
      </c>
      <c r="FS180" s="47">
        <f t="shared" si="220"/>
        <v>0</v>
      </c>
      <c r="FT180" s="47">
        <f t="shared" si="220"/>
        <v>0</v>
      </c>
      <c r="FU180" s="47">
        <f t="shared" si="220"/>
        <v>8029684</v>
      </c>
      <c r="FV180" s="47">
        <f t="shared" si="220"/>
        <v>6536749.1399999997</v>
      </c>
      <c r="FW180" s="47">
        <f t="shared" si="220"/>
        <v>0</v>
      </c>
      <c r="FX180" s="47">
        <f t="shared" si="220"/>
        <v>0</v>
      </c>
      <c r="FY180" s="33"/>
      <c r="FZ180" s="33">
        <f>SUM(C180:FX180)</f>
        <v>20169958689.259998</v>
      </c>
      <c r="GA180" s="33"/>
      <c r="GB180" s="33"/>
      <c r="GC180" s="33"/>
      <c r="GD180" s="48"/>
      <c r="GE180" s="48"/>
    </row>
    <row r="181" spans="1:187" ht="15.75" x14ac:dyDescent="0.25">
      <c r="A181" s="48"/>
      <c r="B181" s="2" t="s">
        <v>525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47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47"/>
      <c r="FU181" s="33"/>
      <c r="FV181" s="33"/>
      <c r="FW181" s="33"/>
      <c r="FX181" s="33"/>
      <c r="FY181" s="59"/>
      <c r="FZ181" s="85"/>
      <c r="GA181" s="33"/>
      <c r="GB181" s="59"/>
      <c r="GC181" s="59"/>
      <c r="GD181" s="59"/>
      <c r="GE181" s="59"/>
    </row>
    <row r="182" spans="1:187" ht="15.75" x14ac:dyDescent="0.25">
      <c r="A182" s="3" t="s">
        <v>414</v>
      </c>
      <c r="B182" s="2" t="s">
        <v>414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47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47"/>
      <c r="FU182" s="33"/>
      <c r="FV182" s="33"/>
      <c r="FW182" s="33"/>
      <c r="FX182" s="33"/>
      <c r="FY182" s="33"/>
      <c r="FZ182" s="33"/>
      <c r="GA182" s="33"/>
      <c r="GB182" s="33"/>
      <c r="GC182" s="33"/>
      <c r="GD182" s="48"/>
      <c r="GE182" s="48"/>
    </row>
    <row r="183" spans="1:187" ht="15.75" x14ac:dyDescent="0.25">
      <c r="A183" s="3" t="s">
        <v>414</v>
      </c>
      <c r="B183" s="45" t="s">
        <v>526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47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47"/>
      <c r="FU183" s="33"/>
      <c r="FV183" s="33"/>
      <c r="FW183" s="33"/>
      <c r="FX183" s="33"/>
      <c r="FY183" s="33"/>
      <c r="FZ183" s="21"/>
      <c r="GA183" s="33"/>
      <c r="GB183" s="59"/>
      <c r="GC183" s="59"/>
      <c r="GD183" s="59"/>
      <c r="GE183" s="59"/>
    </row>
    <row r="184" spans="1:187" ht="15.75" x14ac:dyDescent="0.25">
      <c r="A184" s="3" t="s">
        <v>527</v>
      </c>
      <c r="B184" s="2" t="s">
        <v>528</v>
      </c>
      <c r="C184" s="33">
        <f t="shared" ref="C184:BN184" si="221">+C45</f>
        <v>69640328.120000005</v>
      </c>
      <c r="D184" s="33">
        <f t="shared" si="221"/>
        <v>343842084</v>
      </c>
      <c r="E184" s="33">
        <f t="shared" si="221"/>
        <v>70559283.109999999</v>
      </c>
      <c r="F184" s="33">
        <f t="shared" si="221"/>
        <v>139144144.52000001</v>
      </c>
      <c r="G184" s="33">
        <f t="shared" si="221"/>
        <v>8921075.120000001</v>
      </c>
      <c r="H184" s="33">
        <f t="shared" si="221"/>
        <v>8345333.6600000001</v>
      </c>
      <c r="I184" s="33">
        <f t="shared" si="221"/>
        <v>91054844.950000003</v>
      </c>
      <c r="J184" s="33">
        <f t="shared" si="221"/>
        <v>18815734.219999999</v>
      </c>
      <c r="K184" s="33">
        <f t="shared" si="221"/>
        <v>3303001.16</v>
      </c>
      <c r="L184" s="33">
        <f t="shared" si="221"/>
        <v>23331656.349999998</v>
      </c>
      <c r="M184" s="33">
        <f t="shared" si="221"/>
        <v>13813831.050000001</v>
      </c>
      <c r="N184" s="33">
        <f t="shared" si="221"/>
        <v>433166985.29999995</v>
      </c>
      <c r="O184" s="33">
        <f t="shared" si="221"/>
        <v>118986055.89</v>
      </c>
      <c r="P184" s="33">
        <f t="shared" si="221"/>
        <v>2656142.77</v>
      </c>
      <c r="Q184" s="33">
        <f t="shared" si="221"/>
        <v>347578357.69</v>
      </c>
      <c r="R184" s="33">
        <f t="shared" si="221"/>
        <v>23415373.300000001</v>
      </c>
      <c r="S184" s="33">
        <f t="shared" si="221"/>
        <v>12951504.15</v>
      </c>
      <c r="T184" s="33">
        <f t="shared" si="221"/>
        <v>2090175.25</v>
      </c>
      <c r="U184" s="33">
        <f t="shared" si="221"/>
        <v>848971.76</v>
      </c>
      <c r="V184" s="33">
        <f t="shared" si="221"/>
        <v>3163138.58</v>
      </c>
      <c r="W184" s="47">
        <f t="shared" si="221"/>
        <v>849165.52</v>
      </c>
      <c r="X184" s="33">
        <f t="shared" si="221"/>
        <v>830905.84</v>
      </c>
      <c r="Y184" s="33">
        <f t="shared" si="221"/>
        <v>9404196.4100000001</v>
      </c>
      <c r="Z184" s="33">
        <f t="shared" si="221"/>
        <v>2836429.4499999997</v>
      </c>
      <c r="AA184" s="33">
        <f t="shared" si="221"/>
        <v>244587689.16</v>
      </c>
      <c r="AB184" s="33">
        <f t="shared" si="221"/>
        <v>246518892.06</v>
      </c>
      <c r="AC184" s="33">
        <f t="shared" si="221"/>
        <v>7840492.6200000001</v>
      </c>
      <c r="AD184" s="33">
        <f t="shared" si="221"/>
        <v>10254338.560000001</v>
      </c>
      <c r="AE184" s="33">
        <f t="shared" si="221"/>
        <v>1797082.28</v>
      </c>
      <c r="AF184" s="33">
        <f t="shared" si="221"/>
        <v>2445557.4899999998</v>
      </c>
      <c r="AG184" s="33">
        <f t="shared" si="221"/>
        <v>7418792.7999999998</v>
      </c>
      <c r="AH184" s="33">
        <f t="shared" si="221"/>
        <v>8251190.29</v>
      </c>
      <c r="AI184" s="33">
        <f t="shared" si="221"/>
        <v>3776325.14</v>
      </c>
      <c r="AJ184" s="33">
        <f t="shared" si="221"/>
        <v>2880248.46</v>
      </c>
      <c r="AK184" s="33">
        <f t="shared" si="221"/>
        <v>2864660.29</v>
      </c>
      <c r="AL184" s="33">
        <f t="shared" si="221"/>
        <v>3249271.12</v>
      </c>
      <c r="AM184" s="33">
        <f t="shared" si="221"/>
        <v>4237518.6899999995</v>
      </c>
      <c r="AN184" s="33">
        <f t="shared" si="221"/>
        <v>3779364.56</v>
      </c>
      <c r="AO184" s="33">
        <f t="shared" si="221"/>
        <v>38826231.129999995</v>
      </c>
      <c r="AP184" s="33">
        <f t="shared" si="221"/>
        <v>748988505.53000009</v>
      </c>
      <c r="AQ184" s="33">
        <f t="shared" si="221"/>
        <v>3168519.96</v>
      </c>
      <c r="AR184" s="33">
        <f t="shared" si="221"/>
        <v>519166539.72000003</v>
      </c>
      <c r="AS184" s="33">
        <f t="shared" si="221"/>
        <v>59773283.609999999</v>
      </c>
      <c r="AT184" s="33">
        <f t="shared" si="221"/>
        <v>19679424.149999999</v>
      </c>
      <c r="AU184" s="33">
        <f t="shared" si="221"/>
        <v>3372152.27</v>
      </c>
      <c r="AV184" s="33">
        <f t="shared" si="221"/>
        <v>3356183.86</v>
      </c>
      <c r="AW184" s="33">
        <f t="shared" si="221"/>
        <v>2815636.38</v>
      </c>
      <c r="AX184" s="33">
        <f t="shared" si="221"/>
        <v>876846.65</v>
      </c>
      <c r="AY184" s="33">
        <f t="shared" si="221"/>
        <v>4890267.6499999994</v>
      </c>
      <c r="AZ184" s="33">
        <f t="shared" si="221"/>
        <v>98320370.320000008</v>
      </c>
      <c r="BA184" s="33">
        <f t="shared" si="221"/>
        <v>71590067.079999998</v>
      </c>
      <c r="BB184" s="33">
        <f t="shared" si="221"/>
        <v>61092169.200000003</v>
      </c>
      <c r="BC184" s="33">
        <f t="shared" si="221"/>
        <v>248126830.40000001</v>
      </c>
      <c r="BD184" s="33">
        <f t="shared" si="221"/>
        <v>39366791.759999998</v>
      </c>
      <c r="BE184" s="33">
        <f t="shared" si="221"/>
        <v>12150335.91</v>
      </c>
      <c r="BF184" s="33">
        <f t="shared" si="221"/>
        <v>191968409.62</v>
      </c>
      <c r="BG184" s="33">
        <f t="shared" si="221"/>
        <v>8718646.4000000004</v>
      </c>
      <c r="BH184" s="33">
        <f t="shared" si="221"/>
        <v>5873548.5700000003</v>
      </c>
      <c r="BI184" s="33">
        <f t="shared" si="221"/>
        <v>3203024.52</v>
      </c>
      <c r="BJ184" s="33">
        <f t="shared" si="221"/>
        <v>49044995.759999998</v>
      </c>
      <c r="BK184" s="33">
        <f t="shared" si="221"/>
        <v>173280224</v>
      </c>
      <c r="BL184" s="33">
        <f t="shared" si="221"/>
        <v>2658430.5</v>
      </c>
      <c r="BM184" s="33">
        <f t="shared" si="221"/>
        <v>3214416.39</v>
      </c>
      <c r="BN184" s="33">
        <f t="shared" si="221"/>
        <v>29434485.120000001</v>
      </c>
      <c r="BO184" s="33">
        <f t="shared" ref="BO184:DZ184" si="222">+BO45</f>
        <v>11582131.74</v>
      </c>
      <c r="BP184" s="33">
        <f t="shared" si="222"/>
        <v>2674019.9299999997</v>
      </c>
      <c r="BQ184" s="33">
        <f t="shared" si="222"/>
        <v>51610034.770000003</v>
      </c>
      <c r="BR184" s="33">
        <f t="shared" si="222"/>
        <v>38757142.990000002</v>
      </c>
      <c r="BS184" s="33">
        <f t="shared" si="222"/>
        <v>9795870.370000001</v>
      </c>
      <c r="BT184" s="33">
        <f t="shared" si="222"/>
        <v>4188215.47</v>
      </c>
      <c r="BU184" s="33">
        <f t="shared" si="222"/>
        <v>4402560.97</v>
      </c>
      <c r="BV184" s="33">
        <f t="shared" si="222"/>
        <v>10281898.18</v>
      </c>
      <c r="BW184" s="33">
        <f t="shared" si="222"/>
        <v>16220334.709999999</v>
      </c>
      <c r="BX184" s="33">
        <f t="shared" si="222"/>
        <v>1694465.08</v>
      </c>
      <c r="BY184" s="33">
        <f t="shared" si="222"/>
        <v>4881484.6100000003</v>
      </c>
      <c r="BZ184" s="33">
        <f t="shared" si="222"/>
        <v>2700156.4699999997</v>
      </c>
      <c r="CA184" s="33">
        <f t="shared" si="222"/>
        <v>2564333.2599999998</v>
      </c>
      <c r="CB184" s="33">
        <f t="shared" si="222"/>
        <v>664648453.39999998</v>
      </c>
      <c r="CC184" s="33">
        <f t="shared" si="222"/>
        <v>2337926.89</v>
      </c>
      <c r="CD184" s="33">
        <f t="shared" si="222"/>
        <v>1045827.4299999999</v>
      </c>
      <c r="CE184" s="33">
        <f t="shared" si="222"/>
        <v>2393286.4700000002</v>
      </c>
      <c r="CF184" s="33">
        <f t="shared" si="222"/>
        <v>1584344.1600000001</v>
      </c>
      <c r="CG184" s="33">
        <f t="shared" si="222"/>
        <v>2479273.9300000002</v>
      </c>
      <c r="CH184" s="33">
        <f t="shared" si="222"/>
        <v>1769873.5299999998</v>
      </c>
      <c r="CI184" s="33">
        <f t="shared" si="222"/>
        <v>6116168.75</v>
      </c>
      <c r="CJ184" s="33">
        <f t="shared" si="222"/>
        <v>8750395.2799999993</v>
      </c>
      <c r="CK184" s="33">
        <f t="shared" si="222"/>
        <v>43568018.68</v>
      </c>
      <c r="CL184" s="33">
        <f t="shared" si="222"/>
        <v>11466738.41</v>
      </c>
      <c r="CM184" s="33">
        <f t="shared" si="222"/>
        <v>7741319.8700000001</v>
      </c>
      <c r="CN184" s="33">
        <f t="shared" si="222"/>
        <v>234427741.24000001</v>
      </c>
      <c r="CO184" s="33">
        <f t="shared" si="222"/>
        <v>121483736.3</v>
      </c>
      <c r="CP184" s="33">
        <f t="shared" si="222"/>
        <v>9426965.3399999999</v>
      </c>
      <c r="CQ184" s="33">
        <f t="shared" si="222"/>
        <v>9798088.9000000004</v>
      </c>
      <c r="CR184" s="33">
        <f t="shared" si="222"/>
        <v>2597529.4899999998</v>
      </c>
      <c r="CS184" s="33">
        <f t="shared" si="222"/>
        <v>3646324.82</v>
      </c>
      <c r="CT184" s="33">
        <f t="shared" si="222"/>
        <v>1783100.11</v>
      </c>
      <c r="CU184" s="33">
        <f t="shared" si="222"/>
        <v>3574591.81</v>
      </c>
      <c r="CV184" s="33">
        <f t="shared" si="222"/>
        <v>796002.65</v>
      </c>
      <c r="CW184" s="33">
        <f t="shared" si="222"/>
        <v>2286708.5099999998</v>
      </c>
      <c r="CX184" s="33">
        <f t="shared" si="222"/>
        <v>4449536.1400000006</v>
      </c>
      <c r="CY184" s="33">
        <f t="shared" si="222"/>
        <v>847278.12</v>
      </c>
      <c r="CZ184" s="33">
        <f t="shared" si="222"/>
        <v>17283036.400000002</v>
      </c>
      <c r="DA184" s="33">
        <f t="shared" si="222"/>
        <v>2528312.2599999998</v>
      </c>
      <c r="DB184" s="33">
        <f t="shared" si="222"/>
        <v>3393816.46</v>
      </c>
      <c r="DC184" s="33">
        <f t="shared" si="222"/>
        <v>2355990.9</v>
      </c>
      <c r="DD184" s="33">
        <f t="shared" si="222"/>
        <v>2445900.4900000002</v>
      </c>
      <c r="DE184" s="33">
        <f t="shared" si="222"/>
        <v>4160442.9699999997</v>
      </c>
      <c r="DF184" s="33">
        <f t="shared" si="222"/>
        <v>174435618.68000001</v>
      </c>
      <c r="DG184" s="33">
        <f t="shared" si="222"/>
        <v>1386616.55</v>
      </c>
      <c r="DH184" s="33">
        <f t="shared" si="222"/>
        <v>16577210.16</v>
      </c>
      <c r="DI184" s="33">
        <f t="shared" si="222"/>
        <v>22180078.77</v>
      </c>
      <c r="DJ184" s="33">
        <f t="shared" si="222"/>
        <v>6246991.2700000005</v>
      </c>
      <c r="DK184" s="33">
        <f t="shared" si="222"/>
        <v>4342242.37</v>
      </c>
      <c r="DL184" s="33">
        <f t="shared" si="222"/>
        <v>48622992.280000001</v>
      </c>
      <c r="DM184" s="33">
        <f t="shared" si="222"/>
        <v>3620676.45</v>
      </c>
      <c r="DN184" s="33">
        <f t="shared" si="222"/>
        <v>12775585.51</v>
      </c>
      <c r="DO184" s="33">
        <f t="shared" si="222"/>
        <v>25565612.140000001</v>
      </c>
      <c r="DP184" s="33">
        <f t="shared" si="222"/>
        <v>2907464.1399999997</v>
      </c>
      <c r="DQ184" s="33">
        <f t="shared" si="222"/>
        <v>5083674.32</v>
      </c>
      <c r="DR184" s="33">
        <f t="shared" si="222"/>
        <v>11930311.050000001</v>
      </c>
      <c r="DS184" s="33">
        <f t="shared" si="222"/>
        <v>7407862.4699999997</v>
      </c>
      <c r="DT184" s="33">
        <f t="shared" si="222"/>
        <v>2040516.24</v>
      </c>
      <c r="DU184" s="33">
        <f t="shared" si="222"/>
        <v>3950180.86</v>
      </c>
      <c r="DV184" s="33">
        <f t="shared" si="222"/>
        <v>2706614.1199999996</v>
      </c>
      <c r="DW184" s="33">
        <f t="shared" si="222"/>
        <v>3716097.9099999997</v>
      </c>
      <c r="DX184" s="33">
        <f t="shared" si="222"/>
        <v>2765684.9299999997</v>
      </c>
      <c r="DY184" s="33">
        <f t="shared" si="222"/>
        <v>3844869.63</v>
      </c>
      <c r="DZ184" s="33">
        <f t="shared" si="222"/>
        <v>8520573.6799999997</v>
      </c>
      <c r="EA184" s="33">
        <f t="shared" ref="EA184:FX184" si="223">+EA45</f>
        <v>5757490.6699999999</v>
      </c>
      <c r="EB184" s="33">
        <f t="shared" si="223"/>
        <v>5180391.1999999993</v>
      </c>
      <c r="EC184" s="33">
        <f t="shared" si="223"/>
        <v>3116966.73</v>
      </c>
      <c r="ED184" s="33">
        <f t="shared" si="223"/>
        <v>18044377.57</v>
      </c>
      <c r="EE184" s="33">
        <f t="shared" si="223"/>
        <v>2583892.77</v>
      </c>
      <c r="EF184" s="33">
        <f t="shared" si="223"/>
        <v>12761041.65</v>
      </c>
      <c r="EG184" s="33">
        <f t="shared" si="223"/>
        <v>3062755.8899999997</v>
      </c>
      <c r="EH184" s="33">
        <f t="shared" si="223"/>
        <v>2859315.69</v>
      </c>
      <c r="EI184" s="33">
        <f t="shared" si="223"/>
        <v>144906113.19999999</v>
      </c>
      <c r="EJ184" s="33">
        <f t="shared" si="223"/>
        <v>73650831.040000007</v>
      </c>
      <c r="EK184" s="33">
        <f t="shared" si="223"/>
        <v>5935634.6299999999</v>
      </c>
      <c r="EL184" s="33">
        <f t="shared" si="223"/>
        <v>4327114.26</v>
      </c>
      <c r="EM184" s="33">
        <f t="shared" si="223"/>
        <v>4195153.5999999996</v>
      </c>
      <c r="EN184" s="33">
        <f t="shared" si="223"/>
        <v>9640017.6600000001</v>
      </c>
      <c r="EO184" s="33">
        <f t="shared" si="223"/>
        <v>3934943.27</v>
      </c>
      <c r="EP184" s="33">
        <f t="shared" si="223"/>
        <v>4101666.1</v>
      </c>
      <c r="EQ184" s="33">
        <f t="shared" si="223"/>
        <v>21495819.639999997</v>
      </c>
      <c r="ER184" s="33">
        <f t="shared" si="223"/>
        <v>3949470.79</v>
      </c>
      <c r="ES184" s="33">
        <f t="shared" si="223"/>
        <v>1946996.3</v>
      </c>
      <c r="ET184" s="33">
        <f t="shared" si="223"/>
        <v>2978182.82</v>
      </c>
      <c r="EU184" s="33">
        <f t="shared" si="223"/>
        <v>6297015.3799999999</v>
      </c>
      <c r="EV184" s="33">
        <f t="shared" si="223"/>
        <v>1306611.44</v>
      </c>
      <c r="EW184" s="33">
        <f t="shared" si="223"/>
        <v>10016361.809999999</v>
      </c>
      <c r="EX184" s="33">
        <f t="shared" si="223"/>
        <v>3222856.5</v>
      </c>
      <c r="EY184" s="33">
        <f t="shared" si="223"/>
        <v>4920606.04</v>
      </c>
      <c r="EZ184" s="33">
        <f t="shared" si="223"/>
        <v>1983599.36</v>
      </c>
      <c r="FA184" s="33">
        <f t="shared" si="223"/>
        <v>29065672.630000003</v>
      </c>
      <c r="FB184" s="33">
        <f t="shared" si="223"/>
        <v>3751924.39</v>
      </c>
      <c r="FC184" s="33">
        <f t="shared" si="223"/>
        <v>19120002.119999997</v>
      </c>
      <c r="FD184" s="33">
        <f t="shared" si="223"/>
        <v>3750981.94</v>
      </c>
      <c r="FE184" s="33">
        <f t="shared" si="223"/>
        <v>1607871.83</v>
      </c>
      <c r="FF184" s="33">
        <f t="shared" si="223"/>
        <v>2919040.97</v>
      </c>
      <c r="FG184" s="33">
        <f t="shared" si="223"/>
        <v>1784181.25</v>
      </c>
      <c r="FH184" s="33">
        <f t="shared" si="223"/>
        <v>1511779.74</v>
      </c>
      <c r="FI184" s="33">
        <f t="shared" si="223"/>
        <v>15619391.299999999</v>
      </c>
      <c r="FJ184" s="33">
        <f t="shared" si="223"/>
        <v>15158762.369999999</v>
      </c>
      <c r="FK184" s="33">
        <f t="shared" si="223"/>
        <v>18075465.460000001</v>
      </c>
      <c r="FL184" s="33">
        <f t="shared" si="223"/>
        <v>45706612.800000004</v>
      </c>
      <c r="FM184" s="33">
        <f t="shared" si="223"/>
        <v>28851403.199999999</v>
      </c>
      <c r="FN184" s="33">
        <f t="shared" si="223"/>
        <v>177447304.36000001</v>
      </c>
      <c r="FO184" s="33">
        <f t="shared" si="223"/>
        <v>9562262.1400000006</v>
      </c>
      <c r="FP184" s="33">
        <f t="shared" si="223"/>
        <v>18911337.509999998</v>
      </c>
      <c r="FQ184" s="33">
        <f t="shared" si="223"/>
        <v>7475866.8000000007</v>
      </c>
      <c r="FR184" s="33">
        <f t="shared" si="223"/>
        <v>2407028.15</v>
      </c>
      <c r="FS184" s="33">
        <f t="shared" si="223"/>
        <v>2672697.8000000003</v>
      </c>
      <c r="FT184" s="47">
        <f t="shared" si="223"/>
        <v>1327550.8799999999</v>
      </c>
      <c r="FU184" s="33">
        <f t="shared" si="223"/>
        <v>7189486.6400000006</v>
      </c>
      <c r="FV184" s="33">
        <f t="shared" si="223"/>
        <v>5855218.7999999998</v>
      </c>
      <c r="FW184" s="33">
        <f t="shared" si="223"/>
        <v>2780551.29</v>
      </c>
      <c r="FX184" s="33">
        <f t="shared" si="223"/>
        <v>1189974.21</v>
      </c>
      <c r="FY184" s="33"/>
      <c r="GA184" s="33"/>
      <c r="GB184" s="33"/>
      <c r="GC184" s="33"/>
      <c r="GD184" s="48"/>
      <c r="GE184" s="48"/>
    </row>
    <row r="185" spans="1:187" ht="15.75" x14ac:dyDescent="0.25">
      <c r="A185" s="3" t="s">
        <v>529</v>
      </c>
      <c r="B185" s="2" t="s">
        <v>530</v>
      </c>
      <c r="C185" s="49">
        <f t="shared" ref="C185:BN185" si="224">C60</f>
        <v>2.8000000000000001E-2</v>
      </c>
      <c r="D185" s="49">
        <f t="shared" si="224"/>
        <v>2.8000000000000001E-2</v>
      </c>
      <c r="E185" s="49">
        <f t="shared" si="224"/>
        <v>2.8000000000000001E-2</v>
      </c>
      <c r="F185" s="49">
        <f t="shared" si="224"/>
        <v>2.8000000000000001E-2</v>
      </c>
      <c r="G185" s="49">
        <f t="shared" si="224"/>
        <v>2.8000000000000001E-2</v>
      </c>
      <c r="H185" s="49">
        <f t="shared" si="224"/>
        <v>2.8000000000000001E-2</v>
      </c>
      <c r="I185" s="49">
        <f t="shared" si="224"/>
        <v>2.8000000000000001E-2</v>
      </c>
      <c r="J185" s="49">
        <f t="shared" si="224"/>
        <v>2.8000000000000001E-2</v>
      </c>
      <c r="K185" s="49">
        <f t="shared" si="224"/>
        <v>2.8000000000000001E-2</v>
      </c>
      <c r="L185" s="49">
        <f t="shared" si="224"/>
        <v>2.8000000000000001E-2</v>
      </c>
      <c r="M185" s="49">
        <f t="shared" si="224"/>
        <v>2.8000000000000001E-2</v>
      </c>
      <c r="N185" s="49">
        <f t="shared" si="224"/>
        <v>2.8000000000000001E-2</v>
      </c>
      <c r="O185" s="49">
        <f t="shared" si="224"/>
        <v>2.8000000000000001E-2</v>
      </c>
      <c r="P185" s="49">
        <f t="shared" si="224"/>
        <v>2.8000000000000001E-2</v>
      </c>
      <c r="Q185" s="49">
        <f t="shared" si="224"/>
        <v>2.8000000000000001E-2</v>
      </c>
      <c r="R185" s="49">
        <f t="shared" si="224"/>
        <v>2.8000000000000001E-2</v>
      </c>
      <c r="S185" s="49">
        <f t="shared" si="224"/>
        <v>2.8000000000000001E-2</v>
      </c>
      <c r="T185" s="49">
        <f t="shared" si="224"/>
        <v>2.8000000000000001E-2</v>
      </c>
      <c r="U185" s="49">
        <f t="shared" si="224"/>
        <v>2.8000000000000001E-2</v>
      </c>
      <c r="V185" s="49">
        <f t="shared" si="224"/>
        <v>2.8000000000000001E-2</v>
      </c>
      <c r="W185" s="50">
        <f t="shared" si="224"/>
        <v>2.8000000000000001E-2</v>
      </c>
      <c r="X185" s="49">
        <f t="shared" si="224"/>
        <v>2.8000000000000001E-2</v>
      </c>
      <c r="Y185" s="49">
        <f t="shared" si="224"/>
        <v>2.8000000000000001E-2</v>
      </c>
      <c r="Z185" s="49">
        <f t="shared" si="224"/>
        <v>2.8000000000000001E-2</v>
      </c>
      <c r="AA185" s="49">
        <f t="shared" si="224"/>
        <v>2.8000000000000001E-2</v>
      </c>
      <c r="AB185" s="49">
        <f t="shared" si="224"/>
        <v>2.8000000000000001E-2</v>
      </c>
      <c r="AC185" s="49">
        <f t="shared" si="224"/>
        <v>2.8000000000000001E-2</v>
      </c>
      <c r="AD185" s="49">
        <f t="shared" si="224"/>
        <v>2.8000000000000001E-2</v>
      </c>
      <c r="AE185" s="49">
        <f t="shared" si="224"/>
        <v>2.8000000000000001E-2</v>
      </c>
      <c r="AF185" s="49">
        <f t="shared" si="224"/>
        <v>2.8000000000000001E-2</v>
      </c>
      <c r="AG185" s="49">
        <f t="shared" si="224"/>
        <v>2.8000000000000001E-2</v>
      </c>
      <c r="AH185" s="49">
        <f t="shared" si="224"/>
        <v>2.8000000000000001E-2</v>
      </c>
      <c r="AI185" s="49">
        <f t="shared" si="224"/>
        <v>2.8000000000000001E-2</v>
      </c>
      <c r="AJ185" s="49">
        <f t="shared" si="224"/>
        <v>2.8000000000000001E-2</v>
      </c>
      <c r="AK185" s="49">
        <f t="shared" si="224"/>
        <v>2.8000000000000001E-2</v>
      </c>
      <c r="AL185" s="49">
        <f t="shared" si="224"/>
        <v>2.8000000000000001E-2</v>
      </c>
      <c r="AM185" s="49">
        <f t="shared" si="224"/>
        <v>2.8000000000000001E-2</v>
      </c>
      <c r="AN185" s="49">
        <f t="shared" si="224"/>
        <v>2.8000000000000001E-2</v>
      </c>
      <c r="AO185" s="49">
        <f t="shared" si="224"/>
        <v>2.8000000000000001E-2</v>
      </c>
      <c r="AP185" s="49">
        <f t="shared" si="224"/>
        <v>2.8000000000000001E-2</v>
      </c>
      <c r="AQ185" s="49">
        <f t="shared" si="224"/>
        <v>2.8000000000000001E-2</v>
      </c>
      <c r="AR185" s="49">
        <f t="shared" si="224"/>
        <v>2.8000000000000001E-2</v>
      </c>
      <c r="AS185" s="49">
        <f t="shared" si="224"/>
        <v>2.8000000000000001E-2</v>
      </c>
      <c r="AT185" s="49">
        <f t="shared" si="224"/>
        <v>2.8000000000000001E-2</v>
      </c>
      <c r="AU185" s="49">
        <f t="shared" si="224"/>
        <v>2.8000000000000001E-2</v>
      </c>
      <c r="AV185" s="49">
        <f t="shared" si="224"/>
        <v>2.8000000000000001E-2</v>
      </c>
      <c r="AW185" s="49">
        <f t="shared" si="224"/>
        <v>2.8000000000000001E-2</v>
      </c>
      <c r="AX185" s="49">
        <f t="shared" si="224"/>
        <v>2.8000000000000001E-2</v>
      </c>
      <c r="AY185" s="49">
        <f t="shared" si="224"/>
        <v>2.8000000000000001E-2</v>
      </c>
      <c r="AZ185" s="49">
        <f t="shared" si="224"/>
        <v>2.8000000000000001E-2</v>
      </c>
      <c r="BA185" s="49">
        <f t="shared" si="224"/>
        <v>2.8000000000000001E-2</v>
      </c>
      <c r="BB185" s="49">
        <f t="shared" si="224"/>
        <v>2.8000000000000001E-2</v>
      </c>
      <c r="BC185" s="49">
        <f t="shared" si="224"/>
        <v>2.8000000000000001E-2</v>
      </c>
      <c r="BD185" s="49">
        <f t="shared" si="224"/>
        <v>2.8000000000000001E-2</v>
      </c>
      <c r="BE185" s="49">
        <f t="shared" si="224"/>
        <v>2.8000000000000001E-2</v>
      </c>
      <c r="BF185" s="49">
        <f t="shared" si="224"/>
        <v>2.8000000000000001E-2</v>
      </c>
      <c r="BG185" s="49">
        <f t="shared" si="224"/>
        <v>2.8000000000000001E-2</v>
      </c>
      <c r="BH185" s="49">
        <f t="shared" si="224"/>
        <v>2.8000000000000001E-2</v>
      </c>
      <c r="BI185" s="49">
        <f t="shared" si="224"/>
        <v>2.8000000000000001E-2</v>
      </c>
      <c r="BJ185" s="49">
        <f t="shared" si="224"/>
        <v>2.8000000000000001E-2</v>
      </c>
      <c r="BK185" s="49">
        <f t="shared" si="224"/>
        <v>2.8000000000000001E-2</v>
      </c>
      <c r="BL185" s="49">
        <f t="shared" si="224"/>
        <v>2.8000000000000001E-2</v>
      </c>
      <c r="BM185" s="49">
        <f t="shared" si="224"/>
        <v>2.8000000000000001E-2</v>
      </c>
      <c r="BN185" s="49">
        <f t="shared" si="224"/>
        <v>2.8000000000000001E-2</v>
      </c>
      <c r="BO185" s="49">
        <f t="shared" ref="BO185:DZ185" si="225">BO60</f>
        <v>2.8000000000000001E-2</v>
      </c>
      <c r="BP185" s="49">
        <f t="shared" si="225"/>
        <v>2.8000000000000001E-2</v>
      </c>
      <c r="BQ185" s="49">
        <f t="shared" si="225"/>
        <v>2.8000000000000001E-2</v>
      </c>
      <c r="BR185" s="49">
        <f t="shared" si="225"/>
        <v>2.8000000000000001E-2</v>
      </c>
      <c r="BS185" s="49">
        <f t="shared" si="225"/>
        <v>2.8000000000000001E-2</v>
      </c>
      <c r="BT185" s="49">
        <f t="shared" si="225"/>
        <v>2.8000000000000001E-2</v>
      </c>
      <c r="BU185" s="49">
        <f t="shared" si="225"/>
        <v>2.8000000000000001E-2</v>
      </c>
      <c r="BV185" s="49">
        <f t="shared" si="225"/>
        <v>2.8000000000000001E-2</v>
      </c>
      <c r="BW185" s="49">
        <f t="shared" si="225"/>
        <v>2.8000000000000001E-2</v>
      </c>
      <c r="BX185" s="49">
        <f t="shared" si="225"/>
        <v>2.8000000000000001E-2</v>
      </c>
      <c r="BY185" s="49">
        <f t="shared" si="225"/>
        <v>2.8000000000000001E-2</v>
      </c>
      <c r="BZ185" s="49">
        <f t="shared" si="225"/>
        <v>2.8000000000000001E-2</v>
      </c>
      <c r="CA185" s="49">
        <f t="shared" si="225"/>
        <v>2.8000000000000001E-2</v>
      </c>
      <c r="CB185" s="49">
        <f t="shared" si="225"/>
        <v>2.8000000000000001E-2</v>
      </c>
      <c r="CC185" s="49">
        <f t="shared" si="225"/>
        <v>2.8000000000000001E-2</v>
      </c>
      <c r="CD185" s="49">
        <f t="shared" si="225"/>
        <v>2.8000000000000001E-2</v>
      </c>
      <c r="CE185" s="49">
        <f t="shared" si="225"/>
        <v>2.8000000000000001E-2</v>
      </c>
      <c r="CF185" s="49">
        <f t="shared" si="225"/>
        <v>2.8000000000000001E-2</v>
      </c>
      <c r="CG185" s="49">
        <f t="shared" si="225"/>
        <v>2.8000000000000001E-2</v>
      </c>
      <c r="CH185" s="49">
        <f t="shared" si="225"/>
        <v>2.8000000000000001E-2</v>
      </c>
      <c r="CI185" s="49">
        <f t="shared" si="225"/>
        <v>2.8000000000000001E-2</v>
      </c>
      <c r="CJ185" s="49">
        <f t="shared" si="225"/>
        <v>2.8000000000000001E-2</v>
      </c>
      <c r="CK185" s="49">
        <f t="shared" si="225"/>
        <v>2.8000000000000001E-2</v>
      </c>
      <c r="CL185" s="49">
        <f t="shared" si="225"/>
        <v>2.8000000000000001E-2</v>
      </c>
      <c r="CM185" s="49">
        <f t="shared" si="225"/>
        <v>2.8000000000000001E-2</v>
      </c>
      <c r="CN185" s="49">
        <f t="shared" si="225"/>
        <v>2.8000000000000001E-2</v>
      </c>
      <c r="CO185" s="49">
        <f t="shared" si="225"/>
        <v>2.8000000000000001E-2</v>
      </c>
      <c r="CP185" s="49">
        <f t="shared" si="225"/>
        <v>2.8000000000000001E-2</v>
      </c>
      <c r="CQ185" s="49">
        <f t="shared" si="225"/>
        <v>2.8000000000000001E-2</v>
      </c>
      <c r="CR185" s="49">
        <f t="shared" si="225"/>
        <v>2.8000000000000001E-2</v>
      </c>
      <c r="CS185" s="49">
        <f t="shared" si="225"/>
        <v>2.8000000000000001E-2</v>
      </c>
      <c r="CT185" s="49">
        <f t="shared" si="225"/>
        <v>2.8000000000000001E-2</v>
      </c>
      <c r="CU185" s="49">
        <f t="shared" si="225"/>
        <v>2.8000000000000001E-2</v>
      </c>
      <c r="CV185" s="49">
        <f t="shared" si="225"/>
        <v>2.8000000000000001E-2</v>
      </c>
      <c r="CW185" s="49">
        <f t="shared" si="225"/>
        <v>2.8000000000000001E-2</v>
      </c>
      <c r="CX185" s="49">
        <f t="shared" si="225"/>
        <v>2.8000000000000001E-2</v>
      </c>
      <c r="CY185" s="49">
        <f t="shared" si="225"/>
        <v>2.8000000000000001E-2</v>
      </c>
      <c r="CZ185" s="49">
        <f t="shared" si="225"/>
        <v>2.8000000000000001E-2</v>
      </c>
      <c r="DA185" s="49">
        <f t="shared" si="225"/>
        <v>2.8000000000000001E-2</v>
      </c>
      <c r="DB185" s="49">
        <f t="shared" si="225"/>
        <v>2.8000000000000001E-2</v>
      </c>
      <c r="DC185" s="49">
        <f t="shared" si="225"/>
        <v>2.8000000000000001E-2</v>
      </c>
      <c r="DD185" s="49">
        <f t="shared" si="225"/>
        <v>2.8000000000000001E-2</v>
      </c>
      <c r="DE185" s="49">
        <f t="shared" si="225"/>
        <v>2.8000000000000001E-2</v>
      </c>
      <c r="DF185" s="49">
        <f t="shared" si="225"/>
        <v>2.8000000000000001E-2</v>
      </c>
      <c r="DG185" s="49">
        <f t="shared" si="225"/>
        <v>2.8000000000000001E-2</v>
      </c>
      <c r="DH185" s="49">
        <f t="shared" si="225"/>
        <v>2.8000000000000001E-2</v>
      </c>
      <c r="DI185" s="49">
        <f t="shared" si="225"/>
        <v>2.8000000000000001E-2</v>
      </c>
      <c r="DJ185" s="49">
        <f t="shared" si="225"/>
        <v>2.8000000000000001E-2</v>
      </c>
      <c r="DK185" s="49">
        <f t="shared" si="225"/>
        <v>2.8000000000000001E-2</v>
      </c>
      <c r="DL185" s="49">
        <f t="shared" si="225"/>
        <v>2.8000000000000001E-2</v>
      </c>
      <c r="DM185" s="49">
        <f t="shared" si="225"/>
        <v>2.8000000000000001E-2</v>
      </c>
      <c r="DN185" s="49">
        <f t="shared" si="225"/>
        <v>2.8000000000000001E-2</v>
      </c>
      <c r="DO185" s="49">
        <f t="shared" si="225"/>
        <v>2.8000000000000001E-2</v>
      </c>
      <c r="DP185" s="49">
        <f t="shared" si="225"/>
        <v>2.8000000000000001E-2</v>
      </c>
      <c r="DQ185" s="49">
        <f t="shared" si="225"/>
        <v>2.8000000000000001E-2</v>
      </c>
      <c r="DR185" s="49">
        <f t="shared" si="225"/>
        <v>2.8000000000000001E-2</v>
      </c>
      <c r="DS185" s="49">
        <f t="shared" si="225"/>
        <v>2.8000000000000001E-2</v>
      </c>
      <c r="DT185" s="49">
        <f t="shared" si="225"/>
        <v>2.8000000000000001E-2</v>
      </c>
      <c r="DU185" s="49">
        <f t="shared" si="225"/>
        <v>2.8000000000000001E-2</v>
      </c>
      <c r="DV185" s="49">
        <f t="shared" si="225"/>
        <v>2.8000000000000001E-2</v>
      </c>
      <c r="DW185" s="49">
        <f t="shared" si="225"/>
        <v>2.8000000000000001E-2</v>
      </c>
      <c r="DX185" s="49">
        <f t="shared" si="225"/>
        <v>2.8000000000000001E-2</v>
      </c>
      <c r="DY185" s="49">
        <f t="shared" si="225"/>
        <v>2.8000000000000001E-2</v>
      </c>
      <c r="DZ185" s="49">
        <f t="shared" si="225"/>
        <v>2.8000000000000001E-2</v>
      </c>
      <c r="EA185" s="49">
        <f t="shared" ref="EA185:FX185" si="226">EA60</f>
        <v>2.8000000000000001E-2</v>
      </c>
      <c r="EB185" s="49">
        <f t="shared" si="226"/>
        <v>2.8000000000000001E-2</v>
      </c>
      <c r="EC185" s="49">
        <f t="shared" si="226"/>
        <v>2.8000000000000001E-2</v>
      </c>
      <c r="ED185" s="49">
        <f t="shared" si="226"/>
        <v>2.8000000000000001E-2</v>
      </c>
      <c r="EE185" s="49">
        <f t="shared" si="226"/>
        <v>2.8000000000000001E-2</v>
      </c>
      <c r="EF185" s="49">
        <f t="shared" si="226"/>
        <v>2.8000000000000001E-2</v>
      </c>
      <c r="EG185" s="49">
        <f t="shared" si="226"/>
        <v>2.8000000000000001E-2</v>
      </c>
      <c r="EH185" s="49">
        <f t="shared" si="226"/>
        <v>2.8000000000000001E-2</v>
      </c>
      <c r="EI185" s="49">
        <f t="shared" si="226"/>
        <v>2.8000000000000001E-2</v>
      </c>
      <c r="EJ185" s="49">
        <f t="shared" si="226"/>
        <v>2.8000000000000001E-2</v>
      </c>
      <c r="EK185" s="49">
        <f t="shared" si="226"/>
        <v>2.8000000000000001E-2</v>
      </c>
      <c r="EL185" s="49">
        <f t="shared" si="226"/>
        <v>2.8000000000000001E-2</v>
      </c>
      <c r="EM185" s="49">
        <f t="shared" si="226"/>
        <v>2.8000000000000001E-2</v>
      </c>
      <c r="EN185" s="49">
        <f t="shared" si="226"/>
        <v>2.8000000000000001E-2</v>
      </c>
      <c r="EO185" s="49">
        <f t="shared" si="226"/>
        <v>2.8000000000000001E-2</v>
      </c>
      <c r="EP185" s="49">
        <f t="shared" si="226"/>
        <v>2.8000000000000001E-2</v>
      </c>
      <c r="EQ185" s="49">
        <f t="shared" si="226"/>
        <v>2.8000000000000001E-2</v>
      </c>
      <c r="ER185" s="49">
        <f t="shared" si="226"/>
        <v>2.8000000000000001E-2</v>
      </c>
      <c r="ES185" s="49">
        <f t="shared" si="226"/>
        <v>2.8000000000000001E-2</v>
      </c>
      <c r="ET185" s="49">
        <f t="shared" si="226"/>
        <v>2.8000000000000001E-2</v>
      </c>
      <c r="EU185" s="49">
        <f t="shared" si="226"/>
        <v>2.8000000000000001E-2</v>
      </c>
      <c r="EV185" s="49">
        <f t="shared" si="226"/>
        <v>2.8000000000000001E-2</v>
      </c>
      <c r="EW185" s="49">
        <f t="shared" si="226"/>
        <v>2.8000000000000001E-2</v>
      </c>
      <c r="EX185" s="49">
        <f t="shared" si="226"/>
        <v>2.8000000000000001E-2</v>
      </c>
      <c r="EY185" s="49">
        <f t="shared" si="226"/>
        <v>2.8000000000000001E-2</v>
      </c>
      <c r="EZ185" s="49">
        <f t="shared" si="226"/>
        <v>2.8000000000000001E-2</v>
      </c>
      <c r="FA185" s="49">
        <f t="shared" si="226"/>
        <v>2.8000000000000001E-2</v>
      </c>
      <c r="FB185" s="49">
        <f t="shared" si="226"/>
        <v>2.8000000000000001E-2</v>
      </c>
      <c r="FC185" s="49">
        <f t="shared" si="226"/>
        <v>2.8000000000000001E-2</v>
      </c>
      <c r="FD185" s="49">
        <f t="shared" si="226"/>
        <v>2.8000000000000001E-2</v>
      </c>
      <c r="FE185" s="49">
        <f t="shared" si="226"/>
        <v>2.8000000000000001E-2</v>
      </c>
      <c r="FF185" s="49">
        <f t="shared" si="226"/>
        <v>2.8000000000000001E-2</v>
      </c>
      <c r="FG185" s="49">
        <f t="shared" si="226"/>
        <v>2.8000000000000001E-2</v>
      </c>
      <c r="FH185" s="49">
        <f t="shared" si="226"/>
        <v>2.8000000000000001E-2</v>
      </c>
      <c r="FI185" s="49">
        <f t="shared" si="226"/>
        <v>2.8000000000000001E-2</v>
      </c>
      <c r="FJ185" s="49">
        <f t="shared" si="226"/>
        <v>2.8000000000000001E-2</v>
      </c>
      <c r="FK185" s="49">
        <f t="shared" si="226"/>
        <v>2.8000000000000001E-2</v>
      </c>
      <c r="FL185" s="49">
        <f t="shared" si="226"/>
        <v>2.8000000000000001E-2</v>
      </c>
      <c r="FM185" s="49">
        <f t="shared" si="226"/>
        <v>2.8000000000000001E-2</v>
      </c>
      <c r="FN185" s="49">
        <f t="shared" si="226"/>
        <v>2.8000000000000001E-2</v>
      </c>
      <c r="FO185" s="49">
        <f t="shared" si="226"/>
        <v>2.8000000000000001E-2</v>
      </c>
      <c r="FP185" s="49">
        <f t="shared" si="226"/>
        <v>2.8000000000000001E-2</v>
      </c>
      <c r="FQ185" s="49">
        <f t="shared" si="226"/>
        <v>2.8000000000000001E-2</v>
      </c>
      <c r="FR185" s="49">
        <f t="shared" si="226"/>
        <v>2.8000000000000001E-2</v>
      </c>
      <c r="FS185" s="49">
        <f t="shared" si="226"/>
        <v>2.8000000000000001E-2</v>
      </c>
      <c r="FT185" s="50">
        <f t="shared" si="226"/>
        <v>2.8000000000000001E-2</v>
      </c>
      <c r="FU185" s="49">
        <f t="shared" si="226"/>
        <v>2.8000000000000001E-2</v>
      </c>
      <c r="FV185" s="49">
        <f t="shared" si="226"/>
        <v>2.8000000000000001E-2</v>
      </c>
      <c r="FW185" s="49">
        <f t="shared" si="226"/>
        <v>2.8000000000000001E-2</v>
      </c>
      <c r="FX185" s="49">
        <f t="shared" si="226"/>
        <v>2.8000000000000001E-2</v>
      </c>
      <c r="FY185" s="21"/>
      <c r="FZ185" s="33"/>
      <c r="GA185" s="33"/>
      <c r="GB185" s="85"/>
      <c r="GC185" s="85"/>
      <c r="GD185" s="85"/>
      <c r="GE185" s="85"/>
    </row>
    <row r="186" spans="1:187" ht="15.75" x14ac:dyDescent="0.25">
      <c r="A186" s="3" t="s">
        <v>531</v>
      </c>
      <c r="B186" s="2" t="s">
        <v>532</v>
      </c>
      <c r="C186" s="28">
        <f t="shared" ref="C186:BN186" si="227">ROUND((C96-C16)/C16,4)</f>
        <v>1.35E-2</v>
      </c>
      <c r="D186" s="28">
        <f t="shared" si="227"/>
        <v>1.4E-3</v>
      </c>
      <c r="E186" s="28">
        <f t="shared" si="227"/>
        <v>-1E-4</v>
      </c>
      <c r="F186" s="28">
        <f t="shared" si="227"/>
        <v>3.4700000000000002E-2</v>
      </c>
      <c r="G186" s="28">
        <f t="shared" si="227"/>
        <v>2.5600000000000001E-2</v>
      </c>
      <c r="H186" s="28">
        <f t="shared" si="227"/>
        <v>-3.5000000000000001E-3</v>
      </c>
      <c r="I186" s="28">
        <f t="shared" si="227"/>
        <v>-1.14E-2</v>
      </c>
      <c r="J186" s="28">
        <f t="shared" si="227"/>
        <v>-2.0999999999999999E-3</v>
      </c>
      <c r="K186" s="28">
        <f t="shared" si="227"/>
        <v>-6.7000000000000002E-3</v>
      </c>
      <c r="L186" s="28">
        <f t="shared" si="227"/>
        <v>-1.67E-2</v>
      </c>
      <c r="M186" s="28">
        <f t="shared" si="227"/>
        <v>-3.6200000000000003E-2</v>
      </c>
      <c r="N186" s="28">
        <f t="shared" si="227"/>
        <v>1.61E-2</v>
      </c>
      <c r="O186" s="28">
        <f t="shared" si="227"/>
        <v>-2.0999999999999999E-3</v>
      </c>
      <c r="P186" s="28">
        <f t="shared" si="227"/>
        <v>4.2099999999999999E-2</v>
      </c>
      <c r="Q186" s="28">
        <f t="shared" si="227"/>
        <v>-4.0000000000000002E-4</v>
      </c>
      <c r="R186" s="28">
        <f t="shared" si="227"/>
        <v>-5.9299999999999999E-2</v>
      </c>
      <c r="S186" s="28">
        <f t="shared" si="227"/>
        <v>5.33E-2</v>
      </c>
      <c r="T186" s="28">
        <f t="shared" si="227"/>
        <v>6.3E-3</v>
      </c>
      <c r="U186" s="28">
        <f t="shared" si="227"/>
        <v>0</v>
      </c>
      <c r="V186" s="28">
        <f t="shared" si="227"/>
        <v>5.62E-2</v>
      </c>
      <c r="W186" s="29">
        <f t="shared" si="227"/>
        <v>0</v>
      </c>
      <c r="X186" s="28">
        <f t="shared" si="227"/>
        <v>0</v>
      </c>
      <c r="Y186" s="28">
        <f t="shared" si="227"/>
        <v>0.51859999999999995</v>
      </c>
      <c r="Z186" s="28">
        <f t="shared" si="227"/>
        <v>-2.9000000000000001E-2</v>
      </c>
      <c r="AA186" s="28">
        <f t="shared" si="227"/>
        <v>7.1000000000000004E-3</v>
      </c>
      <c r="AB186" s="28">
        <f t="shared" si="227"/>
        <v>4.8999999999999998E-3</v>
      </c>
      <c r="AC186" s="28">
        <f t="shared" si="227"/>
        <v>6.0900000000000003E-2</v>
      </c>
      <c r="AD186" s="28">
        <f t="shared" si="227"/>
        <v>3.1800000000000002E-2</v>
      </c>
      <c r="AE186" s="28">
        <f t="shared" si="227"/>
        <v>-8.48E-2</v>
      </c>
      <c r="AF186" s="28">
        <f t="shared" si="227"/>
        <v>-1.6899999999999998E-2</v>
      </c>
      <c r="AG186" s="28">
        <f t="shared" si="227"/>
        <v>-3.2800000000000003E-2</v>
      </c>
      <c r="AH186" s="28">
        <f t="shared" si="227"/>
        <v>3.6200000000000003E-2</v>
      </c>
      <c r="AI186" s="28">
        <f t="shared" si="227"/>
        <v>-2.4199999999999999E-2</v>
      </c>
      <c r="AJ186" s="28">
        <f t="shared" si="227"/>
        <v>-4.7800000000000002E-2</v>
      </c>
      <c r="AK186" s="28">
        <f t="shared" si="227"/>
        <v>-2.0299999999999999E-2</v>
      </c>
      <c r="AL186" s="28">
        <f t="shared" si="227"/>
        <v>-1.7899999999999999E-2</v>
      </c>
      <c r="AM186" s="28">
        <f t="shared" si="227"/>
        <v>-6.4000000000000003E-3</v>
      </c>
      <c r="AN186" s="28">
        <f t="shared" si="227"/>
        <v>-1.9E-3</v>
      </c>
      <c r="AO186" s="28">
        <f t="shared" si="227"/>
        <v>-1.41E-2</v>
      </c>
      <c r="AP186" s="28">
        <f t="shared" si="227"/>
        <v>1.03E-2</v>
      </c>
      <c r="AQ186" s="28">
        <f t="shared" si="227"/>
        <v>0.1177</v>
      </c>
      <c r="AR186" s="28">
        <f t="shared" si="227"/>
        <v>4.7000000000000002E-3</v>
      </c>
      <c r="AS186" s="28">
        <f t="shared" si="227"/>
        <v>4.5999999999999999E-3</v>
      </c>
      <c r="AT186" s="28">
        <f t="shared" si="227"/>
        <v>-2.01E-2</v>
      </c>
      <c r="AU186" s="28">
        <f t="shared" si="227"/>
        <v>-7.7399999999999997E-2</v>
      </c>
      <c r="AV186" s="28">
        <f t="shared" si="227"/>
        <v>6.5199999999999994E-2</v>
      </c>
      <c r="AW186" s="28">
        <f t="shared" si="227"/>
        <v>4.3799999999999999E-2</v>
      </c>
      <c r="AX186" s="28">
        <f t="shared" si="227"/>
        <v>0</v>
      </c>
      <c r="AY186" s="28">
        <f t="shared" si="227"/>
        <v>-7.2700000000000001E-2</v>
      </c>
      <c r="AZ186" s="28">
        <f t="shared" si="227"/>
        <v>-5.0000000000000001E-4</v>
      </c>
      <c r="BA186" s="28">
        <f t="shared" si="227"/>
        <v>6.7000000000000002E-3</v>
      </c>
      <c r="BB186" s="28">
        <f t="shared" si="227"/>
        <v>2.0500000000000001E-2</v>
      </c>
      <c r="BC186" s="28">
        <f t="shared" si="227"/>
        <v>7.6E-3</v>
      </c>
      <c r="BD186" s="28">
        <f t="shared" si="227"/>
        <v>8.0000000000000004E-4</v>
      </c>
      <c r="BE186" s="28">
        <f t="shared" si="227"/>
        <v>-1.9199999999999998E-2</v>
      </c>
      <c r="BF186" s="28">
        <f t="shared" si="227"/>
        <v>8.6E-3</v>
      </c>
      <c r="BG186" s="28">
        <f t="shared" si="227"/>
        <v>-1.1000000000000001E-3</v>
      </c>
      <c r="BH186" s="28">
        <f t="shared" si="227"/>
        <v>-7.6E-3</v>
      </c>
      <c r="BI186" s="28">
        <f t="shared" si="227"/>
        <v>3.4200000000000001E-2</v>
      </c>
      <c r="BJ186" s="28">
        <f t="shared" si="227"/>
        <v>2.3400000000000001E-2</v>
      </c>
      <c r="BK186" s="28">
        <f t="shared" si="227"/>
        <v>3.49E-2</v>
      </c>
      <c r="BL186" s="28">
        <f t="shared" si="227"/>
        <v>3.6200000000000003E-2</v>
      </c>
      <c r="BM186" s="28">
        <f t="shared" si="227"/>
        <v>4.0500000000000001E-2</v>
      </c>
      <c r="BN186" s="28">
        <f t="shared" si="227"/>
        <v>-6.7999999999999996E-3</v>
      </c>
      <c r="BO186" s="28">
        <f t="shared" ref="BO186:DZ186" si="228">ROUND((BO96-BO16)/BO16,4)</f>
        <v>-2.8899999999999999E-2</v>
      </c>
      <c r="BP186" s="28">
        <f t="shared" si="228"/>
        <v>-1E-3</v>
      </c>
      <c r="BQ186" s="28">
        <f t="shared" si="228"/>
        <v>1.46E-2</v>
      </c>
      <c r="BR186" s="28">
        <f t="shared" si="228"/>
        <v>-9.7000000000000003E-3</v>
      </c>
      <c r="BS186" s="28">
        <f t="shared" si="228"/>
        <v>2.5000000000000001E-3</v>
      </c>
      <c r="BT186" s="28">
        <f t="shared" si="228"/>
        <v>9.4E-2</v>
      </c>
      <c r="BU186" s="28">
        <f t="shared" si="228"/>
        <v>-1.8100000000000002E-2</v>
      </c>
      <c r="BV186" s="28">
        <f t="shared" si="228"/>
        <v>3.6799999999999999E-2</v>
      </c>
      <c r="BW186" s="28">
        <f t="shared" si="228"/>
        <v>6.0000000000000001E-3</v>
      </c>
      <c r="BX186" s="28">
        <f t="shared" si="228"/>
        <v>-5.6099999999999997E-2</v>
      </c>
      <c r="BY186" s="28">
        <f t="shared" si="228"/>
        <v>-4.4999999999999997E-3</v>
      </c>
      <c r="BZ186" s="28">
        <f t="shared" si="228"/>
        <v>9.4000000000000004E-3</v>
      </c>
      <c r="CA186" s="28">
        <f t="shared" si="228"/>
        <v>-2.0199999999999999E-2</v>
      </c>
      <c r="CB186" s="28">
        <f t="shared" si="228"/>
        <v>-2.3E-3</v>
      </c>
      <c r="CC186" s="28">
        <f t="shared" si="228"/>
        <v>-3.2599999999999997E-2</v>
      </c>
      <c r="CD186" s="28">
        <f t="shared" si="228"/>
        <v>-8.0399999999999999E-2</v>
      </c>
      <c r="CE186" s="28">
        <f t="shared" si="228"/>
        <v>-4.6800000000000001E-2</v>
      </c>
      <c r="CF186" s="28">
        <f t="shared" si="228"/>
        <v>-5.4600000000000003E-2</v>
      </c>
      <c r="CG186" s="28">
        <f t="shared" si="228"/>
        <v>0.08</v>
      </c>
      <c r="CH186" s="28">
        <f t="shared" si="228"/>
        <v>-2.5499999999999998E-2</v>
      </c>
      <c r="CI186" s="28">
        <f t="shared" si="228"/>
        <v>1.24E-2</v>
      </c>
      <c r="CJ186" s="28">
        <f t="shared" si="228"/>
        <v>-1.72E-2</v>
      </c>
      <c r="CK186" s="28">
        <f t="shared" si="228"/>
        <v>4.3400000000000001E-2</v>
      </c>
      <c r="CL186" s="28">
        <f t="shared" si="228"/>
        <v>-1.6999999999999999E-3</v>
      </c>
      <c r="CM186" s="28">
        <f t="shared" si="228"/>
        <v>-8.9999999999999993E-3</v>
      </c>
      <c r="CN186" s="28">
        <f t="shared" si="228"/>
        <v>1.5100000000000001E-2</v>
      </c>
      <c r="CO186" s="28">
        <f t="shared" si="228"/>
        <v>-1.5E-3</v>
      </c>
      <c r="CP186" s="28">
        <f t="shared" si="228"/>
        <v>2.8E-3</v>
      </c>
      <c r="CQ186" s="28">
        <f t="shared" si="228"/>
        <v>-4.02E-2</v>
      </c>
      <c r="CR186" s="28">
        <f t="shared" si="228"/>
        <v>-3.04E-2</v>
      </c>
      <c r="CS186" s="28">
        <f t="shared" si="228"/>
        <v>-5.5999999999999999E-3</v>
      </c>
      <c r="CT186" s="28">
        <f t="shared" si="228"/>
        <v>-4.4000000000000003E-3</v>
      </c>
      <c r="CU186" s="28">
        <f t="shared" si="228"/>
        <v>-9.9000000000000008E-3</v>
      </c>
      <c r="CV186" s="28">
        <f t="shared" si="228"/>
        <v>3.4000000000000002E-2</v>
      </c>
      <c r="CW186" s="28">
        <f t="shared" si="228"/>
        <v>2.1499999999999998E-2</v>
      </c>
      <c r="CX186" s="28">
        <f t="shared" si="228"/>
        <v>-4.4999999999999997E-3</v>
      </c>
      <c r="CY186" s="28">
        <f t="shared" si="228"/>
        <v>0</v>
      </c>
      <c r="CZ186" s="28">
        <f t="shared" si="228"/>
        <v>-5.4999999999999997E-3</v>
      </c>
      <c r="DA186" s="28">
        <f t="shared" si="228"/>
        <v>-1.7100000000000001E-2</v>
      </c>
      <c r="DB186" s="28">
        <f t="shared" si="228"/>
        <v>-1.1299999999999999E-2</v>
      </c>
      <c r="DC186" s="28">
        <f t="shared" si="228"/>
        <v>-3.5400000000000001E-2</v>
      </c>
      <c r="DD186" s="28">
        <f t="shared" si="228"/>
        <v>-6.6799999999999998E-2</v>
      </c>
      <c r="DE186" s="28">
        <f t="shared" si="228"/>
        <v>2E-3</v>
      </c>
      <c r="DF186" s="28">
        <f t="shared" si="228"/>
        <v>1.2999999999999999E-3</v>
      </c>
      <c r="DG186" s="28">
        <f t="shared" si="228"/>
        <v>-1.23E-2</v>
      </c>
      <c r="DH186" s="28">
        <f t="shared" si="228"/>
        <v>-5.5999999999999999E-3</v>
      </c>
      <c r="DI186" s="28">
        <f t="shared" si="228"/>
        <v>-4.4000000000000003E-3</v>
      </c>
      <c r="DJ186" s="28">
        <f t="shared" si="228"/>
        <v>-1.2200000000000001E-2</v>
      </c>
      <c r="DK186" s="28">
        <f t="shared" si="228"/>
        <v>-4.4999999999999997E-3</v>
      </c>
      <c r="DL186" s="28">
        <f t="shared" si="228"/>
        <v>-1.5E-3</v>
      </c>
      <c r="DM186" s="28">
        <f t="shared" si="228"/>
        <v>4.9099999999999998E-2</v>
      </c>
      <c r="DN186" s="28">
        <f t="shared" si="228"/>
        <v>-8.6E-3</v>
      </c>
      <c r="DO186" s="28">
        <f t="shared" si="228"/>
        <v>2.5899999999999999E-2</v>
      </c>
      <c r="DP186" s="28">
        <f t="shared" si="228"/>
        <v>-8.8000000000000005E-3</v>
      </c>
      <c r="DQ186" s="28">
        <f t="shared" si="228"/>
        <v>3.78E-2</v>
      </c>
      <c r="DR186" s="28">
        <f t="shared" si="228"/>
        <v>5.1900000000000002E-2</v>
      </c>
      <c r="DS186" s="28">
        <f t="shared" si="228"/>
        <v>-4.8999999999999998E-3</v>
      </c>
      <c r="DT186" s="28">
        <f t="shared" si="228"/>
        <v>1.7600000000000001E-2</v>
      </c>
      <c r="DU186" s="28">
        <f t="shared" si="228"/>
        <v>-1.4999999999999999E-2</v>
      </c>
      <c r="DV186" s="28">
        <f t="shared" si="228"/>
        <v>-1.7299999999999999E-2</v>
      </c>
      <c r="DW186" s="28">
        <f t="shared" si="228"/>
        <v>-1.1000000000000001E-3</v>
      </c>
      <c r="DX186" s="28">
        <f t="shared" si="228"/>
        <v>-2.4500000000000001E-2</v>
      </c>
      <c r="DY186" s="28">
        <f t="shared" si="228"/>
        <v>-2.9999999999999997E-4</v>
      </c>
      <c r="DZ186" s="28">
        <f t="shared" si="228"/>
        <v>-3.5700000000000003E-2</v>
      </c>
      <c r="EA186" s="28">
        <f t="shared" ref="EA186:FX186" si="229">ROUND((EA96-EA16)/EA16,4)</f>
        <v>8.4099999999999994E-2</v>
      </c>
      <c r="EB186" s="28">
        <f t="shared" si="229"/>
        <v>-3.0999999999999999E-3</v>
      </c>
      <c r="EC186" s="28">
        <f t="shared" si="229"/>
        <v>4.6800000000000001E-2</v>
      </c>
      <c r="ED186" s="28">
        <f t="shared" si="229"/>
        <v>-3.7000000000000002E-3</v>
      </c>
      <c r="EE186" s="28">
        <f t="shared" si="229"/>
        <v>-8.6999999999999994E-3</v>
      </c>
      <c r="EF186" s="28">
        <f t="shared" si="229"/>
        <v>-1.8100000000000002E-2</v>
      </c>
      <c r="EG186" s="28">
        <f t="shared" si="229"/>
        <v>3.5000000000000001E-3</v>
      </c>
      <c r="EH186" s="28">
        <f t="shared" si="229"/>
        <v>-4.19E-2</v>
      </c>
      <c r="EI186" s="28">
        <f t="shared" si="229"/>
        <v>-1.35E-2</v>
      </c>
      <c r="EJ186" s="28">
        <f t="shared" si="229"/>
        <v>1.9900000000000001E-2</v>
      </c>
      <c r="EK186" s="28">
        <f t="shared" si="229"/>
        <v>1.2500000000000001E-2</v>
      </c>
      <c r="EL186" s="28">
        <f t="shared" si="229"/>
        <v>-7.7000000000000002E-3</v>
      </c>
      <c r="EM186" s="28">
        <f t="shared" si="229"/>
        <v>-2.7300000000000001E-2</v>
      </c>
      <c r="EN186" s="28">
        <f t="shared" si="229"/>
        <v>-4.8999999999999998E-3</v>
      </c>
      <c r="EO186" s="28">
        <f t="shared" si="229"/>
        <v>-3.78E-2</v>
      </c>
      <c r="EP186" s="28">
        <f t="shared" si="229"/>
        <v>7.3999999999999996E-2</v>
      </c>
      <c r="EQ186" s="28">
        <f t="shared" si="229"/>
        <v>5.6599999999999998E-2</v>
      </c>
      <c r="ER186" s="28">
        <f t="shared" si="229"/>
        <v>-3.2300000000000002E-2</v>
      </c>
      <c r="ES186" s="28">
        <f t="shared" si="229"/>
        <v>-1.9099999999999999E-2</v>
      </c>
      <c r="ET186" s="28">
        <f t="shared" si="229"/>
        <v>0.13469999999999999</v>
      </c>
      <c r="EU186" s="28">
        <f t="shared" si="229"/>
        <v>-1.2E-2</v>
      </c>
      <c r="EV186" s="28">
        <f t="shared" si="229"/>
        <v>-9.0399999999999994E-2</v>
      </c>
      <c r="EW186" s="28">
        <f t="shared" si="229"/>
        <v>4.8999999999999998E-3</v>
      </c>
      <c r="EX186" s="28">
        <f t="shared" si="229"/>
        <v>-2.5100000000000001E-2</v>
      </c>
      <c r="EY186" s="28">
        <f t="shared" si="229"/>
        <v>-0.15770000000000001</v>
      </c>
      <c r="EZ186" s="28">
        <f t="shared" si="229"/>
        <v>-2.1499999999999998E-2</v>
      </c>
      <c r="FA186" s="28">
        <f t="shared" si="229"/>
        <v>1.26E-2</v>
      </c>
      <c r="FB186" s="28">
        <f t="shared" si="229"/>
        <v>3.2000000000000002E-3</v>
      </c>
      <c r="FC186" s="28">
        <f t="shared" si="229"/>
        <v>-1.1599999999999999E-2</v>
      </c>
      <c r="FD186" s="28">
        <f t="shared" si="229"/>
        <v>-6.7000000000000002E-3</v>
      </c>
      <c r="FE186" s="28">
        <f t="shared" si="229"/>
        <v>-1.18E-2</v>
      </c>
      <c r="FF186" s="28">
        <f t="shared" si="229"/>
        <v>3.0000000000000001E-3</v>
      </c>
      <c r="FG186" s="28">
        <f t="shared" si="229"/>
        <v>4.7399999999999998E-2</v>
      </c>
      <c r="FH186" s="28">
        <f t="shared" si="229"/>
        <v>1.0699999999999999E-2</v>
      </c>
      <c r="FI186" s="28">
        <f t="shared" si="229"/>
        <v>-3.5000000000000001E-3</v>
      </c>
      <c r="FJ186" s="28">
        <f t="shared" si="229"/>
        <v>1.04E-2</v>
      </c>
      <c r="FK186" s="28">
        <f t="shared" si="229"/>
        <v>2.6200000000000001E-2</v>
      </c>
      <c r="FL186" s="28">
        <f t="shared" si="229"/>
        <v>3.9600000000000003E-2</v>
      </c>
      <c r="FM186" s="28">
        <f t="shared" si="229"/>
        <v>2.2499999999999999E-2</v>
      </c>
      <c r="FN186" s="28">
        <f t="shared" si="229"/>
        <v>1.11E-2</v>
      </c>
      <c r="FO186" s="28">
        <f t="shared" si="229"/>
        <v>-4.3E-3</v>
      </c>
      <c r="FP186" s="28">
        <f t="shared" si="229"/>
        <v>1.49E-2</v>
      </c>
      <c r="FQ186" s="28">
        <f t="shared" si="229"/>
        <v>5.74E-2</v>
      </c>
      <c r="FR186" s="28">
        <f t="shared" si="229"/>
        <v>-1.01E-2</v>
      </c>
      <c r="FS186" s="28">
        <f t="shared" si="229"/>
        <v>-2.3199999999999998E-2</v>
      </c>
      <c r="FT186" s="29">
        <f t="shared" si="229"/>
        <v>3.0700000000000002E-2</v>
      </c>
      <c r="FU186" s="28">
        <f t="shared" si="229"/>
        <v>2.3E-3</v>
      </c>
      <c r="FV186" s="28">
        <f t="shared" si="229"/>
        <v>3.2399999999999998E-2</v>
      </c>
      <c r="FW186" s="28">
        <f t="shared" si="229"/>
        <v>-5.4000000000000003E-3</v>
      </c>
      <c r="FX186" s="28">
        <f t="shared" si="229"/>
        <v>-5.2699999999999997E-2</v>
      </c>
      <c r="FY186" s="33"/>
      <c r="FZ186" s="33"/>
      <c r="GA186" s="33"/>
      <c r="GB186" s="33"/>
      <c r="GC186" s="33"/>
      <c r="GD186" s="6"/>
      <c r="GE186" s="6"/>
    </row>
    <row r="187" spans="1:187" ht="15.75" x14ac:dyDescent="0.25">
      <c r="A187" s="48"/>
      <c r="B187" s="2" t="s">
        <v>533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47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47"/>
      <c r="FU187" s="33"/>
      <c r="FV187" s="33"/>
      <c r="FW187" s="33"/>
      <c r="FX187" s="33"/>
      <c r="FY187" s="33"/>
      <c r="FZ187" s="33"/>
      <c r="GA187" s="33"/>
      <c r="GB187" s="21"/>
      <c r="GC187" s="21"/>
      <c r="GD187" s="39"/>
      <c r="GE187" s="39"/>
    </row>
    <row r="188" spans="1:187" ht="15.75" x14ac:dyDescent="0.25">
      <c r="A188" s="3" t="s">
        <v>534</v>
      </c>
      <c r="B188" s="2" t="s">
        <v>535</v>
      </c>
      <c r="C188" s="33">
        <f t="shared" ref="C188:BN188" si="230">ROUND((C184)*(1+C185+C186),2)</f>
        <v>72530401.739999995</v>
      </c>
      <c r="D188" s="33">
        <f t="shared" si="230"/>
        <v>353951041.26999998</v>
      </c>
      <c r="E188" s="33">
        <f t="shared" si="230"/>
        <v>72527887.109999999</v>
      </c>
      <c r="F188" s="33">
        <f t="shared" si="230"/>
        <v>147868482.38</v>
      </c>
      <c r="G188" s="33">
        <f t="shared" si="230"/>
        <v>9399244.75</v>
      </c>
      <c r="H188" s="33">
        <f t="shared" si="230"/>
        <v>8549794.3300000001</v>
      </c>
      <c r="I188" s="33">
        <f t="shared" si="230"/>
        <v>92566355.379999995</v>
      </c>
      <c r="J188" s="33">
        <f t="shared" si="230"/>
        <v>19303061.739999998</v>
      </c>
      <c r="K188" s="33">
        <f t="shared" si="230"/>
        <v>3373355.08</v>
      </c>
      <c r="L188" s="33">
        <f t="shared" si="230"/>
        <v>23595304.07</v>
      </c>
      <c r="M188" s="33">
        <f t="shared" si="230"/>
        <v>13700557.640000001</v>
      </c>
      <c r="N188" s="33">
        <f t="shared" si="230"/>
        <v>452269649.35000002</v>
      </c>
      <c r="O188" s="33">
        <f t="shared" si="230"/>
        <v>122067794.73999999</v>
      </c>
      <c r="P188" s="33">
        <f t="shared" si="230"/>
        <v>2842338.38</v>
      </c>
      <c r="Q188" s="33">
        <f t="shared" si="230"/>
        <v>357171520.36000001</v>
      </c>
      <c r="R188" s="33">
        <f t="shared" si="230"/>
        <v>22682472.120000001</v>
      </c>
      <c r="S188" s="33">
        <f t="shared" si="230"/>
        <v>14004461.439999999</v>
      </c>
      <c r="T188" s="33">
        <f t="shared" si="230"/>
        <v>2161868.2599999998</v>
      </c>
      <c r="U188" s="33">
        <f t="shared" si="230"/>
        <v>872742.97</v>
      </c>
      <c r="V188" s="33">
        <f t="shared" si="230"/>
        <v>3429474.85</v>
      </c>
      <c r="W188" s="47">
        <f t="shared" si="230"/>
        <v>872942.15</v>
      </c>
      <c r="X188" s="33">
        <f t="shared" si="230"/>
        <v>854171.2</v>
      </c>
      <c r="Y188" s="33">
        <f t="shared" si="230"/>
        <v>14544530.17</v>
      </c>
      <c r="Z188" s="33">
        <f t="shared" si="230"/>
        <v>2833593.02</v>
      </c>
      <c r="AA188" s="33">
        <f t="shared" si="230"/>
        <v>253172717.05000001</v>
      </c>
      <c r="AB188" s="33">
        <f t="shared" si="230"/>
        <v>254629363.61000001</v>
      </c>
      <c r="AC188" s="33">
        <f t="shared" si="230"/>
        <v>8537512.4100000001</v>
      </c>
      <c r="AD188" s="33">
        <f t="shared" si="230"/>
        <v>10867548.01</v>
      </c>
      <c r="AE188" s="33">
        <f t="shared" si="230"/>
        <v>1695008.01</v>
      </c>
      <c r="AF188" s="33">
        <f t="shared" si="230"/>
        <v>2472703.1800000002</v>
      </c>
      <c r="AG188" s="33">
        <f t="shared" si="230"/>
        <v>7383182.5899999999</v>
      </c>
      <c r="AH188" s="33">
        <f t="shared" si="230"/>
        <v>8780916.7100000009</v>
      </c>
      <c r="AI188" s="33">
        <f t="shared" si="230"/>
        <v>3790675.18</v>
      </c>
      <c r="AJ188" s="33">
        <f t="shared" si="230"/>
        <v>2823219.54</v>
      </c>
      <c r="AK188" s="33">
        <f t="shared" si="230"/>
        <v>2886718.17</v>
      </c>
      <c r="AL188" s="33">
        <f t="shared" si="230"/>
        <v>3282088.76</v>
      </c>
      <c r="AM188" s="33">
        <f t="shared" si="230"/>
        <v>4329049.09</v>
      </c>
      <c r="AN188" s="33">
        <f t="shared" si="230"/>
        <v>3878005.98</v>
      </c>
      <c r="AO188" s="33">
        <f t="shared" si="230"/>
        <v>39365915.740000002</v>
      </c>
      <c r="AP188" s="33">
        <f t="shared" si="230"/>
        <v>777674765.28999996</v>
      </c>
      <c r="AQ188" s="33">
        <f t="shared" si="230"/>
        <v>3630173.32</v>
      </c>
      <c r="AR188" s="33">
        <f t="shared" si="230"/>
        <v>536143285.56999999</v>
      </c>
      <c r="AS188" s="33">
        <f t="shared" si="230"/>
        <v>61721892.659999996</v>
      </c>
      <c r="AT188" s="33">
        <f t="shared" si="230"/>
        <v>19834891.600000001</v>
      </c>
      <c r="AU188" s="33">
        <f t="shared" si="230"/>
        <v>3205567.95</v>
      </c>
      <c r="AV188" s="33">
        <f t="shared" si="230"/>
        <v>3668980.2</v>
      </c>
      <c r="AW188" s="33">
        <f t="shared" si="230"/>
        <v>3017799.07</v>
      </c>
      <c r="AX188" s="33">
        <f t="shared" si="230"/>
        <v>901398.36</v>
      </c>
      <c r="AY188" s="33">
        <f t="shared" si="230"/>
        <v>4671672.6900000004</v>
      </c>
      <c r="AZ188" s="33">
        <f t="shared" si="230"/>
        <v>101024180.5</v>
      </c>
      <c r="BA188" s="33">
        <f t="shared" si="230"/>
        <v>74074242.409999996</v>
      </c>
      <c r="BB188" s="33">
        <f t="shared" si="230"/>
        <v>64055139.409999996</v>
      </c>
      <c r="BC188" s="33">
        <f t="shared" si="230"/>
        <v>256960145.56</v>
      </c>
      <c r="BD188" s="33">
        <f t="shared" si="230"/>
        <v>40500555.359999999</v>
      </c>
      <c r="BE188" s="33">
        <f t="shared" si="230"/>
        <v>12257258.869999999</v>
      </c>
      <c r="BF188" s="33">
        <f t="shared" si="230"/>
        <v>198994453.41</v>
      </c>
      <c r="BG188" s="33">
        <f t="shared" si="230"/>
        <v>8953177.9900000002</v>
      </c>
      <c r="BH188" s="33">
        <f t="shared" si="230"/>
        <v>5993368.96</v>
      </c>
      <c r="BI188" s="33">
        <f t="shared" si="230"/>
        <v>3402252.65</v>
      </c>
      <c r="BJ188" s="33">
        <f t="shared" si="230"/>
        <v>51565908.539999999</v>
      </c>
      <c r="BK188" s="33">
        <f t="shared" si="230"/>
        <v>184179550.09</v>
      </c>
      <c r="BL188" s="33">
        <f t="shared" si="230"/>
        <v>2829101.74</v>
      </c>
      <c r="BM188" s="33">
        <f t="shared" si="230"/>
        <v>3434603.91</v>
      </c>
      <c r="BN188" s="33">
        <f t="shared" si="230"/>
        <v>30058496.199999999</v>
      </c>
      <c r="BO188" s="33">
        <f t="shared" ref="BO188:DZ188" si="231">ROUND((BO184)*(1+BO185+BO186),2)</f>
        <v>11571707.82</v>
      </c>
      <c r="BP188" s="33">
        <f t="shared" si="231"/>
        <v>2746218.47</v>
      </c>
      <c r="BQ188" s="33">
        <f t="shared" si="231"/>
        <v>53808622.25</v>
      </c>
      <c r="BR188" s="33">
        <f t="shared" si="231"/>
        <v>39466398.710000001</v>
      </c>
      <c r="BS188" s="33">
        <f t="shared" si="231"/>
        <v>10094644.42</v>
      </c>
      <c r="BT188" s="33">
        <f t="shared" si="231"/>
        <v>4699177.76</v>
      </c>
      <c r="BU188" s="33">
        <f t="shared" si="231"/>
        <v>4446146.32</v>
      </c>
      <c r="BV188" s="33">
        <f t="shared" si="231"/>
        <v>10948165.18</v>
      </c>
      <c r="BW188" s="33">
        <f t="shared" si="231"/>
        <v>16771826.09</v>
      </c>
      <c r="BX188" s="33">
        <f t="shared" si="231"/>
        <v>1646850.61</v>
      </c>
      <c r="BY188" s="33">
        <f t="shared" si="231"/>
        <v>4996199.5</v>
      </c>
      <c r="BZ188" s="33">
        <f t="shared" si="231"/>
        <v>2801142.32</v>
      </c>
      <c r="CA188" s="33">
        <f t="shared" si="231"/>
        <v>2584335.06</v>
      </c>
      <c r="CB188" s="33">
        <f t="shared" si="231"/>
        <v>681729918.64999998</v>
      </c>
      <c r="CC188" s="33">
        <f t="shared" si="231"/>
        <v>2327172.4300000002</v>
      </c>
      <c r="CD188" s="33">
        <f t="shared" si="231"/>
        <v>991026.07</v>
      </c>
      <c r="CE188" s="33">
        <f t="shared" si="231"/>
        <v>2348292.6800000002</v>
      </c>
      <c r="CF188" s="33">
        <f t="shared" si="231"/>
        <v>1542200.61</v>
      </c>
      <c r="CG188" s="33">
        <f t="shared" si="231"/>
        <v>2747035.51</v>
      </c>
      <c r="CH188" s="33">
        <f t="shared" si="231"/>
        <v>1774298.21</v>
      </c>
      <c r="CI188" s="33">
        <f t="shared" si="231"/>
        <v>6363261.9699999997</v>
      </c>
      <c r="CJ188" s="33">
        <f t="shared" si="231"/>
        <v>8844899.5500000007</v>
      </c>
      <c r="CK188" s="33">
        <f t="shared" si="231"/>
        <v>46678775.210000001</v>
      </c>
      <c r="CL188" s="33">
        <f t="shared" si="231"/>
        <v>11768313.630000001</v>
      </c>
      <c r="CM188" s="33">
        <f t="shared" si="231"/>
        <v>7888404.9500000002</v>
      </c>
      <c r="CN188" s="33">
        <f t="shared" si="231"/>
        <v>244531576.88999999</v>
      </c>
      <c r="CO188" s="33">
        <f t="shared" si="231"/>
        <v>124703055.31</v>
      </c>
      <c r="CP188" s="33">
        <f t="shared" si="231"/>
        <v>9717315.8699999992</v>
      </c>
      <c r="CQ188" s="33">
        <f t="shared" si="231"/>
        <v>9678552.2200000007</v>
      </c>
      <c r="CR188" s="33">
        <f t="shared" si="231"/>
        <v>2591295.42</v>
      </c>
      <c r="CS188" s="33">
        <f t="shared" si="231"/>
        <v>3728002.5</v>
      </c>
      <c r="CT188" s="33">
        <f t="shared" si="231"/>
        <v>1825181.27</v>
      </c>
      <c r="CU188" s="33">
        <f t="shared" si="231"/>
        <v>3639291.92</v>
      </c>
      <c r="CV188" s="33">
        <f t="shared" si="231"/>
        <v>845354.81</v>
      </c>
      <c r="CW188" s="33">
        <f t="shared" si="231"/>
        <v>2399900.58</v>
      </c>
      <c r="CX188" s="33">
        <f t="shared" si="231"/>
        <v>4554100.24</v>
      </c>
      <c r="CY188" s="33">
        <f t="shared" si="231"/>
        <v>871001.91</v>
      </c>
      <c r="CZ188" s="33">
        <f t="shared" si="231"/>
        <v>17671904.719999999</v>
      </c>
      <c r="DA188" s="33">
        <f t="shared" si="231"/>
        <v>2555870.86</v>
      </c>
      <c r="DB188" s="33">
        <f t="shared" si="231"/>
        <v>3450493.19</v>
      </c>
      <c r="DC188" s="33">
        <f t="shared" si="231"/>
        <v>2338556.5699999998</v>
      </c>
      <c r="DD188" s="33">
        <f t="shared" si="231"/>
        <v>2350999.5499999998</v>
      </c>
      <c r="DE188" s="33">
        <f t="shared" si="231"/>
        <v>4285256.26</v>
      </c>
      <c r="DF188" s="33">
        <f t="shared" si="231"/>
        <v>179546582.31</v>
      </c>
      <c r="DG188" s="33">
        <f t="shared" si="231"/>
        <v>1408386.43</v>
      </c>
      <c r="DH188" s="33">
        <f t="shared" si="231"/>
        <v>16948539.670000002</v>
      </c>
      <c r="DI188" s="33">
        <f t="shared" si="231"/>
        <v>22703528.629999999</v>
      </c>
      <c r="DJ188" s="33">
        <f t="shared" si="231"/>
        <v>6345693.7300000004</v>
      </c>
      <c r="DK188" s="33">
        <f t="shared" si="231"/>
        <v>4444285.07</v>
      </c>
      <c r="DL188" s="33">
        <f t="shared" si="231"/>
        <v>49911501.579999998</v>
      </c>
      <c r="DM188" s="33">
        <f t="shared" si="231"/>
        <v>3899830.6</v>
      </c>
      <c r="DN188" s="33">
        <f t="shared" si="231"/>
        <v>13023431.869999999</v>
      </c>
      <c r="DO188" s="33">
        <f t="shared" si="231"/>
        <v>26943598.629999999</v>
      </c>
      <c r="DP188" s="33">
        <f t="shared" si="231"/>
        <v>2963287.45</v>
      </c>
      <c r="DQ188" s="33">
        <f t="shared" si="231"/>
        <v>5418180.0899999999</v>
      </c>
      <c r="DR188" s="33">
        <f t="shared" si="231"/>
        <v>12883542.9</v>
      </c>
      <c r="DS188" s="33">
        <f t="shared" si="231"/>
        <v>7578984.0899999999</v>
      </c>
      <c r="DT188" s="33">
        <f t="shared" si="231"/>
        <v>2133563.7799999998</v>
      </c>
      <c r="DU188" s="33">
        <f t="shared" si="231"/>
        <v>4001533.21</v>
      </c>
      <c r="DV188" s="33">
        <f t="shared" si="231"/>
        <v>2735574.89</v>
      </c>
      <c r="DW188" s="33">
        <f t="shared" si="231"/>
        <v>3816060.94</v>
      </c>
      <c r="DX188" s="33">
        <f t="shared" si="231"/>
        <v>2775364.83</v>
      </c>
      <c r="DY188" s="33">
        <f t="shared" si="231"/>
        <v>3951372.52</v>
      </c>
      <c r="DZ188" s="33">
        <f t="shared" si="231"/>
        <v>8454965.2599999998</v>
      </c>
      <c r="EA188" s="33">
        <f t="shared" ref="EA188:FX188" si="232">ROUND((EA184)*(1+EA185+EA186),2)</f>
        <v>6402905.3700000001</v>
      </c>
      <c r="EB188" s="33">
        <f t="shared" si="232"/>
        <v>5309382.9400000004</v>
      </c>
      <c r="EC188" s="33">
        <f t="shared" si="232"/>
        <v>3350115.84</v>
      </c>
      <c r="ED188" s="33">
        <f t="shared" si="232"/>
        <v>18482855.940000001</v>
      </c>
      <c r="EE188" s="33">
        <f t="shared" si="232"/>
        <v>2633761.9</v>
      </c>
      <c r="EF188" s="33">
        <f t="shared" si="232"/>
        <v>12887375.960000001</v>
      </c>
      <c r="EG188" s="33">
        <f t="shared" si="232"/>
        <v>3159232.7</v>
      </c>
      <c r="EH188" s="33">
        <f t="shared" si="232"/>
        <v>2819571.2</v>
      </c>
      <c r="EI188" s="33">
        <f t="shared" si="232"/>
        <v>147007251.84</v>
      </c>
      <c r="EJ188" s="33">
        <f t="shared" si="232"/>
        <v>77178705.849999994</v>
      </c>
      <c r="EK188" s="33">
        <f t="shared" si="232"/>
        <v>6176027.8300000001</v>
      </c>
      <c r="EL188" s="33">
        <f t="shared" si="232"/>
        <v>4414954.68</v>
      </c>
      <c r="EM188" s="33">
        <f t="shared" si="232"/>
        <v>4198090.21</v>
      </c>
      <c r="EN188" s="33">
        <f t="shared" si="232"/>
        <v>9862702.0700000003</v>
      </c>
      <c r="EO188" s="33">
        <f t="shared" si="232"/>
        <v>3896380.83</v>
      </c>
      <c r="EP188" s="33">
        <f t="shared" si="232"/>
        <v>4520036.04</v>
      </c>
      <c r="EQ188" s="33">
        <f t="shared" si="232"/>
        <v>23314365.98</v>
      </c>
      <c r="ER188" s="33">
        <f t="shared" si="232"/>
        <v>3932488.07</v>
      </c>
      <c r="ES188" s="33">
        <f t="shared" si="232"/>
        <v>1964324.57</v>
      </c>
      <c r="ET188" s="33">
        <f t="shared" si="232"/>
        <v>3462733.16</v>
      </c>
      <c r="EU188" s="33">
        <f t="shared" si="232"/>
        <v>6397767.6299999999</v>
      </c>
      <c r="EV188" s="33">
        <f t="shared" si="232"/>
        <v>1225078.8899999999</v>
      </c>
      <c r="EW188" s="33">
        <f t="shared" si="232"/>
        <v>10345900.109999999</v>
      </c>
      <c r="EX188" s="33">
        <f t="shared" si="232"/>
        <v>3232202.78</v>
      </c>
      <c r="EY188" s="33">
        <f t="shared" si="232"/>
        <v>4282403.4400000004</v>
      </c>
      <c r="EZ188" s="33">
        <f t="shared" si="232"/>
        <v>1996492.76</v>
      </c>
      <c r="FA188" s="33">
        <f t="shared" si="232"/>
        <v>30245738.940000001</v>
      </c>
      <c r="FB188" s="33">
        <f t="shared" si="232"/>
        <v>3868984.43</v>
      </c>
      <c r="FC188" s="33">
        <f t="shared" si="232"/>
        <v>19433570.149999999</v>
      </c>
      <c r="FD188" s="33">
        <f t="shared" si="232"/>
        <v>3830877.86</v>
      </c>
      <c r="FE188" s="33">
        <f t="shared" si="232"/>
        <v>1633919.35</v>
      </c>
      <c r="FF188" s="33">
        <f t="shared" si="232"/>
        <v>3009531.24</v>
      </c>
      <c r="FG188" s="33">
        <f t="shared" si="232"/>
        <v>1918708.52</v>
      </c>
      <c r="FH188" s="33">
        <f t="shared" si="232"/>
        <v>1570285.62</v>
      </c>
      <c r="FI188" s="33">
        <f t="shared" si="232"/>
        <v>16002066.390000001</v>
      </c>
      <c r="FJ188" s="33">
        <f t="shared" si="232"/>
        <v>15740858.85</v>
      </c>
      <c r="FK188" s="33">
        <f t="shared" si="232"/>
        <v>19055155.690000001</v>
      </c>
      <c r="FL188" s="33">
        <f t="shared" si="232"/>
        <v>48796379.829999998</v>
      </c>
      <c r="FM188" s="33">
        <f t="shared" si="232"/>
        <v>30308399.059999999</v>
      </c>
      <c r="FN188" s="33">
        <f t="shared" si="232"/>
        <v>184385493.96000001</v>
      </c>
      <c r="FO188" s="33">
        <f t="shared" si="232"/>
        <v>9788887.75</v>
      </c>
      <c r="FP188" s="33">
        <f t="shared" si="232"/>
        <v>19722633.890000001</v>
      </c>
      <c r="FQ188" s="33">
        <f t="shared" si="232"/>
        <v>8114305.8200000003</v>
      </c>
      <c r="FR188" s="33">
        <f t="shared" si="232"/>
        <v>2450113.9500000002</v>
      </c>
      <c r="FS188" s="33">
        <f t="shared" si="232"/>
        <v>2685526.75</v>
      </c>
      <c r="FT188" s="47">
        <f t="shared" si="232"/>
        <v>1405478.12</v>
      </c>
      <c r="FU188" s="33">
        <f t="shared" si="232"/>
        <v>7407328.0899999999</v>
      </c>
      <c r="FV188" s="33">
        <f t="shared" si="232"/>
        <v>6208874.0199999996</v>
      </c>
      <c r="FW188" s="33">
        <f t="shared" si="232"/>
        <v>2843391.75</v>
      </c>
      <c r="FX188" s="33">
        <f t="shared" si="232"/>
        <v>1160581.8500000001</v>
      </c>
      <c r="FY188" s="33"/>
      <c r="FZ188" s="33">
        <f>SUM(C188:FX188)</f>
        <v>7453871283.8599997</v>
      </c>
      <c r="GA188" s="33"/>
      <c r="GB188" s="33"/>
      <c r="GC188" s="33"/>
      <c r="GD188" s="6"/>
      <c r="GE188" s="6"/>
    </row>
    <row r="189" spans="1:187" ht="15.75" x14ac:dyDescent="0.25">
      <c r="A189" s="48"/>
      <c r="B189" s="2" t="s">
        <v>536</v>
      </c>
      <c r="C189" s="33">
        <v>72251840.420000002</v>
      </c>
      <c r="D189" s="33">
        <v>354569957.01999998</v>
      </c>
      <c r="E189" s="33">
        <v>72670442.609999999</v>
      </c>
      <c r="F189" s="33">
        <v>144222905.78999999</v>
      </c>
      <c r="G189" s="33">
        <v>9178002.0800000001</v>
      </c>
      <c r="H189" s="33">
        <v>8448151.0999999996</v>
      </c>
      <c r="I189" s="33">
        <v>93605464.480000004</v>
      </c>
      <c r="J189" s="33">
        <v>19696226.609999999</v>
      </c>
      <c r="K189" s="33">
        <v>3387888.29</v>
      </c>
      <c r="L189" s="33">
        <v>23826287.460000001</v>
      </c>
      <c r="M189" s="33">
        <v>17765968.109999999</v>
      </c>
      <c r="N189" s="33">
        <v>444992444</v>
      </c>
      <c r="O189" s="33">
        <v>122055896.13</v>
      </c>
      <c r="P189" s="33">
        <v>3367723.42</v>
      </c>
      <c r="Q189" s="33">
        <v>355920238.26999998</v>
      </c>
      <c r="R189" s="33">
        <v>24574434.280000001</v>
      </c>
      <c r="S189" s="33">
        <v>13661568.029999999</v>
      </c>
      <c r="T189" s="33">
        <v>2117765.56</v>
      </c>
      <c r="U189" s="33">
        <v>872742.97</v>
      </c>
      <c r="V189" s="33">
        <v>3176107.45</v>
      </c>
      <c r="W189" s="47">
        <v>872942.15</v>
      </c>
      <c r="X189" s="33">
        <v>854171.2</v>
      </c>
      <c r="Y189" s="33">
        <v>9892274.1999999993</v>
      </c>
      <c r="Z189" s="33">
        <v>2895710.83</v>
      </c>
      <c r="AA189" s="33">
        <v>259972254.81</v>
      </c>
      <c r="AB189" s="33">
        <v>255368920.28</v>
      </c>
      <c r="AC189" s="33">
        <v>8005927.0099999998</v>
      </c>
      <c r="AD189" s="33">
        <v>10846013.890000001</v>
      </c>
      <c r="AE189" s="33">
        <v>1714236.79</v>
      </c>
      <c r="AF189" s="33">
        <v>2531152</v>
      </c>
      <c r="AG189" s="33">
        <v>7452177.3700000001</v>
      </c>
      <c r="AH189" s="33">
        <v>8312399.0700000003</v>
      </c>
      <c r="AI189" s="33">
        <v>3909251.78</v>
      </c>
      <c r="AJ189" s="33">
        <v>2912156.81</v>
      </c>
      <c r="AK189" s="33">
        <v>2917656.51</v>
      </c>
      <c r="AL189" s="33">
        <v>3214828.85</v>
      </c>
      <c r="AM189" s="33">
        <v>4354227.28</v>
      </c>
      <c r="AN189" s="33">
        <v>3791080.59</v>
      </c>
      <c r="AO189" s="33">
        <v>39249437.049999997</v>
      </c>
      <c r="AP189" s="33">
        <v>776311002.60000002</v>
      </c>
      <c r="AQ189" s="33">
        <v>3238544.25</v>
      </c>
      <c r="AR189" s="33">
        <v>539743467.41999996</v>
      </c>
      <c r="AS189" s="33">
        <v>62618491.909999996</v>
      </c>
      <c r="AT189" s="33">
        <v>20519735.559999999</v>
      </c>
      <c r="AU189" s="33">
        <v>3243336.05</v>
      </c>
      <c r="AV189" s="33">
        <v>3436061.04</v>
      </c>
      <c r="AW189" s="33">
        <v>2942540.59</v>
      </c>
      <c r="AX189" s="33">
        <v>901398.36</v>
      </c>
      <c r="AY189" s="33">
        <v>5034041.5199999996</v>
      </c>
      <c r="AZ189" s="33">
        <v>102194192.91</v>
      </c>
      <c r="BA189" s="33">
        <v>74583280.040000007</v>
      </c>
      <c r="BB189" s="33">
        <v>63848067.259999998</v>
      </c>
      <c r="BC189" s="33">
        <v>254106687.00999999</v>
      </c>
      <c r="BD189" s="33">
        <v>41355230.079999998</v>
      </c>
      <c r="BE189" s="33">
        <v>12507555.789999999</v>
      </c>
      <c r="BF189" s="33">
        <v>200666538.94999999</v>
      </c>
      <c r="BG189" s="33">
        <v>8967374.5399999991</v>
      </c>
      <c r="BH189" s="33">
        <v>6036355.8799999999</v>
      </c>
      <c r="BI189" s="33">
        <v>3318333.4</v>
      </c>
      <c r="BJ189" s="33">
        <v>52287585.409999996</v>
      </c>
      <c r="BK189" s="33">
        <v>181857595.09</v>
      </c>
      <c r="BL189" s="33">
        <v>2771147.95</v>
      </c>
      <c r="BM189" s="33">
        <v>3285454.99</v>
      </c>
      <c r="BN189" s="33">
        <v>30181101.23</v>
      </c>
      <c r="BO189" s="33">
        <v>11527695.720000001</v>
      </c>
      <c r="BP189" s="33">
        <v>2707445.18</v>
      </c>
      <c r="BQ189" s="33">
        <v>53529928.060000002</v>
      </c>
      <c r="BR189" s="33">
        <v>40253168.710000001</v>
      </c>
      <c r="BS189" s="33">
        <v>10201419.4</v>
      </c>
      <c r="BT189" s="33">
        <v>4269637.6900000004</v>
      </c>
      <c r="BU189" s="33">
        <v>4498379.07</v>
      </c>
      <c r="BV189" s="33">
        <v>10344926.449999999</v>
      </c>
      <c r="BW189" s="33">
        <v>16942139.600000001</v>
      </c>
      <c r="BX189" s="33">
        <v>1930165.17</v>
      </c>
      <c r="BY189" s="33">
        <v>4947872.8</v>
      </c>
      <c r="BZ189" s="33">
        <v>2787101.51</v>
      </c>
      <c r="CA189" s="33">
        <v>2587412.2599999998</v>
      </c>
      <c r="CB189" s="33">
        <v>682926285.87</v>
      </c>
      <c r="CC189" s="33">
        <v>2447575.66</v>
      </c>
      <c r="CD189" s="33">
        <v>1034741.66</v>
      </c>
      <c r="CE189" s="33">
        <v>2450725.35</v>
      </c>
      <c r="CF189" s="33">
        <v>1528733.68</v>
      </c>
      <c r="CG189" s="33">
        <v>2524892.5699999998</v>
      </c>
      <c r="CH189" s="33">
        <v>1792151.2</v>
      </c>
      <c r="CI189" s="33">
        <v>6387115.0300000003</v>
      </c>
      <c r="CJ189" s="33">
        <v>8804647.7300000004</v>
      </c>
      <c r="CK189" s="33">
        <v>45667997.18</v>
      </c>
      <c r="CL189" s="33">
        <v>11913941.210000001</v>
      </c>
      <c r="CM189" s="33">
        <v>8094324.0599999996</v>
      </c>
      <c r="CN189" s="33">
        <v>244932545.15000001</v>
      </c>
      <c r="CO189" s="33">
        <v>125785521.72</v>
      </c>
      <c r="CP189" s="33">
        <v>9773877.6600000001</v>
      </c>
      <c r="CQ189" s="33">
        <v>9903735.8399999999</v>
      </c>
      <c r="CR189" s="33">
        <v>2698053.88</v>
      </c>
      <c r="CS189" s="33">
        <v>3690809.98</v>
      </c>
      <c r="CT189" s="33">
        <v>1853532.56</v>
      </c>
      <c r="CU189" s="33">
        <v>3743312.54</v>
      </c>
      <c r="CV189" s="33">
        <v>818290.72</v>
      </c>
      <c r="CW189" s="33">
        <v>2454781.59</v>
      </c>
      <c r="CX189" s="33">
        <v>4542637.96</v>
      </c>
      <c r="CY189" s="33">
        <v>871001.91</v>
      </c>
      <c r="CZ189" s="33">
        <v>17696100.969999999</v>
      </c>
      <c r="DA189" s="33">
        <v>2570787.91</v>
      </c>
      <c r="DB189" s="33">
        <v>3484431.36</v>
      </c>
      <c r="DC189" s="33">
        <v>2328661.41</v>
      </c>
      <c r="DD189" s="33">
        <v>2618581.06</v>
      </c>
      <c r="DE189" s="33">
        <v>4186653.76</v>
      </c>
      <c r="DF189" s="33">
        <v>180629895.69999999</v>
      </c>
      <c r="DG189" s="33">
        <v>1428274.65</v>
      </c>
      <c r="DH189" s="33">
        <v>16940421.199999999</v>
      </c>
      <c r="DI189" s="33">
        <v>23393329.079999998</v>
      </c>
      <c r="DJ189" s="33">
        <v>6365059.4100000001</v>
      </c>
      <c r="DK189" s="33">
        <v>4613317.6900000004</v>
      </c>
      <c r="DL189" s="33">
        <v>51008708.130000003</v>
      </c>
      <c r="DM189" s="33">
        <v>3780348.28</v>
      </c>
      <c r="DN189" s="33">
        <v>13363262.439999999</v>
      </c>
      <c r="DO189" s="33">
        <v>26370928.920000002</v>
      </c>
      <c r="DP189" s="33">
        <v>2945842.67</v>
      </c>
      <c r="DQ189" s="33">
        <v>5470541.9400000004</v>
      </c>
      <c r="DR189" s="33">
        <v>12361265.23</v>
      </c>
      <c r="DS189" s="33">
        <v>7563427.5800000001</v>
      </c>
      <c r="DT189" s="33">
        <v>2096018.28</v>
      </c>
      <c r="DU189" s="33">
        <v>4036277.13</v>
      </c>
      <c r="DV189" s="33">
        <v>2803781.57</v>
      </c>
      <c r="DW189" s="33">
        <v>3783359.28</v>
      </c>
      <c r="DX189" s="33">
        <v>2816296.96</v>
      </c>
      <c r="DY189" s="33">
        <v>3898313.32</v>
      </c>
      <c r="DZ189" s="33">
        <v>8587886.2100000009</v>
      </c>
      <c r="EA189" s="33">
        <v>6009093.0099999998</v>
      </c>
      <c r="EB189" s="33">
        <v>5350308.03</v>
      </c>
      <c r="EC189" s="33">
        <v>3166526.5</v>
      </c>
      <c r="ED189" s="33">
        <v>18496761.59</v>
      </c>
      <c r="EE189" s="33">
        <v>2650815.59</v>
      </c>
      <c r="EF189" s="33">
        <v>12968402.859999999</v>
      </c>
      <c r="EG189" s="33">
        <v>3134730.65</v>
      </c>
      <c r="EH189" s="33">
        <v>2988842.69</v>
      </c>
      <c r="EI189" s="33">
        <v>147688310.56999999</v>
      </c>
      <c r="EJ189" s="33">
        <v>76708110.269999996</v>
      </c>
      <c r="EK189" s="33">
        <v>6004487.9900000002</v>
      </c>
      <c r="EL189" s="33">
        <v>4457793.1100000003</v>
      </c>
      <c r="EM189" s="33">
        <v>4302549.53</v>
      </c>
      <c r="EN189" s="33">
        <v>9956210.2400000002</v>
      </c>
      <c r="EO189" s="33">
        <v>3920995.69</v>
      </c>
      <c r="EP189" s="33">
        <v>4196824.75</v>
      </c>
      <c r="EQ189" s="33">
        <v>22525469.399999999</v>
      </c>
      <c r="ER189" s="33">
        <v>3938029.87</v>
      </c>
      <c r="ES189" s="33">
        <v>1996839.41</v>
      </c>
      <c r="ET189" s="33">
        <v>4106616.29</v>
      </c>
      <c r="EU189" s="33">
        <v>6394619.1200000001</v>
      </c>
      <c r="EV189" s="33">
        <v>1364363.67</v>
      </c>
      <c r="EW189" s="33">
        <v>10271978.23</v>
      </c>
      <c r="EX189" s="33">
        <v>3251539.92</v>
      </c>
      <c r="EY189" s="33">
        <v>5089382.83</v>
      </c>
      <c r="EZ189" s="33">
        <v>2025453.31</v>
      </c>
      <c r="FA189" s="33">
        <v>30795080.149999999</v>
      </c>
      <c r="FB189" s="33">
        <v>3827713.26</v>
      </c>
      <c r="FC189" s="33">
        <v>19466074.16</v>
      </c>
      <c r="FD189" s="33">
        <v>3905522.4</v>
      </c>
      <c r="FE189" s="33">
        <v>1654500.11</v>
      </c>
      <c r="FF189" s="33">
        <v>3069079.68</v>
      </c>
      <c r="FG189" s="33">
        <v>1824503.75</v>
      </c>
      <c r="FH189" s="33">
        <v>1558947.27</v>
      </c>
      <c r="FI189" s="33">
        <v>16131707.33</v>
      </c>
      <c r="FJ189" s="33">
        <v>15572596.58</v>
      </c>
      <c r="FK189" s="33">
        <v>18697261.469999999</v>
      </c>
      <c r="FL189" s="33">
        <v>50131516.390000001</v>
      </c>
      <c r="FM189" s="33">
        <v>29244075.98</v>
      </c>
      <c r="FN189" s="33">
        <v>185945179.22</v>
      </c>
      <c r="FO189" s="33">
        <v>9942840.1699999999</v>
      </c>
      <c r="FP189" s="33">
        <v>19628077.199999999</v>
      </c>
      <c r="FQ189" s="33">
        <v>7758454.5700000003</v>
      </c>
      <c r="FR189" s="33">
        <v>2501624.36</v>
      </c>
      <c r="FS189" s="33">
        <v>2755551.43</v>
      </c>
      <c r="FT189" s="47">
        <v>1351181.29</v>
      </c>
      <c r="FU189" s="33">
        <v>7354125.8799999999</v>
      </c>
      <c r="FV189" s="33">
        <v>5909672.3300000001</v>
      </c>
      <c r="FW189" s="33">
        <v>2884265.85</v>
      </c>
      <c r="FX189" s="33">
        <v>1219842.5600000001</v>
      </c>
      <c r="FY189" s="33"/>
      <c r="FZ189" s="33"/>
      <c r="GA189" s="33"/>
      <c r="GB189" s="33"/>
      <c r="GC189" s="33"/>
      <c r="GD189" s="6"/>
      <c r="GE189" s="6"/>
    </row>
    <row r="190" spans="1:187" ht="15.75" x14ac:dyDescent="0.25">
      <c r="A190" s="48"/>
      <c r="B190" s="2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47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47"/>
      <c r="FU190" s="33"/>
      <c r="FV190" s="33"/>
      <c r="FW190" s="33"/>
      <c r="FX190" s="33"/>
      <c r="FY190" s="33"/>
      <c r="FZ190" s="33"/>
      <c r="GA190" s="33"/>
      <c r="GB190" s="33"/>
      <c r="GC190" s="33"/>
      <c r="GD190" s="48"/>
      <c r="GE190" s="48"/>
    </row>
    <row r="191" spans="1:187" ht="15.75" x14ac:dyDescent="0.25">
      <c r="A191" s="48"/>
      <c r="B191" s="45" t="s">
        <v>537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47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47"/>
      <c r="FU191" s="33"/>
      <c r="FV191" s="33"/>
      <c r="FW191" s="33"/>
      <c r="FX191" s="33"/>
      <c r="FY191" s="49"/>
      <c r="FZ191" s="33"/>
      <c r="GA191" s="33"/>
      <c r="GB191" s="33"/>
      <c r="GC191" s="33"/>
      <c r="GD191" s="6"/>
      <c r="GE191" s="6"/>
    </row>
    <row r="192" spans="1:187" ht="15.75" x14ac:dyDescent="0.25">
      <c r="A192" s="3" t="s">
        <v>538</v>
      </c>
      <c r="B192" s="2" t="s">
        <v>539</v>
      </c>
      <c r="C192" s="33">
        <f t="shared" ref="C192:BN192" si="233">(C32)</f>
        <v>8181.42</v>
      </c>
      <c r="D192" s="33">
        <f t="shared" si="233"/>
        <v>8181.42</v>
      </c>
      <c r="E192" s="33">
        <f t="shared" si="233"/>
        <v>8181.42</v>
      </c>
      <c r="F192" s="33">
        <f t="shared" si="233"/>
        <v>8181.42</v>
      </c>
      <c r="G192" s="33">
        <f t="shared" si="233"/>
        <v>8181.42</v>
      </c>
      <c r="H192" s="33">
        <f t="shared" si="233"/>
        <v>8181.42</v>
      </c>
      <c r="I192" s="33">
        <f t="shared" si="233"/>
        <v>8181.42</v>
      </c>
      <c r="J192" s="33">
        <f t="shared" si="233"/>
        <v>8181.42</v>
      </c>
      <c r="K192" s="33">
        <f t="shared" si="233"/>
        <v>8181.42</v>
      </c>
      <c r="L192" s="33">
        <f t="shared" si="233"/>
        <v>8181.42</v>
      </c>
      <c r="M192" s="33">
        <f t="shared" si="233"/>
        <v>8181.42</v>
      </c>
      <c r="N192" s="33">
        <f t="shared" si="233"/>
        <v>8181.42</v>
      </c>
      <c r="O192" s="33">
        <f t="shared" si="233"/>
        <v>8181.42</v>
      </c>
      <c r="P192" s="33">
        <f t="shared" si="233"/>
        <v>8181.42</v>
      </c>
      <c r="Q192" s="33">
        <f t="shared" si="233"/>
        <v>8181.42</v>
      </c>
      <c r="R192" s="33">
        <f t="shared" si="233"/>
        <v>8181.42</v>
      </c>
      <c r="S192" s="33">
        <f t="shared" si="233"/>
        <v>8181.42</v>
      </c>
      <c r="T192" s="33">
        <f t="shared" si="233"/>
        <v>8181.42</v>
      </c>
      <c r="U192" s="33">
        <f t="shared" si="233"/>
        <v>8181.42</v>
      </c>
      <c r="V192" s="33">
        <f t="shared" si="233"/>
        <v>8181.42</v>
      </c>
      <c r="W192" s="33">
        <f t="shared" si="233"/>
        <v>8181.42</v>
      </c>
      <c r="X192" s="33">
        <f t="shared" si="233"/>
        <v>8181.42</v>
      </c>
      <c r="Y192" s="33">
        <f t="shared" si="233"/>
        <v>8181.42</v>
      </c>
      <c r="Z192" s="33">
        <f t="shared" si="233"/>
        <v>8181.42</v>
      </c>
      <c r="AA192" s="33">
        <f t="shared" si="233"/>
        <v>8181.42</v>
      </c>
      <c r="AB192" s="33">
        <f t="shared" si="233"/>
        <v>8181.42</v>
      </c>
      <c r="AC192" s="33">
        <f t="shared" si="233"/>
        <v>8181.42</v>
      </c>
      <c r="AD192" s="33">
        <f t="shared" si="233"/>
        <v>8181.42</v>
      </c>
      <c r="AE192" s="33">
        <f t="shared" si="233"/>
        <v>8181.42</v>
      </c>
      <c r="AF192" s="33">
        <f t="shared" si="233"/>
        <v>8181.42</v>
      </c>
      <c r="AG192" s="33">
        <f t="shared" si="233"/>
        <v>8181.42</v>
      </c>
      <c r="AH192" s="33">
        <f t="shared" si="233"/>
        <v>8181.42</v>
      </c>
      <c r="AI192" s="33">
        <f t="shared" si="233"/>
        <v>8181.42</v>
      </c>
      <c r="AJ192" s="33">
        <f t="shared" si="233"/>
        <v>8181.42</v>
      </c>
      <c r="AK192" s="33">
        <f t="shared" si="233"/>
        <v>8181.42</v>
      </c>
      <c r="AL192" s="33">
        <f t="shared" si="233"/>
        <v>8181.42</v>
      </c>
      <c r="AM192" s="33">
        <f t="shared" si="233"/>
        <v>8181.42</v>
      </c>
      <c r="AN192" s="33">
        <f t="shared" si="233"/>
        <v>8181.42</v>
      </c>
      <c r="AO192" s="33">
        <f t="shared" si="233"/>
        <v>8181.42</v>
      </c>
      <c r="AP192" s="33">
        <f t="shared" si="233"/>
        <v>8181.42</v>
      </c>
      <c r="AQ192" s="33">
        <f t="shared" si="233"/>
        <v>8181.42</v>
      </c>
      <c r="AR192" s="33">
        <f t="shared" si="233"/>
        <v>8181.42</v>
      </c>
      <c r="AS192" s="33">
        <f t="shared" si="233"/>
        <v>8181.42</v>
      </c>
      <c r="AT192" s="33">
        <f t="shared" si="233"/>
        <v>8181.42</v>
      </c>
      <c r="AU192" s="33">
        <f t="shared" si="233"/>
        <v>8181.42</v>
      </c>
      <c r="AV192" s="33">
        <f t="shared" si="233"/>
        <v>8181.42</v>
      </c>
      <c r="AW192" s="33">
        <f t="shared" si="233"/>
        <v>8181.42</v>
      </c>
      <c r="AX192" s="33">
        <f t="shared" si="233"/>
        <v>8181.42</v>
      </c>
      <c r="AY192" s="33">
        <f t="shared" si="233"/>
        <v>8181.42</v>
      </c>
      <c r="AZ192" s="33">
        <f t="shared" si="233"/>
        <v>8181.42</v>
      </c>
      <c r="BA192" s="33">
        <f t="shared" si="233"/>
        <v>8181.42</v>
      </c>
      <c r="BB192" s="33">
        <f t="shared" si="233"/>
        <v>8181.42</v>
      </c>
      <c r="BC192" s="33">
        <f t="shared" si="233"/>
        <v>8181.42</v>
      </c>
      <c r="BD192" s="33">
        <f t="shared" si="233"/>
        <v>8181.42</v>
      </c>
      <c r="BE192" s="33">
        <f t="shared" si="233"/>
        <v>8181.42</v>
      </c>
      <c r="BF192" s="33">
        <f t="shared" si="233"/>
        <v>8181.42</v>
      </c>
      <c r="BG192" s="33">
        <f t="shared" si="233"/>
        <v>8181.42</v>
      </c>
      <c r="BH192" s="33">
        <f t="shared" si="233"/>
        <v>8181.42</v>
      </c>
      <c r="BI192" s="33">
        <f t="shared" si="233"/>
        <v>8181.42</v>
      </c>
      <c r="BJ192" s="33">
        <f t="shared" si="233"/>
        <v>8181.42</v>
      </c>
      <c r="BK192" s="33">
        <f t="shared" si="233"/>
        <v>8181.42</v>
      </c>
      <c r="BL192" s="33">
        <f t="shared" si="233"/>
        <v>8181.42</v>
      </c>
      <c r="BM192" s="33">
        <f t="shared" si="233"/>
        <v>8181.42</v>
      </c>
      <c r="BN192" s="33">
        <f t="shared" si="233"/>
        <v>8181.42</v>
      </c>
      <c r="BO192" s="33">
        <f t="shared" ref="BO192:DZ192" si="234">(BO32)</f>
        <v>8181.42</v>
      </c>
      <c r="BP192" s="33">
        <f t="shared" si="234"/>
        <v>8181.42</v>
      </c>
      <c r="BQ192" s="33">
        <f t="shared" si="234"/>
        <v>8181.42</v>
      </c>
      <c r="BR192" s="33">
        <f t="shared" si="234"/>
        <v>8181.42</v>
      </c>
      <c r="BS192" s="33">
        <f t="shared" si="234"/>
        <v>8181.42</v>
      </c>
      <c r="BT192" s="33">
        <f t="shared" si="234"/>
        <v>8181.42</v>
      </c>
      <c r="BU192" s="33">
        <f t="shared" si="234"/>
        <v>8181.42</v>
      </c>
      <c r="BV192" s="33">
        <f t="shared" si="234"/>
        <v>8181.42</v>
      </c>
      <c r="BW192" s="33">
        <f t="shared" si="234"/>
        <v>8181.42</v>
      </c>
      <c r="BX192" s="33">
        <f t="shared" si="234"/>
        <v>8181.42</v>
      </c>
      <c r="BY192" s="33">
        <f t="shared" si="234"/>
        <v>8181.42</v>
      </c>
      <c r="BZ192" s="33">
        <f t="shared" si="234"/>
        <v>8181.42</v>
      </c>
      <c r="CA192" s="33">
        <f t="shared" si="234"/>
        <v>8181.42</v>
      </c>
      <c r="CB192" s="33">
        <f t="shared" si="234"/>
        <v>8181.42</v>
      </c>
      <c r="CC192" s="33">
        <f t="shared" si="234"/>
        <v>8181.42</v>
      </c>
      <c r="CD192" s="33">
        <f t="shared" si="234"/>
        <v>8181.42</v>
      </c>
      <c r="CE192" s="33">
        <f t="shared" si="234"/>
        <v>8181.42</v>
      </c>
      <c r="CF192" s="33">
        <f t="shared" si="234"/>
        <v>8181.42</v>
      </c>
      <c r="CG192" s="33">
        <f t="shared" si="234"/>
        <v>8181.42</v>
      </c>
      <c r="CH192" s="33">
        <f t="shared" si="234"/>
        <v>8181.42</v>
      </c>
      <c r="CI192" s="33">
        <f t="shared" si="234"/>
        <v>8181.42</v>
      </c>
      <c r="CJ192" s="33">
        <f t="shared" si="234"/>
        <v>8181.42</v>
      </c>
      <c r="CK192" s="33">
        <f t="shared" si="234"/>
        <v>8181.42</v>
      </c>
      <c r="CL192" s="33">
        <f t="shared" si="234"/>
        <v>8181.42</v>
      </c>
      <c r="CM192" s="33">
        <f t="shared" si="234"/>
        <v>8181.42</v>
      </c>
      <c r="CN192" s="33">
        <f t="shared" si="234"/>
        <v>8181.42</v>
      </c>
      <c r="CO192" s="33">
        <f t="shared" si="234"/>
        <v>8181.42</v>
      </c>
      <c r="CP192" s="33">
        <f t="shared" si="234"/>
        <v>8181.42</v>
      </c>
      <c r="CQ192" s="33">
        <f t="shared" si="234"/>
        <v>8181.42</v>
      </c>
      <c r="CR192" s="33">
        <f t="shared" si="234"/>
        <v>8181.42</v>
      </c>
      <c r="CS192" s="33">
        <f t="shared" si="234"/>
        <v>8181.42</v>
      </c>
      <c r="CT192" s="33">
        <f t="shared" si="234"/>
        <v>8181.42</v>
      </c>
      <c r="CU192" s="33">
        <f t="shared" si="234"/>
        <v>8181.42</v>
      </c>
      <c r="CV192" s="33">
        <f t="shared" si="234"/>
        <v>8181.42</v>
      </c>
      <c r="CW192" s="33">
        <f t="shared" si="234"/>
        <v>8181.42</v>
      </c>
      <c r="CX192" s="33">
        <f t="shared" si="234"/>
        <v>8181.42</v>
      </c>
      <c r="CY192" s="33">
        <f t="shared" si="234"/>
        <v>8181.42</v>
      </c>
      <c r="CZ192" s="33">
        <f t="shared" si="234"/>
        <v>8181.42</v>
      </c>
      <c r="DA192" s="33">
        <f t="shared" si="234"/>
        <v>8181.42</v>
      </c>
      <c r="DB192" s="33">
        <f t="shared" si="234"/>
        <v>8181.42</v>
      </c>
      <c r="DC192" s="33">
        <f t="shared" si="234"/>
        <v>8181.42</v>
      </c>
      <c r="DD192" s="33">
        <f t="shared" si="234"/>
        <v>8181.42</v>
      </c>
      <c r="DE192" s="33">
        <f t="shared" si="234"/>
        <v>8181.42</v>
      </c>
      <c r="DF192" s="33">
        <f t="shared" si="234"/>
        <v>8181.42</v>
      </c>
      <c r="DG192" s="33">
        <f t="shared" si="234"/>
        <v>8181.42</v>
      </c>
      <c r="DH192" s="33">
        <f t="shared" si="234"/>
        <v>8181.42</v>
      </c>
      <c r="DI192" s="33">
        <f t="shared" si="234"/>
        <v>8181.42</v>
      </c>
      <c r="DJ192" s="33">
        <f t="shared" si="234"/>
        <v>8181.42</v>
      </c>
      <c r="DK192" s="33">
        <f t="shared" si="234"/>
        <v>8181.42</v>
      </c>
      <c r="DL192" s="33">
        <f t="shared" si="234"/>
        <v>8181.42</v>
      </c>
      <c r="DM192" s="33">
        <f t="shared" si="234"/>
        <v>8181.42</v>
      </c>
      <c r="DN192" s="33">
        <f t="shared" si="234"/>
        <v>8181.42</v>
      </c>
      <c r="DO192" s="33">
        <f t="shared" si="234"/>
        <v>8181.42</v>
      </c>
      <c r="DP192" s="33">
        <f t="shared" si="234"/>
        <v>8181.42</v>
      </c>
      <c r="DQ192" s="33">
        <f t="shared" si="234"/>
        <v>8181.42</v>
      </c>
      <c r="DR192" s="33">
        <f t="shared" si="234"/>
        <v>8181.42</v>
      </c>
      <c r="DS192" s="33">
        <f t="shared" si="234"/>
        <v>8181.42</v>
      </c>
      <c r="DT192" s="33">
        <f t="shared" si="234"/>
        <v>8181.42</v>
      </c>
      <c r="DU192" s="33">
        <f t="shared" si="234"/>
        <v>8181.42</v>
      </c>
      <c r="DV192" s="33">
        <f t="shared" si="234"/>
        <v>8181.42</v>
      </c>
      <c r="DW192" s="33">
        <f t="shared" si="234"/>
        <v>8181.42</v>
      </c>
      <c r="DX192" s="33">
        <f t="shared" si="234"/>
        <v>8181.42</v>
      </c>
      <c r="DY192" s="33">
        <f t="shared" si="234"/>
        <v>8181.42</v>
      </c>
      <c r="DZ192" s="33">
        <f t="shared" si="234"/>
        <v>8181.42</v>
      </c>
      <c r="EA192" s="33">
        <f t="shared" ref="EA192:FX192" si="235">(EA32)</f>
        <v>8181.42</v>
      </c>
      <c r="EB192" s="33">
        <f t="shared" si="235"/>
        <v>8181.42</v>
      </c>
      <c r="EC192" s="33">
        <f t="shared" si="235"/>
        <v>8181.42</v>
      </c>
      <c r="ED192" s="33">
        <f t="shared" si="235"/>
        <v>8181.42</v>
      </c>
      <c r="EE192" s="33">
        <f t="shared" si="235"/>
        <v>8181.42</v>
      </c>
      <c r="EF192" s="33">
        <f t="shared" si="235"/>
        <v>8181.42</v>
      </c>
      <c r="EG192" s="33">
        <f t="shared" si="235"/>
        <v>8181.42</v>
      </c>
      <c r="EH192" s="33">
        <f t="shared" si="235"/>
        <v>8181.42</v>
      </c>
      <c r="EI192" s="33">
        <f t="shared" si="235"/>
        <v>8181.42</v>
      </c>
      <c r="EJ192" s="33">
        <f t="shared" si="235"/>
        <v>8181.42</v>
      </c>
      <c r="EK192" s="33">
        <f t="shared" si="235"/>
        <v>8181.42</v>
      </c>
      <c r="EL192" s="33">
        <f t="shared" si="235"/>
        <v>8181.42</v>
      </c>
      <c r="EM192" s="33">
        <f t="shared" si="235"/>
        <v>8181.42</v>
      </c>
      <c r="EN192" s="33">
        <f t="shared" si="235"/>
        <v>8181.42</v>
      </c>
      <c r="EO192" s="33">
        <f t="shared" si="235"/>
        <v>8181.42</v>
      </c>
      <c r="EP192" s="33">
        <f t="shared" si="235"/>
        <v>8181.42</v>
      </c>
      <c r="EQ192" s="33">
        <f t="shared" si="235"/>
        <v>8181.42</v>
      </c>
      <c r="ER192" s="33">
        <f t="shared" si="235"/>
        <v>8181.42</v>
      </c>
      <c r="ES192" s="33">
        <f t="shared" si="235"/>
        <v>8181.42</v>
      </c>
      <c r="ET192" s="33">
        <f t="shared" si="235"/>
        <v>8181.42</v>
      </c>
      <c r="EU192" s="33">
        <f t="shared" si="235"/>
        <v>8181.42</v>
      </c>
      <c r="EV192" s="33">
        <f t="shared" si="235"/>
        <v>8181.42</v>
      </c>
      <c r="EW192" s="33">
        <f t="shared" si="235"/>
        <v>8181.42</v>
      </c>
      <c r="EX192" s="33">
        <f t="shared" si="235"/>
        <v>8181.42</v>
      </c>
      <c r="EY192" s="33">
        <f t="shared" si="235"/>
        <v>8181.42</v>
      </c>
      <c r="EZ192" s="33">
        <f t="shared" si="235"/>
        <v>8181.42</v>
      </c>
      <c r="FA192" s="33">
        <f t="shared" si="235"/>
        <v>8181.42</v>
      </c>
      <c r="FB192" s="33">
        <f t="shared" si="235"/>
        <v>8181.42</v>
      </c>
      <c r="FC192" s="33">
        <f t="shared" si="235"/>
        <v>8181.42</v>
      </c>
      <c r="FD192" s="33">
        <f t="shared" si="235"/>
        <v>8181.42</v>
      </c>
      <c r="FE192" s="33">
        <f t="shared" si="235"/>
        <v>8181.42</v>
      </c>
      <c r="FF192" s="33">
        <f t="shared" si="235"/>
        <v>8181.42</v>
      </c>
      <c r="FG192" s="33">
        <f t="shared" si="235"/>
        <v>8181.42</v>
      </c>
      <c r="FH192" s="33">
        <f t="shared" si="235"/>
        <v>8181.42</v>
      </c>
      <c r="FI192" s="33">
        <f t="shared" si="235"/>
        <v>8181.42</v>
      </c>
      <c r="FJ192" s="33">
        <f t="shared" si="235"/>
        <v>8181.42</v>
      </c>
      <c r="FK192" s="33">
        <f t="shared" si="235"/>
        <v>8181.42</v>
      </c>
      <c r="FL192" s="33">
        <f t="shared" si="235"/>
        <v>8181.42</v>
      </c>
      <c r="FM192" s="33">
        <f t="shared" si="235"/>
        <v>8181.42</v>
      </c>
      <c r="FN192" s="33">
        <f t="shared" si="235"/>
        <v>8181.42</v>
      </c>
      <c r="FO192" s="33">
        <f t="shared" si="235"/>
        <v>8181.42</v>
      </c>
      <c r="FP192" s="33">
        <f t="shared" si="235"/>
        <v>8181.42</v>
      </c>
      <c r="FQ192" s="33">
        <f t="shared" si="235"/>
        <v>8181.42</v>
      </c>
      <c r="FR192" s="33">
        <f t="shared" si="235"/>
        <v>8181.42</v>
      </c>
      <c r="FS192" s="33">
        <f t="shared" si="235"/>
        <v>8181.42</v>
      </c>
      <c r="FT192" s="47">
        <f t="shared" si="235"/>
        <v>8181.42</v>
      </c>
      <c r="FU192" s="33">
        <f t="shared" si="235"/>
        <v>8181.42</v>
      </c>
      <c r="FV192" s="33">
        <f t="shared" si="235"/>
        <v>8181.42</v>
      </c>
      <c r="FW192" s="33">
        <f t="shared" si="235"/>
        <v>8181.42</v>
      </c>
      <c r="FX192" s="33">
        <f t="shared" si="235"/>
        <v>8181.42</v>
      </c>
      <c r="FY192" s="28"/>
      <c r="GA192" s="33"/>
      <c r="GB192" s="33"/>
      <c r="GC192" s="33"/>
      <c r="GD192" s="6"/>
      <c r="GE192" s="6"/>
    </row>
    <row r="193" spans="1:187" ht="15.75" x14ac:dyDescent="0.25">
      <c r="A193" s="3" t="s">
        <v>540</v>
      </c>
      <c r="B193" s="2" t="s">
        <v>541</v>
      </c>
      <c r="C193" s="21">
        <f t="shared" ref="C193:BN193" si="236">(C91)</f>
        <v>6149.3</v>
      </c>
      <c r="D193" s="21">
        <f t="shared" si="236"/>
        <v>41907.5</v>
      </c>
      <c r="E193" s="21">
        <f t="shared" si="236"/>
        <v>8046.2000000000007</v>
      </c>
      <c r="F193" s="21">
        <f t="shared" si="236"/>
        <v>17803.899999999998</v>
      </c>
      <c r="G193" s="21">
        <f t="shared" si="236"/>
        <v>1047.4000000000001</v>
      </c>
      <c r="H193" s="21">
        <f t="shared" si="236"/>
        <v>952.7</v>
      </c>
      <c r="I193" s="21">
        <f t="shared" si="236"/>
        <v>10394.1</v>
      </c>
      <c r="J193" s="21">
        <f t="shared" si="236"/>
        <v>2343.9</v>
      </c>
      <c r="K193" s="21">
        <f t="shared" si="236"/>
        <v>297.39999999999998</v>
      </c>
      <c r="L193" s="21">
        <f t="shared" si="236"/>
        <v>2637.7000000000003</v>
      </c>
      <c r="M193" s="21">
        <f t="shared" si="236"/>
        <v>1358.2</v>
      </c>
      <c r="N193" s="21">
        <f t="shared" si="236"/>
        <v>52707.1</v>
      </c>
      <c r="O193" s="21">
        <f t="shared" si="236"/>
        <v>14703.7</v>
      </c>
      <c r="P193" s="21">
        <f t="shared" si="236"/>
        <v>180.7</v>
      </c>
      <c r="Q193" s="21">
        <f t="shared" si="236"/>
        <v>39784.5</v>
      </c>
      <c r="R193" s="21">
        <f t="shared" si="236"/>
        <v>486.1</v>
      </c>
      <c r="S193" s="21">
        <f t="shared" si="236"/>
        <v>1619.6</v>
      </c>
      <c r="T193" s="21">
        <f t="shared" si="236"/>
        <v>142.80000000000001</v>
      </c>
      <c r="U193" s="21">
        <f t="shared" si="236"/>
        <v>50</v>
      </c>
      <c r="V193" s="21">
        <f t="shared" si="236"/>
        <v>300.60000000000002</v>
      </c>
      <c r="W193" s="21">
        <f t="shared" si="236"/>
        <v>50</v>
      </c>
      <c r="X193" s="21">
        <f t="shared" si="236"/>
        <v>50</v>
      </c>
      <c r="Y193" s="21">
        <f t="shared" si="236"/>
        <v>493.3</v>
      </c>
      <c r="Z193" s="21">
        <f t="shared" si="236"/>
        <v>244.6</v>
      </c>
      <c r="AA193" s="21">
        <f t="shared" si="236"/>
        <v>30032.3</v>
      </c>
      <c r="AB193" s="21">
        <f t="shared" si="236"/>
        <v>29738.5</v>
      </c>
      <c r="AC193" s="21">
        <f t="shared" si="236"/>
        <v>964.5</v>
      </c>
      <c r="AD193" s="21">
        <f t="shared" si="236"/>
        <v>1280.2</v>
      </c>
      <c r="AE193" s="21">
        <f t="shared" si="236"/>
        <v>111.2</v>
      </c>
      <c r="AF193" s="21">
        <f t="shared" si="236"/>
        <v>169.1</v>
      </c>
      <c r="AG193" s="21">
        <f t="shared" si="236"/>
        <v>799.8</v>
      </c>
      <c r="AH193" s="21">
        <f t="shared" si="236"/>
        <v>1034.5999999999999</v>
      </c>
      <c r="AI193" s="21">
        <f t="shared" si="236"/>
        <v>367.6</v>
      </c>
      <c r="AJ193" s="21">
        <f t="shared" si="236"/>
        <v>203.29999999999998</v>
      </c>
      <c r="AK193" s="21">
        <f t="shared" si="236"/>
        <v>217.2</v>
      </c>
      <c r="AL193" s="21">
        <f t="shared" si="236"/>
        <v>280</v>
      </c>
      <c r="AM193" s="21">
        <f t="shared" si="236"/>
        <v>449.5</v>
      </c>
      <c r="AN193" s="21">
        <f t="shared" si="236"/>
        <v>361.2</v>
      </c>
      <c r="AO193" s="21">
        <f t="shared" si="236"/>
        <v>4705.2000000000007</v>
      </c>
      <c r="AP193" s="21">
        <f t="shared" si="236"/>
        <v>86834.4</v>
      </c>
      <c r="AQ193" s="21">
        <f t="shared" si="236"/>
        <v>246.5</v>
      </c>
      <c r="AR193" s="21">
        <f t="shared" si="236"/>
        <v>62344.800000000003</v>
      </c>
      <c r="AS193" s="21">
        <f t="shared" si="236"/>
        <v>6894.5</v>
      </c>
      <c r="AT193" s="21">
        <f t="shared" si="236"/>
        <v>2335.1999999999998</v>
      </c>
      <c r="AU193" s="21">
        <f t="shared" si="236"/>
        <v>263.5</v>
      </c>
      <c r="AV193" s="21">
        <f t="shared" si="236"/>
        <v>302.10000000000002</v>
      </c>
      <c r="AW193" s="21">
        <f t="shared" si="236"/>
        <v>211.9</v>
      </c>
      <c r="AX193" s="21">
        <f t="shared" si="236"/>
        <v>50</v>
      </c>
      <c r="AY193" s="21">
        <f t="shared" si="236"/>
        <v>474.3</v>
      </c>
      <c r="AZ193" s="21">
        <f t="shared" si="236"/>
        <v>11452</v>
      </c>
      <c r="BA193" s="21">
        <f t="shared" si="236"/>
        <v>9048.2000000000007</v>
      </c>
      <c r="BB193" s="21">
        <f t="shared" si="236"/>
        <v>7826.5</v>
      </c>
      <c r="BC193" s="21">
        <f t="shared" si="236"/>
        <v>29888.5</v>
      </c>
      <c r="BD193" s="21">
        <f t="shared" si="236"/>
        <v>4945.8999999999996</v>
      </c>
      <c r="BE193" s="21">
        <f t="shared" si="236"/>
        <v>1405.8999999999999</v>
      </c>
      <c r="BF193" s="21">
        <f t="shared" si="236"/>
        <v>23622.1</v>
      </c>
      <c r="BG193" s="21">
        <f t="shared" si="236"/>
        <v>976.5</v>
      </c>
      <c r="BH193" s="21">
        <f t="shared" si="236"/>
        <v>611.20000000000005</v>
      </c>
      <c r="BI193" s="21">
        <f t="shared" si="236"/>
        <v>255.2</v>
      </c>
      <c r="BJ193" s="21">
        <f t="shared" si="236"/>
        <v>6301.1</v>
      </c>
      <c r="BK193" s="21">
        <f t="shared" si="236"/>
        <v>15927</v>
      </c>
      <c r="BL193" s="21">
        <f t="shared" si="236"/>
        <v>185.6</v>
      </c>
      <c r="BM193" s="21">
        <f t="shared" si="236"/>
        <v>282.39999999999998</v>
      </c>
      <c r="BN193" s="21">
        <f t="shared" si="236"/>
        <v>3670.2</v>
      </c>
      <c r="BO193" s="21">
        <f t="shared" ref="BO193:DZ193" si="237">(BO91)</f>
        <v>1355.6</v>
      </c>
      <c r="BP193" s="21">
        <f t="shared" si="237"/>
        <v>199.9</v>
      </c>
      <c r="BQ193" s="21">
        <f t="shared" si="237"/>
        <v>6056.1</v>
      </c>
      <c r="BR193" s="21">
        <f t="shared" si="237"/>
        <v>4715.1000000000004</v>
      </c>
      <c r="BS193" s="21">
        <f t="shared" si="237"/>
        <v>1103.4000000000001</v>
      </c>
      <c r="BT193" s="21">
        <f t="shared" si="237"/>
        <v>440</v>
      </c>
      <c r="BU193" s="21">
        <f t="shared" si="237"/>
        <v>428.09999999999997</v>
      </c>
      <c r="BV193" s="21">
        <f t="shared" si="237"/>
        <v>1257.3999999999999</v>
      </c>
      <c r="BW193" s="21">
        <f t="shared" si="237"/>
        <v>1959.2</v>
      </c>
      <c r="BX193" s="21">
        <f t="shared" si="237"/>
        <v>92.6</v>
      </c>
      <c r="BY193" s="21">
        <f t="shared" si="237"/>
        <v>526.20000000000005</v>
      </c>
      <c r="BZ193" s="21">
        <f t="shared" si="237"/>
        <v>214.2</v>
      </c>
      <c r="CA193" s="21">
        <f t="shared" si="237"/>
        <v>175</v>
      </c>
      <c r="CB193" s="21">
        <f t="shared" si="237"/>
        <v>80737.3</v>
      </c>
      <c r="CC193" s="21">
        <f t="shared" si="237"/>
        <v>168.9</v>
      </c>
      <c r="CD193" s="21">
        <f t="shared" si="237"/>
        <v>59.5</v>
      </c>
      <c r="CE193" s="21">
        <f t="shared" si="237"/>
        <v>167</v>
      </c>
      <c r="CF193" s="21">
        <f t="shared" si="237"/>
        <v>100.39999999999999</v>
      </c>
      <c r="CG193" s="21">
        <f t="shared" si="237"/>
        <v>202.5</v>
      </c>
      <c r="CH193" s="21">
        <f t="shared" si="237"/>
        <v>111</v>
      </c>
      <c r="CI193" s="21">
        <f t="shared" si="237"/>
        <v>719</v>
      </c>
      <c r="CJ193" s="21">
        <f t="shared" si="237"/>
        <v>968.2</v>
      </c>
      <c r="CK193" s="21">
        <f t="shared" si="237"/>
        <v>4976.6000000000004</v>
      </c>
      <c r="CL193" s="21">
        <f t="shared" si="237"/>
        <v>1318.7</v>
      </c>
      <c r="CM193" s="21">
        <f t="shared" si="237"/>
        <v>819.5</v>
      </c>
      <c r="CN193" s="21">
        <f t="shared" si="237"/>
        <v>29642.5</v>
      </c>
      <c r="CO193" s="21">
        <f t="shared" si="237"/>
        <v>15214.2</v>
      </c>
      <c r="CP193" s="21">
        <f t="shared" si="237"/>
        <v>1071.9000000000001</v>
      </c>
      <c r="CQ193" s="21">
        <f t="shared" si="237"/>
        <v>1044.5999999999999</v>
      </c>
      <c r="CR193" s="21">
        <f t="shared" si="237"/>
        <v>181.5</v>
      </c>
      <c r="CS193" s="21">
        <f t="shared" si="237"/>
        <v>353.3</v>
      </c>
      <c r="CT193" s="21">
        <f t="shared" si="237"/>
        <v>112.2</v>
      </c>
      <c r="CU193" s="21">
        <f t="shared" si="237"/>
        <v>76.900000000000006</v>
      </c>
      <c r="CV193" s="21">
        <f t="shared" si="237"/>
        <v>51.7</v>
      </c>
      <c r="CW193" s="21">
        <f t="shared" si="237"/>
        <v>166</v>
      </c>
      <c r="CX193" s="21">
        <f t="shared" si="237"/>
        <v>485</v>
      </c>
      <c r="CY193" s="21">
        <f t="shared" si="237"/>
        <v>50</v>
      </c>
      <c r="CZ193" s="21">
        <f t="shared" si="237"/>
        <v>2126.1</v>
      </c>
      <c r="DA193" s="21">
        <f t="shared" si="237"/>
        <v>183.6</v>
      </c>
      <c r="DB193" s="21">
        <f t="shared" si="237"/>
        <v>306.2</v>
      </c>
      <c r="DC193" s="21">
        <f t="shared" si="237"/>
        <v>160.9</v>
      </c>
      <c r="DD193" s="21">
        <f t="shared" si="237"/>
        <v>162</v>
      </c>
      <c r="DE193" s="21">
        <f t="shared" si="237"/>
        <v>443.2</v>
      </c>
      <c r="DF193" s="21">
        <f t="shared" si="237"/>
        <v>21912.400000000001</v>
      </c>
      <c r="DG193" s="21">
        <f t="shared" si="237"/>
        <v>80.599999999999994</v>
      </c>
      <c r="DH193" s="21">
        <f t="shared" si="237"/>
        <v>2069.5</v>
      </c>
      <c r="DI193" s="21">
        <f t="shared" si="237"/>
        <v>2701.5</v>
      </c>
      <c r="DJ193" s="21">
        <f t="shared" si="237"/>
        <v>692.6</v>
      </c>
      <c r="DK193" s="21">
        <f t="shared" si="237"/>
        <v>462.4</v>
      </c>
      <c r="DL193" s="21">
        <f t="shared" si="237"/>
        <v>5870.3</v>
      </c>
      <c r="DM193" s="21">
        <f t="shared" si="237"/>
        <v>280.10000000000002</v>
      </c>
      <c r="DN193" s="21">
        <f t="shared" si="237"/>
        <v>1471.5</v>
      </c>
      <c r="DO193" s="21">
        <f t="shared" si="237"/>
        <v>3112.1</v>
      </c>
      <c r="DP193" s="21">
        <f t="shared" si="237"/>
        <v>214</v>
      </c>
      <c r="DQ193" s="21">
        <f t="shared" si="237"/>
        <v>574.20000000000005</v>
      </c>
      <c r="DR193" s="21">
        <f t="shared" si="237"/>
        <v>1429.3</v>
      </c>
      <c r="DS193" s="21">
        <f t="shared" si="237"/>
        <v>799.6</v>
      </c>
      <c r="DT193" s="21">
        <f t="shared" si="237"/>
        <v>133.19999999999999</v>
      </c>
      <c r="DU193" s="21">
        <f t="shared" si="237"/>
        <v>394</v>
      </c>
      <c r="DV193" s="21">
        <f t="shared" si="237"/>
        <v>198.8</v>
      </c>
      <c r="DW193" s="21">
        <f t="shared" si="237"/>
        <v>361.5</v>
      </c>
      <c r="DX193" s="21">
        <f t="shared" si="237"/>
        <v>171</v>
      </c>
      <c r="DY193" s="21">
        <f t="shared" si="237"/>
        <v>325</v>
      </c>
      <c r="DZ193" s="21">
        <f t="shared" si="237"/>
        <v>923.7</v>
      </c>
      <c r="EA193" s="21">
        <f t="shared" ref="EA193:FX193" si="238">(EA91)</f>
        <v>664.2</v>
      </c>
      <c r="EB193" s="21">
        <f t="shared" si="238"/>
        <v>587.4</v>
      </c>
      <c r="EC193" s="21">
        <f t="shared" si="238"/>
        <v>311</v>
      </c>
      <c r="ED193" s="21">
        <f t="shared" si="238"/>
        <v>1658.4</v>
      </c>
      <c r="EE193" s="21">
        <f t="shared" si="238"/>
        <v>189.4</v>
      </c>
      <c r="EF193" s="21">
        <f t="shared" si="238"/>
        <v>1483.3999999999999</v>
      </c>
      <c r="EG193" s="21">
        <f t="shared" si="238"/>
        <v>287.8</v>
      </c>
      <c r="EH193" s="21">
        <f t="shared" si="238"/>
        <v>237.6</v>
      </c>
      <c r="EI193" s="21">
        <f t="shared" si="238"/>
        <v>16743</v>
      </c>
      <c r="EJ193" s="21">
        <f t="shared" si="238"/>
        <v>9413.7999999999993</v>
      </c>
      <c r="EK193" s="21">
        <f t="shared" si="238"/>
        <v>691.2</v>
      </c>
      <c r="EL193" s="21">
        <f t="shared" si="238"/>
        <v>487.90000000000003</v>
      </c>
      <c r="EM193" s="21">
        <f t="shared" si="238"/>
        <v>438.40000000000003</v>
      </c>
      <c r="EN193" s="21">
        <f t="shared" si="238"/>
        <v>991.5</v>
      </c>
      <c r="EO193" s="21">
        <f t="shared" si="238"/>
        <v>406.79999999999995</v>
      </c>
      <c r="EP193" s="21">
        <f t="shared" si="238"/>
        <v>401.8</v>
      </c>
      <c r="EQ193" s="21">
        <f t="shared" si="238"/>
        <v>2712.7</v>
      </c>
      <c r="ER193" s="21">
        <f t="shared" si="238"/>
        <v>341.90000000000003</v>
      </c>
      <c r="ES193" s="21">
        <f t="shared" si="238"/>
        <v>123.4</v>
      </c>
      <c r="ET193" s="21">
        <f t="shared" si="238"/>
        <v>219.9</v>
      </c>
      <c r="EU193" s="21">
        <f t="shared" si="238"/>
        <v>643.59999999999991</v>
      </c>
      <c r="EV193" s="21">
        <f t="shared" si="238"/>
        <v>66.400000000000006</v>
      </c>
      <c r="EW193" s="21">
        <f t="shared" si="238"/>
        <v>900.2</v>
      </c>
      <c r="EX193" s="21">
        <f t="shared" si="238"/>
        <v>244.6</v>
      </c>
      <c r="EY193" s="21">
        <f t="shared" si="238"/>
        <v>248.39999999999998</v>
      </c>
      <c r="EZ193" s="21">
        <f t="shared" si="238"/>
        <v>127.7</v>
      </c>
      <c r="FA193" s="21">
        <f t="shared" si="238"/>
        <v>3393.8</v>
      </c>
      <c r="FB193" s="21">
        <f t="shared" si="238"/>
        <v>346.6</v>
      </c>
      <c r="FC193" s="21">
        <f t="shared" si="238"/>
        <v>2346.7999999999997</v>
      </c>
      <c r="FD193" s="21">
        <f t="shared" si="238"/>
        <v>354.9</v>
      </c>
      <c r="FE193" s="21">
        <f t="shared" si="238"/>
        <v>100.7</v>
      </c>
      <c r="FF193" s="21">
        <f t="shared" si="238"/>
        <v>231.20000000000002</v>
      </c>
      <c r="FG193" s="21">
        <f t="shared" si="238"/>
        <v>117.1</v>
      </c>
      <c r="FH193" s="21">
        <f t="shared" si="238"/>
        <v>94.3</v>
      </c>
      <c r="FI193" s="21">
        <f t="shared" si="238"/>
        <v>1862.7</v>
      </c>
      <c r="FJ193" s="21">
        <f t="shared" si="238"/>
        <v>1902.2</v>
      </c>
      <c r="FK193" s="21">
        <f t="shared" si="238"/>
        <v>2283.1999999999998</v>
      </c>
      <c r="FL193" s="21">
        <f t="shared" si="238"/>
        <v>5965.1</v>
      </c>
      <c r="FM193" s="21">
        <f t="shared" si="238"/>
        <v>3703.4</v>
      </c>
      <c r="FN193" s="21">
        <f t="shared" si="238"/>
        <v>21656.1</v>
      </c>
      <c r="FO193" s="21">
        <f t="shared" si="238"/>
        <v>1121.8</v>
      </c>
      <c r="FP193" s="21">
        <f t="shared" si="238"/>
        <v>2259.9</v>
      </c>
      <c r="FQ193" s="21">
        <f t="shared" si="238"/>
        <v>902.8</v>
      </c>
      <c r="FR193" s="21">
        <f t="shared" si="238"/>
        <v>166</v>
      </c>
      <c r="FS193" s="21">
        <f t="shared" si="238"/>
        <v>197.60000000000002</v>
      </c>
      <c r="FT193" s="17">
        <f t="shared" si="238"/>
        <v>80.599999999999994</v>
      </c>
      <c r="FU193" s="21">
        <f t="shared" si="238"/>
        <v>770.5</v>
      </c>
      <c r="FV193" s="21">
        <f t="shared" si="238"/>
        <v>669.7</v>
      </c>
      <c r="FW193" s="21">
        <f t="shared" si="238"/>
        <v>203.8</v>
      </c>
      <c r="FX193" s="21">
        <f t="shared" si="238"/>
        <v>64.699999999999989</v>
      </c>
      <c r="FY193" s="33"/>
      <c r="FZ193" s="33"/>
      <c r="GA193" s="33"/>
      <c r="GB193" s="49"/>
      <c r="GC193" s="49"/>
      <c r="GD193" s="68"/>
      <c r="GE193" s="68"/>
    </row>
    <row r="194" spans="1:187" ht="15.75" x14ac:dyDescent="0.25">
      <c r="A194" s="3" t="s">
        <v>542</v>
      </c>
      <c r="B194" s="2" t="s">
        <v>543</v>
      </c>
      <c r="C194" s="21">
        <f t="shared" ref="C194:BN194" si="239">C33</f>
        <v>7894</v>
      </c>
      <c r="D194" s="21">
        <f t="shared" si="239"/>
        <v>7894</v>
      </c>
      <c r="E194" s="21">
        <f t="shared" si="239"/>
        <v>7894</v>
      </c>
      <c r="F194" s="21">
        <f t="shared" si="239"/>
        <v>7894</v>
      </c>
      <c r="G194" s="21">
        <f t="shared" si="239"/>
        <v>7894</v>
      </c>
      <c r="H194" s="21">
        <f t="shared" si="239"/>
        <v>7894</v>
      </c>
      <c r="I194" s="21">
        <f t="shared" si="239"/>
        <v>7894</v>
      </c>
      <c r="J194" s="21">
        <f t="shared" si="239"/>
        <v>7894</v>
      </c>
      <c r="K194" s="21">
        <f t="shared" si="239"/>
        <v>7894</v>
      </c>
      <c r="L194" s="21">
        <f t="shared" si="239"/>
        <v>7894</v>
      </c>
      <c r="M194" s="21">
        <f t="shared" si="239"/>
        <v>7894</v>
      </c>
      <c r="N194" s="21">
        <f t="shared" si="239"/>
        <v>7894</v>
      </c>
      <c r="O194" s="21">
        <f t="shared" si="239"/>
        <v>7894</v>
      </c>
      <c r="P194" s="21">
        <f t="shared" si="239"/>
        <v>7894</v>
      </c>
      <c r="Q194" s="21">
        <f t="shared" si="239"/>
        <v>7894</v>
      </c>
      <c r="R194" s="21">
        <f t="shared" si="239"/>
        <v>7894</v>
      </c>
      <c r="S194" s="21">
        <f t="shared" si="239"/>
        <v>7894</v>
      </c>
      <c r="T194" s="21">
        <f t="shared" si="239"/>
        <v>7894</v>
      </c>
      <c r="U194" s="21">
        <f t="shared" si="239"/>
        <v>7894</v>
      </c>
      <c r="V194" s="21">
        <f t="shared" si="239"/>
        <v>7894</v>
      </c>
      <c r="W194" s="21">
        <f t="shared" si="239"/>
        <v>7894</v>
      </c>
      <c r="X194" s="21">
        <f t="shared" si="239"/>
        <v>7894</v>
      </c>
      <c r="Y194" s="21">
        <f t="shared" si="239"/>
        <v>7894</v>
      </c>
      <c r="Z194" s="21">
        <f t="shared" si="239"/>
        <v>7894</v>
      </c>
      <c r="AA194" s="21">
        <f t="shared" si="239"/>
        <v>7894</v>
      </c>
      <c r="AB194" s="21">
        <f t="shared" si="239"/>
        <v>7894</v>
      </c>
      <c r="AC194" s="21">
        <f t="shared" si="239"/>
        <v>7894</v>
      </c>
      <c r="AD194" s="21">
        <f t="shared" si="239"/>
        <v>7894</v>
      </c>
      <c r="AE194" s="21">
        <f t="shared" si="239"/>
        <v>7894</v>
      </c>
      <c r="AF194" s="21">
        <f t="shared" si="239"/>
        <v>7894</v>
      </c>
      <c r="AG194" s="21">
        <f t="shared" si="239"/>
        <v>7894</v>
      </c>
      <c r="AH194" s="21">
        <f t="shared" si="239"/>
        <v>7894</v>
      </c>
      <c r="AI194" s="21">
        <f t="shared" si="239"/>
        <v>7894</v>
      </c>
      <c r="AJ194" s="21">
        <f t="shared" si="239"/>
        <v>7894</v>
      </c>
      <c r="AK194" s="21">
        <f t="shared" si="239"/>
        <v>7894</v>
      </c>
      <c r="AL194" s="21">
        <f t="shared" si="239"/>
        <v>7894</v>
      </c>
      <c r="AM194" s="21">
        <f t="shared" si="239"/>
        <v>7894</v>
      </c>
      <c r="AN194" s="21">
        <f t="shared" si="239"/>
        <v>7894</v>
      </c>
      <c r="AO194" s="21">
        <f t="shared" si="239"/>
        <v>7894</v>
      </c>
      <c r="AP194" s="21">
        <f t="shared" si="239"/>
        <v>7894</v>
      </c>
      <c r="AQ194" s="21">
        <f t="shared" si="239"/>
        <v>7894</v>
      </c>
      <c r="AR194" s="21">
        <f t="shared" si="239"/>
        <v>7894</v>
      </c>
      <c r="AS194" s="21">
        <f t="shared" si="239"/>
        <v>7894</v>
      </c>
      <c r="AT194" s="21">
        <f t="shared" si="239"/>
        <v>7894</v>
      </c>
      <c r="AU194" s="21">
        <f t="shared" si="239"/>
        <v>7894</v>
      </c>
      <c r="AV194" s="21">
        <f t="shared" si="239"/>
        <v>7894</v>
      </c>
      <c r="AW194" s="21">
        <f t="shared" si="239"/>
        <v>7894</v>
      </c>
      <c r="AX194" s="21">
        <f t="shared" si="239"/>
        <v>7894</v>
      </c>
      <c r="AY194" s="21">
        <f t="shared" si="239"/>
        <v>7894</v>
      </c>
      <c r="AZ194" s="21">
        <f t="shared" si="239"/>
        <v>7894</v>
      </c>
      <c r="BA194" s="21">
        <f t="shared" si="239"/>
        <v>7894</v>
      </c>
      <c r="BB194" s="21">
        <f t="shared" si="239"/>
        <v>7894</v>
      </c>
      <c r="BC194" s="21">
        <f t="shared" si="239"/>
        <v>7894</v>
      </c>
      <c r="BD194" s="21">
        <f t="shared" si="239"/>
        <v>7894</v>
      </c>
      <c r="BE194" s="21">
        <f t="shared" si="239"/>
        <v>7894</v>
      </c>
      <c r="BF194" s="21">
        <f t="shared" si="239"/>
        <v>7894</v>
      </c>
      <c r="BG194" s="21">
        <f t="shared" si="239"/>
        <v>7894</v>
      </c>
      <c r="BH194" s="21">
        <f t="shared" si="239"/>
        <v>7894</v>
      </c>
      <c r="BI194" s="21">
        <f t="shared" si="239"/>
        <v>7894</v>
      </c>
      <c r="BJ194" s="21">
        <f t="shared" si="239"/>
        <v>7894</v>
      </c>
      <c r="BK194" s="21">
        <f t="shared" si="239"/>
        <v>7894</v>
      </c>
      <c r="BL194" s="21">
        <f t="shared" si="239"/>
        <v>7894</v>
      </c>
      <c r="BM194" s="21">
        <f t="shared" si="239"/>
        <v>7894</v>
      </c>
      <c r="BN194" s="21">
        <f t="shared" si="239"/>
        <v>7894</v>
      </c>
      <c r="BO194" s="21">
        <f t="shared" ref="BO194:DZ194" si="240">BO33</f>
        <v>7894</v>
      </c>
      <c r="BP194" s="21">
        <f t="shared" si="240"/>
        <v>7894</v>
      </c>
      <c r="BQ194" s="21">
        <f t="shared" si="240"/>
        <v>7894</v>
      </c>
      <c r="BR194" s="21">
        <f t="shared" si="240"/>
        <v>7894</v>
      </c>
      <c r="BS194" s="21">
        <f t="shared" si="240"/>
        <v>7894</v>
      </c>
      <c r="BT194" s="21">
        <f t="shared" si="240"/>
        <v>7894</v>
      </c>
      <c r="BU194" s="21">
        <f t="shared" si="240"/>
        <v>7894</v>
      </c>
      <c r="BV194" s="21">
        <f t="shared" si="240"/>
        <v>7894</v>
      </c>
      <c r="BW194" s="21">
        <f t="shared" si="240"/>
        <v>7894</v>
      </c>
      <c r="BX194" s="21">
        <f t="shared" si="240"/>
        <v>7894</v>
      </c>
      <c r="BY194" s="21">
        <f t="shared" si="240"/>
        <v>7894</v>
      </c>
      <c r="BZ194" s="21">
        <f t="shared" si="240"/>
        <v>7894</v>
      </c>
      <c r="CA194" s="21">
        <f t="shared" si="240"/>
        <v>7894</v>
      </c>
      <c r="CB194" s="21">
        <f t="shared" si="240"/>
        <v>7894</v>
      </c>
      <c r="CC194" s="21">
        <f t="shared" si="240"/>
        <v>7894</v>
      </c>
      <c r="CD194" s="21">
        <f t="shared" si="240"/>
        <v>7894</v>
      </c>
      <c r="CE194" s="21">
        <f t="shared" si="240"/>
        <v>7894</v>
      </c>
      <c r="CF194" s="21">
        <f t="shared" si="240"/>
        <v>7894</v>
      </c>
      <c r="CG194" s="21">
        <f t="shared" si="240"/>
        <v>7894</v>
      </c>
      <c r="CH194" s="21">
        <f t="shared" si="240"/>
        <v>7894</v>
      </c>
      <c r="CI194" s="21">
        <f t="shared" si="240"/>
        <v>7894</v>
      </c>
      <c r="CJ194" s="21">
        <f t="shared" si="240"/>
        <v>7894</v>
      </c>
      <c r="CK194" s="21">
        <f t="shared" si="240"/>
        <v>7894</v>
      </c>
      <c r="CL194" s="21">
        <f t="shared" si="240"/>
        <v>7894</v>
      </c>
      <c r="CM194" s="21">
        <f t="shared" si="240"/>
        <v>7894</v>
      </c>
      <c r="CN194" s="21">
        <f t="shared" si="240"/>
        <v>7894</v>
      </c>
      <c r="CO194" s="21">
        <f t="shared" si="240"/>
        <v>7894</v>
      </c>
      <c r="CP194" s="21">
        <f t="shared" si="240"/>
        <v>7894</v>
      </c>
      <c r="CQ194" s="21">
        <f t="shared" si="240"/>
        <v>7894</v>
      </c>
      <c r="CR194" s="21">
        <f t="shared" si="240"/>
        <v>7894</v>
      </c>
      <c r="CS194" s="21">
        <f t="shared" si="240"/>
        <v>7894</v>
      </c>
      <c r="CT194" s="21">
        <f t="shared" si="240"/>
        <v>7894</v>
      </c>
      <c r="CU194" s="21">
        <f t="shared" si="240"/>
        <v>7894</v>
      </c>
      <c r="CV194" s="21">
        <f t="shared" si="240"/>
        <v>7894</v>
      </c>
      <c r="CW194" s="21">
        <f t="shared" si="240"/>
        <v>7894</v>
      </c>
      <c r="CX194" s="21">
        <f t="shared" si="240"/>
        <v>7894</v>
      </c>
      <c r="CY194" s="21">
        <f t="shared" si="240"/>
        <v>7894</v>
      </c>
      <c r="CZ194" s="21">
        <f t="shared" si="240"/>
        <v>7894</v>
      </c>
      <c r="DA194" s="21">
        <f t="shared" si="240"/>
        <v>7894</v>
      </c>
      <c r="DB194" s="21">
        <f t="shared" si="240"/>
        <v>7894</v>
      </c>
      <c r="DC194" s="21">
        <f t="shared" si="240"/>
        <v>7894</v>
      </c>
      <c r="DD194" s="21">
        <f t="shared" si="240"/>
        <v>7894</v>
      </c>
      <c r="DE194" s="21">
        <f t="shared" si="240"/>
        <v>7894</v>
      </c>
      <c r="DF194" s="21">
        <f t="shared" si="240"/>
        <v>7894</v>
      </c>
      <c r="DG194" s="21">
        <f t="shared" si="240"/>
        <v>7894</v>
      </c>
      <c r="DH194" s="21">
        <f t="shared" si="240"/>
        <v>7894</v>
      </c>
      <c r="DI194" s="21">
        <f t="shared" si="240"/>
        <v>7894</v>
      </c>
      <c r="DJ194" s="21">
        <f t="shared" si="240"/>
        <v>7894</v>
      </c>
      <c r="DK194" s="21">
        <f t="shared" si="240"/>
        <v>7894</v>
      </c>
      <c r="DL194" s="21">
        <f t="shared" si="240"/>
        <v>7894</v>
      </c>
      <c r="DM194" s="21">
        <f t="shared" si="240"/>
        <v>7894</v>
      </c>
      <c r="DN194" s="21">
        <f t="shared" si="240"/>
        <v>7894</v>
      </c>
      <c r="DO194" s="21">
        <f t="shared" si="240"/>
        <v>7894</v>
      </c>
      <c r="DP194" s="21">
        <f t="shared" si="240"/>
        <v>7894</v>
      </c>
      <c r="DQ194" s="21">
        <f t="shared" si="240"/>
        <v>7894</v>
      </c>
      <c r="DR194" s="21">
        <f t="shared" si="240"/>
        <v>7894</v>
      </c>
      <c r="DS194" s="21">
        <f t="shared" si="240"/>
        <v>7894</v>
      </c>
      <c r="DT194" s="21">
        <f t="shared" si="240"/>
        <v>7894</v>
      </c>
      <c r="DU194" s="21">
        <f t="shared" si="240"/>
        <v>7894</v>
      </c>
      <c r="DV194" s="21">
        <f t="shared" si="240"/>
        <v>7894</v>
      </c>
      <c r="DW194" s="21">
        <f t="shared" si="240"/>
        <v>7894</v>
      </c>
      <c r="DX194" s="21">
        <f t="shared" si="240"/>
        <v>7894</v>
      </c>
      <c r="DY194" s="21">
        <f t="shared" si="240"/>
        <v>7894</v>
      </c>
      <c r="DZ194" s="21">
        <f t="shared" si="240"/>
        <v>7894</v>
      </c>
      <c r="EA194" s="21">
        <f t="shared" ref="EA194:FX194" si="241">EA33</f>
        <v>7894</v>
      </c>
      <c r="EB194" s="21">
        <f t="shared" si="241"/>
        <v>7894</v>
      </c>
      <c r="EC194" s="21">
        <f t="shared" si="241"/>
        <v>7894</v>
      </c>
      <c r="ED194" s="21">
        <f t="shared" si="241"/>
        <v>7894</v>
      </c>
      <c r="EE194" s="21">
        <f t="shared" si="241"/>
        <v>7894</v>
      </c>
      <c r="EF194" s="21">
        <f t="shared" si="241"/>
        <v>7894</v>
      </c>
      <c r="EG194" s="21">
        <f t="shared" si="241"/>
        <v>7894</v>
      </c>
      <c r="EH194" s="21">
        <f t="shared" si="241"/>
        <v>7894</v>
      </c>
      <c r="EI194" s="21">
        <f t="shared" si="241"/>
        <v>7894</v>
      </c>
      <c r="EJ194" s="21">
        <f t="shared" si="241"/>
        <v>7894</v>
      </c>
      <c r="EK194" s="21">
        <f t="shared" si="241"/>
        <v>7894</v>
      </c>
      <c r="EL194" s="21">
        <f t="shared" si="241"/>
        <v>7894</v>
      </c>
      <c r="EM194" s="21">
        <f t="shared" si="241"/>
        <v>7894</v>
      </c>
      <c r="EN194" s="21">
        <f t="shared" si="241"/>
        <v>7894</v>
      </c>
      <c r="EO194" s="21">
        <f t="shared" si="241"/>
        <v>7894</v>
      </c>
      <c r="EP194" s="21">
        <f t="shared" si="241"/>
        <v>7894</v>
      </c>
      <c r="EQ194" s="21">
        <f t="shared" si="241"/>
        <v>7894</v>
      </c>
      <c r="ER194" s="21">
        <f t="shared" si="241"/>
        <v>7894</v>
      </c>
      <c r="ES194" s="21">
        <f t="shared" si="241"/>
        <v>7894</v>
      </c>
      <c r="ET194" s="21">
        <f t="shared" si="241"/>
        <v>7894</v>
      </c>
      <c r="EU194" s="21">
        <f t="shared" si="241"/>
        <v>7894</v>
      </c>
      <c r="EV194" s="21">
        <f t="shared" si="241"/>
        <v>7894</v>
      </c>
      <c r="EW194" s="21">
        <f t="shared" si="241"/>
        <v>7894</v>
      </c>
      <c r="EX194" s="21">
        <f t="shared" si="241"/>
        <v>7894</v>
      </c>
      <c r="EY194" s="21">
        <f t="shared" si="241"/>
        <v>7894</v>
      </c>
      <c r="EZ194" s="21">
        <f t="shared" si="241"/>
        <v>7894</v>
      </c>
      <c r="FA194" s="21">
        <f t="shared" si="241"/>
        <v>7894</v>
      </c>
      <c r="FB194" s="21">
        <f t="shared" si="241"/>
        <v>7894</v>
      </c>
      <c r="FC194" s="21">
        <f t="shared" si="241"/>
        <v>7894</v>
      </c>
      <c r="FD194" s="21">
        <f t="shared" si="241"/>
        <v>7894</v>
      </c>
      <c r="FE194" s="21">
        <f t="shared" si="241"/>
        <v>7894</v>
      </c>
      <c r="FF194" s="21">
        <f t="shared" si="241"/>
        <v>7894</v>
      </c>
      <c r="FG194" s="21">
        <f t="shared" si="241"/>
        <v>7894</v>
      </c>
      <c r="FH194" s="21">
        <f t="shared" si="241"/>
        <v>7894</v>
      </c>
      <c r="FI194" s="21">
        <f t="shared" si="241"/>
        <v>7894</v>
      </c>
      <c r="FJ194" s="21">
        <f t="shared" si="241"/>
        <v>7894</v>
      </c>
      <c r="FK194" s="21">
        <f t="shared" si="241"/>
        <v>7894</v>
      </c>
      <c r="FL194" s="21">
        <f t="shared" si="241"/>
        <v>7894</v>
      </c>
      <c r="FM194" s="21">
        <f t="shared" si="241"/>
        <v>7894</v>
      </c>
      <c r="FN194" s="21">
        <f t="shared" si="241"/>
        <v>7894</v>
      </c>
      <c r="FO194" s="21">
        <f t="shared" si="241"/>
        <v>7894</v>
      </c>
      <c r="FP194" s="21">
        <f t="shared" si="241"/>
        <v>7894</v>
      </c>
      <c r="FQ194" s="21">
        <f t="shared" si="241"/>
        <v>7894</v>
      </c>
      <c r="FR194" s="21">
        <f t="shared" si="241"/>
        <v>7894</v>
      </c>
      <c r="FS194" s="21">
        <f t="shared" si="241"/>
        <v>7894</v>
      </c>
      <c r="FT194" s="17">
        <f t="shared" si="241"/>
        <v>7894</v>
      </c>
      <c r="FU194" s="21">
        <f t="shared" si="241"/>
        <v>7894</v>
      </c>
      <c r="FV194" s="21">
        <f t="shared" si="241"/>
        <v>7894</v>
      </c>
      <c r="FW194" s="21">
        <f t="shared" si="241"/>
        <v>7894</v>
      </c>
      <c r="FX194" s="21">
        <f t="shared" si="241"/>
        <v>7894</v>
      </c>
      <c r="FY194" s="33"/>
      <c r="FZ194" s="33"/>
      <c r="GA194" s="33"/>
      <c r="GB194" s="33"/>
      <c r="GC194" s="33"/>
      <c r="GD194" s="6"/>
      <c r="GE194" s="6"/>
    </row>
    <row r="195" spans="1:187" ht="15.75" x14ac:dyDescent="0.25">
      <c r="A195" s="3" t="s">
        <v>544</v>
      </c>
      <c r="B195" s="2" t="s">
        <v>545</v>
      </c>
      <c r="C195" s="21">
        <f t="shared" ref="C195:BN195" si="242">C94+C95+C92+C93</f>
        <v>2314</v>
      </c>
      <c r="D195" s="21">
        <f t="shared" si="242"/>
        <v>8.5</v>
      </c>
      <c r="E195" s="21">
        <f t="shared" si="242"/>
        <v>1</v>
      </c>
      <c r="F195" s="21">
        <f t="shared" si="242"/>
        <v>2</v>
      </c>
      <c r="G195" s="21">
        <f t="shared" si="242"/>
        <v>0</v>
      </c>
      <c r="H195" s="21">
        <f t="shared" si="242"/>
        <v>4</v>
      </c>
      <c r="I195" s="21">
        <f t="shared" si="242"/>
        <v>2</v>
      </c>
      <c r="J195" s="21">
        <f t="shared" si="242"/>
        <v>0</v>
      </c>
      <c r="K195" s="21">
        <f t="shared" si="242"/>
        <v>0</v>
      </c>
      <c r="L195" s="21">
        <f t="shared" si="242"/>
        <v>2</v>
      </c>
      <c r="M195" s="21">
        <f t="shared" si="242"/>
        <v>0</v>
      </c>
      <c r="N195" s="21">
        <f t="shared" si="242"/>
        <v>17</v>
      </c>
      <c r="O195" s="21">
        <f t="shared" si="242"/>
        <v>0</v>
      </c>
      <c r="P195" s="21">
        <f t="shared" si="242"/>
        <v>0</v>
      </c>
      <c r="Q195" s="21">
        <f t="shared" si="242"/>
        <v>132</v>
      </c>
      <c r="R195" s="21">
        <f t="shared" si="242"/>
        <v>2231.5</v>
      </c>
      <c r="S195" s="21">
        <f t="shared" si="242"/>
        <v>0</v>
      </c>
      <c r="T195" s="21">
        <f t="shared" si="242"/>
        <v>0</v>
      </c>
      <c r="U195" s="21">
        <f t="shared" si="242"/>
        <v>0</v>
      </c>
      <c r="V195" s="21">
        <f t="shared" si="242"/>
        <v>0</v>
      </c>
      <c r="W195" s="21">
        <f t="shared" si="242"/>
        <v>0</v>
      </c>
      <c r="X195" s="21">
        <f t="shared" si="242"/>
        <v>0</v>
      </c>
      <c r="Y195" s="21">
        <f t="shared" si="242"/>
        <v>1193</v>
      </c>
      <c r="Z195" s="21">
        <f t="shared" si="242"/>
        <v>0</v>
      </c>
      <c r="AA195" s="21">
        <f t="shared" si="242"/>
        <v>0</v>
      </c>
      <c r="AB195" s="21">
        <f t="shared" si="242"/>
        <v>83.5</v>
      </c>
      <c r="AC195" s="21">
        <f t="shared" si="242"/>
        <v>0</v>
      </c>
      <c r="AD195" s="21">
        <f t="shared" si="242"/>
        <v>0</v>
      </c>
      <c r="AE195" s="21">
        <f t="shared" si="242"/>
        <v>0</v>
      </c>
      <c r="AF195" s="21">
        <f t="shared" si="242"/>
        <v>0</v>
      </c>
      <c r="AG195" s="21">
        <f t="shared" si="242"/>
        <v>0</v>
      </c>
      <c r="AH195" s="21">
        <f t="shared" si="242"/>
        <v>0</v>
      </c>
      <c r="AI195" s="21">
        <f t="shared" si="242"/>
        <v>0</v>
      </c>
      <c r="AJ195" s="21">
        <f t="shared" si="242"/>
        <v>0</v>
      </c>
      <c r="AK195" s="21">
        <f t="shared" si="242"/>
        <v>0</v>
      </c>
      <c r="AL195" s="21">
        <f t="shared" si="242"/>
        <v>0</v>
      </c>
      <c r="AM195" s="21">
        <f t="shared" si="242"/>
        <v>0</v>
      </c>
      <c r="AN195" s="21">
        <f t="shared" si="242"/>
        <v>0</v>
      </c>
      <c r="AO195" s="21">
        <f t="shared" si="242"/>
        <v>0</v>
      </c>
      <c r="AP195" s="21">
        <f t="shared" si="242"/>
        <v>283.5</v>
      </c>
      <c r="AQ195" s="21">
        <f t="shared" si="242"/>
        <v>37.5</v>
      </c>
      <c r="AR195" s="21">
        <f t="shared" si="242"/>
        <v>2159.5</v>
      </c>
      <c r="AS195" s="21">
        <f t="shared" si="242"/>
        <v>0</v>
      </c>
      <c r="AT195" s="21">
        <f t="shared" si="242"/>
        <v>2</v>
      </c>
      <c r="AU195" s="21">
        <f t="shared" si="242"/>
        <v>0</v>
      </c>
      <c r="AV195" s="21">
        <f t="shared" si="242"/>
        <v>0</v>
      </c>
      <c r="AW195" s="21">
        <f t="shared" si="242"/>
        <v>0</v>
      </c>
      <c r="AX195" s="21">
        <f t="shared" si="242"/>
        <v>0</v>
      </c>
      <c r="AY195" s="21">
        <f t="shared" si="242"/>
        <v>0</v>
      </c>
      <c r="AZ195" s="21">
        <f t="shared" si="242"/>
        <v>0</v>
      </c>
      <c r="BA195" s="21">
        <f t="shared" si="242"/>
        <v>0</v>
      </c>
      <c r="BB195" s="21">
        <f t="shared" si="242"/>
        <v>0</v>
      </c>
      <c r="BC195" s="21">
        <f t="shared" si="242"/>
        <v>243.5</v>
      </c>
      <c r="BD195" s="21">
        <f t="shared" si="242"/>
        <v>0</v>
      </c>
      <c r="BE195" s="21">
        <f t="shared" si="242"/>
        <v>0</v>
      </c>
      <c r="BF195" s="21">
        <f t="shared" si="242"/>
        <v>708.5</v>
      </c>
      <c r="BG195" s="21">
        <f t="shared" si="242"/>
        <v>0</v>
      </c>
      <c r="BH195" s="21">
        <f t="shared" si="242"/>
        <v>25.5</v>
      </c>
      <c r="BI195" s="21">
        <f t="shared" si="242"/>
        <v>2</v>
      </c>
      <c r="BJ195" s="21">
        <f t="shared" si="242"/>
        <v>0</v>
      </c>
      <c r="BK195" s="21">
        <f t="shared" si="242"/>
        <v>6574.5</v>
      </c>
      <c r="BL195" s="21">
        <f t="shared" si="242"/>
        <v>9</v>
      </c>
      <c r="BM195" s="21">
        <f t="shared" si="242"/>
        <v>0</v>
      </c>
      <c r="BN195" s="21">
        <f t="shared" si="242"/>
        <v>0</v>
      </c>
      <c r="BO195" s="21">
        <f t="shared" ref="BO195:DZ195" si="243">BO94+BO95+BO92+BO93</f>
        <v>0</v>
      </c>
      <c r="BP195" s="21">
        <f t="shared" si="243"/>
        <v>0</v>
      </c>
      <c r="BQ195" s="21">
        <f t="shared" si="243"/>
        <v>0</v>
      </c>
      <c r="BR195" s="21">
        <f t="shared" si="243"/>
        <v>0</v>
      </c>
      <c r="BS195" s="21">
        <f t="shared" si="243"/>
        <v>0</v>
      </c>
      <c r="BT195" s="21">
        <f t="shared" si="243"/>
        <v>0</v>
      </c>
      <c r="BU195" s="21">
        <f t="shared" si="243"/>
        <v>0</v>
      </c>
      <c r="BV195" s="21">
        <f t="shared" si="243"/>
        <v>0</v>
      </c>
      <c r="BW195" s="21">
        <f t="shared" si="243"/>
        <v>0</v>
      </c>
      <c r="BX195" s="21">
        <f t="shared" si="243"/>
        <v>0</v>
      </c>
      <c r="BY195" s="21">
        <f t="shared" si="243"/>
        <v>0</v>
      </c>
      <c r="BZ195" s="21">
        <f t="shared" si="243"/>
        <v>0</v>
      </c>
      <c r="CA195" s="21">
        <f t="shared" si="243"/>
        <v>0</v>
      </c>
      <c r="CB195" s="21">
        <f t="shared" si="243"/>
        <v>259</v>
      </c>
      <c r="CC195" s="21">
        <f t="shared" si="243"/>
        <v>0</v>
      </c>
      <c r="CD195" s="21">
        <f t="shared" si="243"/>
        <v>0</v>
      </c>
      <c r="CE195" s="21">
        <f t="shared" si="243"/>
        <v>0</v>
      </c>
      <c r="CF195" s="21">
        <f t="shared" si="243"/>
        <v>0</v>
      </c>
      <c r="CG195" s="21">
        <f t="shared" si="243"/>
        <v>0</v>
      </c>
      <c r="CH195" s="21">
        <f t="shared" si="243"/>
        <v>0</v>
      </c>
      <c r="CI195" s="21">
        <f t="shared" si="243"/>
        <v>0</v>
      </c>
      <c r="CJ195" s="21">
        <f t="shared" si="243"/>
        <v>5</v>
      </c>
      <c r="CK195" s="21">
        <f t="shared" si="243"/>
        <v>526</v>
      </c>
      <c r="CL195" s="21">
        <f t="shared" si="243"/>
        <v>5</v>
      </c>
      <c r="CM195" s="21">
        <f t="shared" si="243"/>
        <v>4</v>
      </c>
      <c r="CN195" s="21">
        <f t="shared" si="243"/>
        <v>241.5</v>
      </c>
      <c r="CO195" s="21">
        <f t="shared" si="243"/>
        <v>15.5</v>
      </c>
      <c r="CP195" s="21">
        <f t="shared" si="243"/>
        <v>0</v>
      </c>
      <c r="CQ195" s="21">
        <f t="shared" si="243"/>
        <v>0</v>
      </c>
      <c r="CR195" s="21">
        <f t="shared" si="243"/>
        <v>0</v>
      </c>
      <c r="CS195" s="21">
        <f t="shared" si="243"/>
        <v>0</v>
      </c>
      <c r="CT195" s="21">
        <f t="shared" si="243"/>
        <v>0</v>
      </c>
      <c r="CU195" s="21">
        <f t="shared" si="243"/>
        <v>371.5</v>
      </c>
      <c r="CV195" s="21">
        <f t="shared" si="243"/>
        <v>0</v>
      </c>
      <c r="CW195" s="21">
        <f t="shared" si="243"/>
        <v>0</v>
      </c>
      <c r="CX195" s="21">
        <f t="shared" si="243"/>
        <v>0</v>
      </c>
      <c r="CY195" s="21">
        <f t="shared" si="243"/>
        <v>0</v>
      </c>
      <c r="CZ195" s="21">
        <f t="shared" si="243"/>
        <v>0</v>
      </c>
      <c r="DA195" s="21">
        <f t="shared" si="243"/>
        <v>0</v>
      </c>
      <c r="DB195" s="21">
        <f t="shared" si="243"/>
        <v>0</v>
      </c>
      <c r="DC195" s="21">
        <f t="shared" si="243"/>
        <v>0</v>
      </c>
      <c r="DD195" s="21">
        <f t="shared" si="243"/>
        <v>0</v>
      </c>
      <c r="DE195" s="21">
        <f t="shared" si="243"/>
        <v>0</v>
      </c>
      <c r="DF195" s="21">
        <f t="shared" si="243"/>
        <v>15.5</v>
      </c>
      <c r="DG195" s="21">
        <f t="shared" si="243"/>
        <v>0</v>
      </c>
      <c r="DH195" s="21">
        <f t="shared" si="243"/>
        <v>0</v>
      </c>
      <c r="DI195" s="21">
        <f t="shared" si="243"/>
        <v>4</v>
      </c>
      <c r="DJ195" s="21">
        <f t="shared" si="243"/>
        <v>3.5</v>
      </c>
      <c r="DK195" s="21">
        <f t="shared" si="243"/>
        <v>0</v>
      </c>
      <c r="DL195" s="21">
        <f t="shared" si="243"/>
        <v>0</v>
      </c>
      <c r="DM195" s="21">
        <f t="shared" si="243"/>
        <v>0</v>
      </c>
      <c r="DN195" s="21">
        <f t="shared" si="243"/>
        <v>0</v>
      </c>
      <c r="DO195" s="21">
        <f t="shared" si="243"/>
        <v>0</v>
      </c>
      <c r="DP195" s="21">
        <f t="shared" si="243"/>
        <v>0</v>
      </c>
      <c r="DQ195" s="21">
        <f t="shared" si="243"/>
        <v>0</v>
      </c>
      <c r="DR195" s="21">
        <f t="shared" si="243"/>
        <v>0</v>
      </c>
      <c r="DS195" s="21">
        <f t="shared" si="243"/>
        <v>0</v>
      </c>
      <c r="DT195" s="21">
        <f t="shared" si="243"/>
        <v>0</v>
      </c>
      <c r="DU195" s="21">
        <f t="shared" si="243"/>
        <v>0</v>
      </c>
      <c r="DV195" s="21">
        <f t="shared" si="243"/>
        <v>0</v>
      </c>
      <c r="DW195" s="21">
        <f t="shared" si="243"/>
        <v>0</v>
      </c>
      <c r="DX195" s="21">
        <f t="shared" si="243"/>
        <v>0</v>
      </c>
      <c r="DY195" s="21">
        <f t="shared" si="243"/>
        <v>0</v>
      </c>
      <c r="DZ195" s="21">
        <f t="shared" si="243"/>
        <v>0</v>
      </c>
      <c r="EA195" s="21">
        <f t="shared" ref="EA195:FX195" si="244">EA94+EA95+EA92+EA93</f>
        <v>0</v>
      </c>
      <c r="EB195" s="21">
        <f t="shared" si="244"/>
        <v>0</v>
      </c>
      <c r="EC195" s="21">
        <f t="shared" si="244"/>
        <v>0</v>
      </c>
      <c r="ED195" s="21">
        <f t="shared" si="244"/>
        <v>0</v>
      </c>
      <c r="EE195" s="21">
        <f t="shared" si="244"/>
        <v>4</v>
      </c>
      <c r="EF195" s="21">
        <f t="shared" si="244"/>
        <v>0</v>
      </c>
      <c r="EG195" s="21">
        <f t="shared" si="244"/>
        <v>0</v>
      </c>
      <c r="EH195" s="21">
        <f t="shared" si="244"/>
        <v>0</v>
      </c>
      <c r="EI195" s="21">
        <f t="shared" si="244"/>
        <v>3</v>
      </c>
      <c r="EJ195" s="21">
        <f t="shared" si="244"/>
        <v>17</v>
      </c>
      <c r="EK195" s="21">
        <f t="shared" si="244"/>
        <v>0</v>
      </c>
      <c r="EL195" s="21">
        <f t="shared" si="244"/>
        <v>0</v>
      </c>
      <c r="EM195" s="21">
        <f t="shared" si="244"/>
        <v>0.5</v>
      </c>
      <c r="EN195" s="21">
        <f t="shared" si="244"/>
        <v>122.5</v>
      </c>
      <c r="EO195" s="21">
        <f t="shared" si="244"/>
        <v>0</v>
      </c>
      <c r="EP195" s="21">
        <f t="shared" si="244"/>
        <v>0</v>
      </c>
      <c r="EQ195" s="21">
        <f t="shared" si="244"/>
        <v>0</v>
      </c>
      <c r="ER195" s="21">
        <f t="shared" si="244"/>
        <v>0</v>
      </c>
      <c r="ES195" s="21">
        <f t="shared" si="244"/>
        <v>0</v>
      </c>
      <c r="ET195" s="21">
        <f t="shared" si="244"/>
        <v>0</v>
      </c>
      <c r="EU195" s="21">
        <f t="shared" si="244"/>
        <v>5</v>
      </c>
      <c r="EV195" s="21">
        <f t="shared" si="244"/>
        <v>1</v>
      </c>
      <c r="EW195" s="21">
        <f t="shared" si="244"/>
        <v>0</v>
      </c>
      <c r="EX195" s="21">
        <f t="shared" si="244"/>
        <v>0</v>
      </c>
      <c r="EY195" s="21">
        <f t="shared" si="244"/>
        <v>250</v>
      </c>
      <c r="EZ195" s="21">
        <f t="shared" si="244"/>
        <v>0</v>
      </c>
      <c r="FA195" s="21">
        <f t="shared" si="244"/>
        <v>1</v>
      </c>
      <c r="FB195" s="21">
        <f t="shared" si="244"/>
        <v>0</v>
      </c>
      <c r="FC195" s="21">
        <f t="shared" si="244"/>
        <v>1</v>
      </c>
      <c r="FD195" s="21">
        <f t="shared" si="244"/>
        <v>0</v>
      </c>
      <c r="FE195" s="21">
        <f t="shared" si="244"/>
        <v>0</v>
      </c>
      <c r="FF195" s="21">
        <f t="shared" si="244"/>
        <v>0</v>
      </c>
      <c r="FG195" s="21">
        <f t="shared" si="244"/>
        <v>0</v>
      </c>
      <c r="FH195" s="21">
        <f t="shared" si="244"/>
        <v>0</v>
      </c>
      <c r="FI195" s="21">
        <f t="shared" si="244"/>
        <v>1</v>
      </c>
      <c r="FJ195" s="21">
        <f t="shared" si="244"/>
        <v>0</v>
      </c>
      <c r="FK195" s="21">
        <f t="shared" si="244"/>
        <v>0</v>
      </c>
      <c r="FL195" s="21">
        <f t="shared" si="244"/>
        <v>0</v>
      </c>
      <c r="FM195" s="21">
        <f t="shared" si="244"/>
        <v>0</v>
      </c>
      <c r="FN195" s="21">
        <f t="shared" si="244"/>
        <v>5</v>
      </c>
      <c r="FO195" s="21">
        <f t="shared" si="244"/>
        <v>0</v>
      </c>
      <c r="FP195" s="21">
        <f t="shared" si="244"/>
        <v>0</v>
      </c>
      <c r="FQ195" s="21">
        <f t="shared" si="244"/>
        <v>0</v>
      </c>
      <c r="FR195" s="21">
        <f t="shared" si="244"/>
        <v>0</v>
      </c>
      <c r="FS195" s="21">
        <f t="shared" si="244"/>
        <v>0</v>
      </c>
      <c r="FT195" s="17">
        <f t="shared" si="244"/>
        <v>0</v>
      </c>
      <c r="FU195" s="21">
        <f t="shared" si="244"/>
        <v>0</v>
      </c>
      <c r="FV195" s="21">
        <f t="shared" si="244"/>
        <v>0</v>
      </c>
      <c r="FW195" s="21">
        <f t="shared" si="244"/>
        <v>0</v>
      </c>
      <c r="FX195" s="21">
        <f t="shared" si="244"/>
        <v>0</v>
      </c>
      <c r="FY195" s="33"/>
      <c r="FZ195" s="33"/>
      <c r="GA195" s="33"/>
      <c r="GB195" s="33"/>
      <c r="GC195" s="33"/>
      <c r="GD195" s="6"/>
      <c r="GE195" s="6"/>
    </row>
    <row r="196" spans="1:187" ht="15.75" x14ac:dyDescent="0.25">
      <c r="A196" s="3" t="s">
        <v>546</v>
      </c>
      <c r="B196" s="2" t="s">
        <v>547</v>
      </c>
      <c r="C196" s="33">
        <f>(C192*C193)+(C194*C195)</f>
        <v>68576722.006000012</v>
      </c>
      <c r="D196" s="33">
        <f t="shared" ref="D196:BO196" si="245">(D192*D193)+(D194*D195)</f>
        <v>342929957.64999998</v>
      </c>
      <c r="E196" s="33">
        <f t="shared" si="245"/>
        <v>65837235.60400001</v>
      </c>
      <c r="F196" s="33">
        <f t="shared" si="245"/>
        <v>145676971.53799999</v>
      </c>
      <c r="G196" s="33">
        <f t="shared" si="245"/>
        <v>8569219.3080000002</v>
      </c>
      <c r="H196" s="33">
        <f t="shared" si="245"/>
        <v>7826014.8340000007</v>
      </c>
      <c r="I196" s="33">
        <f t="shared" si="245"/>
        <v>85054285.622000009</v>
      </c>
      <c r="J196" s="33">
        <f t="shared" si="245"/>
        <v>19176430.338</v>
      </c>
      <c r="K196" s="33">
        <f t="shared" si="245"/>
        <v>2433154.3079999997</v>
      </c>
      <c r="L196" s="33">
        <f t="shared" si="245"/>
        <v>21595919.534000002</v>
      </c>
      <c r="M196" s="33">
        <f t="shared" si="245"/>
        <v>11112004.644000001</v>
      </c>
      <c r="N196" s="33">
        <f t="shared" si="245"/>
        <v>431353120.08200002</v>
      </c>
      <c r="O196" s="33">
        <f t="shared" si="245"/>
        <v>120297145.25400001</v>
      </c>
      <c r="P196" s="33">
        <f t="shared" si="245"/>
        <v>1478382.5939999998</v>
      </c>
      <c r="Q196" s="33">
        <f t="shared" si="245"/>
        <v>326535711.99000001</v>
      </c>
      <c r="R196" s="33">
        <f t="shared" si="245"/>
        <v>21592449.262000002</v>
      </c>
      <c r="S196" s="33">
        <f t="shared" si="245"/>
        <v>13250627.831999999</v>
      </c>
      <c r="T196" s="33">
        <f t="shared" si="245"/>
        <v>1168306.7760000001</v>
      </c>
      <c r="U196" s="33">
        <f t="shared" si="245"/>
        <v>409071</v>
      </c>
      <c r="V196" s="33">
        <f t="shared" si="245"/>
        <v>2459334.8520000004</v>
      </c>
      <c r="W196" s="33">
        <f t="shared" si="245"/>
        <v>409071</v>
      </c>
      <c r="X196" s="33">
        <f t="shared" si="245"/>
        <v>409071</v>
      </c>
      <c r="Y196" s="33">
        <f t="shared" si="245"/>
        <v>13453436.486</v>
      </c>
      <c r="Z196" s="33">
        <f t="shared" si="245"/>
        <v>2001175.3319999999</v>
      </c>
      <c r="AA196" s="33">
        <f t="shared" si="245"/>
        <v>245706859.866</v>
      </c>
      <c r="AB196" s="33">
        <f t="shared" si="245"/>
        <v>243962307.67000002</v>
      </c>
      <c r="AC196" s="33">
        <f t="shared" si="245"/>
        <v>7890979.5899999999</v>
      </c>
      <c r="AD196" s="33">
        <f t="shared" si="245"/>
        <v>10473853.884</v>
      </c>
      <c r="AE196" s="33">
        <f t="shared" si="245"/>
        <v>909773.90399999998</v>
      </c>
      <c r="AF196" s="33">
        <f t="shared" si="245"/>
        <v>1383478.122</v>
      </c>
      <c r="AG196" s="33">
        <f t="shared" si="245"/>
        <v>6543499.716</v>
      </c>
      <c r="AH196" s="33">
        <f t="shared" si="245"/>
        <v>8464497.1319999993</v>
      </c>
      <c r="AI196" s="33">
        <f t="shared" si="245"/>
        <v>3007489.9920000001</v>
      </c>
      <c r="AJ196" s="33">
        <f t="shared" si="245"/>
        <v>1663282.686</v>
      </c>
      <c r="AK196" s="33">
        <f t="shared" si="245"/>
        <v>1777004.4239999999</v>
      </c>
      <c r="AL196" s="33">
        <f t="shared" si="245"/>
        <v>2290797.6</v>
      </c>
      <c r="AM196" s="33">
        <f t="shared" si="245"/>
        <v>3677548.29</v>
      </c>
      <c r="AN196" s="33">
        <f t="shared" si="245"/>
        <v>2955128.9040000001</v>
      </c>
      <c r="AO196" s="33">
        <f t="shared" si="245"/>
        <v>38495217.384000003</v>
      </c>
      <c r="AP196" s="33">
        <f t="shared" si="245"/>
        <v>712666645.84799993</v>
      </c>
      <c r="AQ196" s="33">
        <f t="shared" si="245"/>
        <v>2312745.0300000003</v>
      </c>
      <c r="AR196" s="33">
        <f t="shared" si="245"/>
        <v>527116086.61600006</v>
      </c>
      <c r="AS196" s="33">
        <f t="shared" si="245"/>
        <v>56406800.189999998</v>
      </c>
      <c r="AT196" s="33">
        <f t="shared" si="245"/>
        <v>19121039.983999997</v>
      </c>
      <c r="AU196" s="33">
        <f t="shared" si="245"/>
        <v>2155804.17</v>
      </c>
      <c r="AV196" s="33">
        <f t="shared" si="245"/>
        <v>2471606.9820000003</v>
      </c>
      <c r="AW196" s="33">
        <f t="shared" si="245"/>
        <v>1733642.898</v>
      </c>
      <c r="AX196" s="33">
        <f t="shared" si="245"/>
        <v>409071</v>
      </c>
      <c r="AY196" s="33">
        <f t="shared" si="245"/>
        <v>3880447.5060000001</v>
      </c>
      <c r="AZ196" s="33">
        <f t="shared" si="245"/>
        <v>93693621.840000004</v>
      </c>
      <c r="BA196" s="33">
        <f t="shared" si="245"/>
        <v>74027124.444000006</v>
      </c>
      <c r="BB196" s="33">
        <f t="shared" si="245"/>
        <v>64031883.630000003</v>
      </c>
      <c r="BC196" s="33">
        <f t="shared" si="245"/>
        <v>246452560.67000002</v>
      </c>
      <c r="BD196" s="33">
        <f t="shared" si="245"/>
        <v>40464485.177999996</v>
      </c>
      <c r="BE196" s="33">
        <f t="shared" si="245"/>
        <v>11502258.377999999</v>
      </c>
      <c r="BF196" s="33">
        <f t="shared" si="245"/>
        <v>198855220.382</v>
      </c>
      <c r="BG196" s="33">
        <f t="shared" si="245"/>
        <v>7989156.6299999999</v>
      </c>
      <c r="BH196" s="33">
        <f t="shared" si="245"/>
        <v>5201780.9040000001</v>
      </c>
      <c r="BI196" s="33">
        <f t="shared" si="245"/>
        <v>2103686.3839999996</v>
      </c>
      <c r="BJ196" s="33">
        <f t="shared" si="245"/>
        <v>51551945.562000006</v>
      </c>
      <c r="BK196" s="33">
        <f t="shared" si="245"/>
        <v>182204579.34</v>
      </c>
      <c r="BL196" s="33">
        <f t="shared" si="245"/>
        <v>1589517.5519999999</v>
      </c>
      <c r="BM196" s="33">
        <f t="shared" si="245"/>
        <v>2310433.0079999999</v>
      </c>
      <c r="BN196" s="33">
        <f t="shared" si="245"/>
        <v>30027447.684</v>
      </c>
      <c r="BO196" s="33">
        <f t="shared" si="245"/>
        <v>11090732.952</v>
      </c>
      <c r="BP196" s="33">
        <f t="shared" ref="BP196:EA196" si="246">(BP192*BP193)+(BP194*BP195)</f>
        <v>1635465.858</v>
      </c>
      <c r="BQ196" s="33">
        <f t="shared" si="246"/>
        <v>49547497.662</v>
      </c>
      <c r="BR196" s="33">
        <f t="shared" si="246"/>
        <v>38576213.442000002</v>
      </c>
      <c r="BS196" s="33">
        <f t="shared" si="246"/>
        <v>9027378.8280000016</v>
      </c>
      <c r="BT196" s="33">
        <f t="shared" si="246"/>
        <v>3599824.8</v>
      </c>
      <c r="BU196" s="33">
        <f t="shared" si="246"/>
        <v>3502465.9019999998</v>
      </c>
      <c r="BV196" s="33">
        <f t="shared" si="246"/>
        <v>10287317.507999999</v>
      </c>
      <c r="BW196" s="33">
        <f t="shared" si="246"/>
        <v>16029038.064000001</v>
      </c>
      <c r="BX196" s="33">
        <f t="shared" si="246"/>
        <v>757599.49199999997</v>
      </c>
      <c r="BY196" s="33">
        <f t="shared" si="246"/>
        <v>4305063.2040000008</v>
      </c>
      <c r="BZ196" s="33">
        <f t="shared" si="246"/>
        <v>1752460.1639999999</v>
      </c>
      <c r="CA196" s="33">
        <f t="shared" si="246"/>
        <v>1431748.5</v>
      </c>
      <c r="CB196" s="33">
        <f t="shared" si="246"/>
        <v>662590306.96600008</v>
      </c>
      <c r="CC196" s="33">
        <f t="shared" si="246"/>
        <v>1381841.838</v>
      </c>
      <c r="CD196" s="33">
        <f t="shared" si="246"/>
        <v>486794.49</v>
      </c>
      <c r="CE196" s="33">
        <f t="shared" si="246"/>
        <v>1366297.14</v>
      </c>
      <c r="CF196" s="33">
        <f t="shared" si="246"/>
        <v>821414.56799999997</v>
      </c>
      <c r="CG196" s="33">
        <f t="shared" si="246"/>
        <v>1656737.55</v>
      </c>
      <c r="CH196" s="33">
        <f t="shared" si="246"/>
        <v>908137.62</v>
      </c>
      <c r="CI196" s="33">
        <f t="shared" si="246"/>
        <v>5882440.9800000004</v>
      </c>
      <c r="CJ196" s="33">
        <f t="shared" si="246"/>
        <v>7960720.8440000005</v>
      </c>
      <c r="CK196" s="33">
        <f t="shared" si="246"/>
        <v>44867898.772</v>
      </c>
      <c r="CL196" s="33">
        <f t="shared" si="246"/>
        <v>10828308.554</v>
      </c>
      <c r="CM196" s="33">
        <f t="shared" si="246"/>
        <v>6736249.6900000004</v>
      </c>
      <c r="CN196" s="33">
        <f t="shared" si="246"/>
        <v>244424143.34999999</v>
      </c>
      <c r="CO196" s="33">
        <f t="shared" si="246"/>
        <v>124596117.164</v>
      </c>
      <c r="CP196" s="33">
        <f t="shared" si="246"/>
        <v>8769664.0980000012</v>
      </c>
      <c r="CQ196" s="33">
        <f t="shared" si="246"/>
        <v>8546311.3319999985</v>
      </c>
      <c r="CR196" s="33">
        <f t="shared" si="246"/>
        <v>1484927.73</v>
      </c>
      <c r="CS196" s="33">
        <f t="shared" si="246"/>
        <v>2890495.6860000002</v>
      </c>
      <c r="CT196" s="33">
        <f t="shared" si="246"/>
        <v>917955.32400000002</v>
      </c>
      <c r="CU196" s="33">
        <f t="shared" si="246"/>
        <v>3561772.1979999999</v>
      </c>
      <c r="CV196" s="33">
        <f t="shared" si="246"/>
        <v>422979.41400000005</v>
      </c>
      <c r="CW196" s="33">
        <f t="shared" si="246"/>
        <v>1358115.72</v>
      </c>
      <c r="CX196" s="33">
        <f t="shared" si="246"/>
        <v>3967988.7</v>
      </c>
      <c r="CY196" s="33">
        <f t="shared" si="246"/>
        <v>409071</v>
      </c>
      <c r="CZ196" s="33">
        <f t="shared" si="246"/>
        <v>17394517.061999999</v>
      </c>
      <c r="DA196" s="33">
        <f t="shared" si="246"/>
        <v>1502108.7120000001</v>
      </c>
      <c r="DB196" s="33">
        <f t="shared" si="246"/>
        <v>2505150.804</v>
      </c>
      <c r="DC196" s="33">
        <f t="shared" si="246"/>
        <v>1316390.4780000001</v>
      </c>
      <c r="DD196" s="33">
        <f t="shared" si="246"/>
        <v>1325390.04</v>
      </c>
      <c r="DE196" s="33">
        <f t="shared" si="246"/>
        <v>3626005.344</v>
      </c>
      <c r="DF196" s="33">
        <f t="shared" si="246"/>
        <v>179396904.60800001</v>
      </c>
      <c r="DG196" s="33">
        <f t="shared" si="246"/>
        <v>659422.45199999993</v>
      </c>
      <c r="DH196" s="33">
        <f t="shared" si="246"/>
        <v>16931448.690000001</v>
      </c>
      <c r="DI196" s="33">
        <f t="shared" si="246"/>
        <v>22133682.129999999</v>
      </c>
      <c r="DJ196" s="33">
        <f t="shared" si="246"/>
        <v>5694080.4920000006</v>
      </c>
      <c r="DK196" s="33">
        <f t="shared" si="246"/>
        <v>3783088.608</v>
      </c>
      <c r="DL196" s="33">
        <f t="shared" si="246"/>
        <v>48027389.826000005</v>
      </c>
      <c r="DM196" s="33">
        <f t="shared" si="246"/>
        <v>2291615.7420000001</v>
      </c>
      <c r="DN196" s="33">
        <f t="shared" si="246"/>
        <v>12038959.529999999</v>
      </c>
      <c r="DO196" s="33">
        <f t="shared" si="246"/>
        <v>25461397.182</v>
      </c>
      <c r="DP196" s="33">
        <f t="shared" si="246"/>
        <v>1750823.8800000001</v>
      </c>
      <c r="DQ196" s="33">
        <f t="shared" si="246"/>
        <v>4697771.3640000001</v>
      </c>
      <c r="DR196" s="33">
        <f t="shared" si="246"/>
        <v>11693703.606000001</v>
      </c>
      <c r="DS196" s="33">
        <f t="shared" si="246"/>
        <v>6541863.432</v>
      </c>
      <c r="DT196" s="33">
        <f t="shared" si="246"/>
        <v>1089765.1439999999</v>
      </c>
      <c r="DU196" s="33">
        <f t="shared" si="246"/>
        <v>3223479.48</v>
      </c>
      <c r="DV196" s="33">
        <f t="shared" si="246"/>
        <v>1626466.2960000001</v>
      </c>
      <c r="DW196" s="33">
        <f t="shared" si="246"/>
        <v>2957583.33</v>
      </c>
      <c r="DX196" s="33">
        <f t="shared" si="246"/>
        <v>1399022.82</v>
      </c>
      <c r="DY196" s="33">
        <f t="shared" si="246"/>
        <v>2658961.5</v>
      </c>
      <c r="DZ196" s="33">
        <f t="shared" si="246"/>
        <v>7557177.6540000001</v>
      </c>
      <c r="EA196" s="33">
        <f t="shared" si="246"/>
        <v>5434099.1640000008</v>
      </c>
      <c r="EB196" s="33">
        <f t="shared" ref="EB196:FX196" si="247">(EB192*EB193)+(EB194*EB195)</f>
        <v>4805766.108</v>
      </c>
      <c r="EC196" s="33">
        <f t="shared" si="247"/>
        <v>2544421.62</v>
      </c>
      <c r="ED196" s="33">
        <f t="shared" si="247"/>
        <v>13568066.928000001</v>
      </c>
      <c r="EE196" s="33">
        <f t="shared" si="247"/>
        <v>1581136.9480000001</v>
      </c>
      <c r="EF196" s="33">
        <f t="shared" si="247"/>
        <v>12136318.427999999</v>
      </c>
      <c r="EG196" s="33">
        <f t="shared" si="247"/>
        <v>2354612.676</v>
      </c>
      <c r="EH196" s="33">
        <f t="shared" si="247"/>
        <v>1943905.392</v>
      </c>
      <c r="EI196" s="33">
        <f t="shared" si="247"/>
        <v>137005197.06</v>
      </c>
      <c r="EJ196" s="33">
        <f t="shared" si="247"/>
        <v>77152449.596000001</v>
      </c>
      <c r="EK196" s="33">
        <f t="shared" si="247"/>
        <v>5654997.5040000007</v>
      </c>
      <c r="EL196" s="33">
        <f t="shared" si="247"/>
        <v>3991714.8180000004</v>
      </c>
      <c r="EM196" s="33">
        <f t="shared" si="247"/>
        <v>3590681.5280000004</v>
      </c>
      <c r="EN196" s="33">
        <f t="shared" si="247"/>
        <v>9078892.9299999997</v>
      </c>
      <c r="EO196" s="33">
        <f t="shared" si="247"/>
        <v>3328201.6559999995</v>
      </c>
      <c r="EP196" s="33">
        <f t="shared" si="247"/>
        <v>3287294.5560000003</v>
      </c>
      <c r="EQ196" s="33">
        <f t="shared" si="247"/>
        <v>22193738.033999998</v>
      </c>
      <c r="ER196" s="33">
        <f t="shared" si="247"/>
        <v>2797227.4980000001</v>
      </c>
      <c r="ES196" s="33">
        <f t="shared" si="247"/>
        <v>1009587.228</v>
      </c>
      <c r="ET196" s="33">
        <f t="shared" si="247"/>
        <v>1799094.2580000001</v>
      </c>
      <c r="EU196" s="33">
        <f t="shared" si="247"/>
        <v>5305031.9119999995</v>
      </c>
      <c r="EV196" s="33">
        <f t="shared" si="247"/>
        <v>551140.28800000006</v>
      </c>
      <c r="EW196" s="33">
        <f t="shared" si="247"/>
        <v>7364914.284</v>
      </c>
      <c r="EX196" s="33">
        <f t="shared" si="247"/>
        <v>2001175.3319999999</v>
      </c>
      <c r="EY196" s="33">
        <f t="shared" si="247"/>
        <v>4005764.7280000001</v>
      </c>
      <c r="EZ196" s="33">
        <f t="shared" si="247"/>
        <v>1044767.334</v>
      </c>
      <c r="FA196" s="33">
        <f t="shared" si="247"/>
        <v>27773997.196000002</v>
      </c>
      <c r="FB196" s="33">
        <f t="shared" si="247"/>
        <v>2835680.1720000003</v>
      </c>
      <c r="FC196" s="33">
        <f t="shared" si="247"/>
        <v>19208050.455999997</v>
      </c>
      <c r="FD196" s="33">
        <f t="shared" si="247"/>
        <v>2903585.9579999996</v>
      </c>
      <c r="FE196" s="33">
        <f t="shared" si="247"/>
        <v>823868.99400000006</v>
      </c>
      <c r="FF196" s="33">
        <f t="shared" si="247"/>
        <v>1891544.3040000002</v>
      </c>
      <c r="FG196" s="33">
        <f t="shared" si="247"/>
        <v>958044.28200000001</v>
      </c>
      <c r="FH196" s="33">
        <f t="shared" si="247"/>
        <v>771507.90599999996</v>
      </c>
      <c r="FI196" s="33">
        <f t="shared" si="247"/>
        <v>15247425.034</v>
      </c>
      <c r="FJ196" s="33">
        <f t="shared" si="247"/>
        <v>15562697.124</v>
      </c>
      <c r="FK196" s="33">
        <f t="shared" si="247"/>
        <v>18679818.143999998</v>
      </c>
      <c r="FL196" s="33">
        <f t="shared" si="247"/>
        <v>48802988.442000002</v>
      </c>
      <c r="FM196" s="33">
        <f t="shared" si="247"/>
        <v>30299070.828000002</v>
      </c>
      <c r="FN196" s="33">
        <f t="shared" si="247"/>
        <v>177217119.662</v>
      </c>
      <c r="FO196" s="33">
        <f t="shared" si="247"/>
        <v>9177916.9560000002</v>
      </c>
      <c r="FP196" s="33">
        <f t="shared" si="247"/>
        <v>18489191.058000002</v>
      </c>
      <c r="FQ196" s="33">
        <f t="shared" si="247"/>
        <v>7386185.9759999998</v>
      </c>
      <c r="FR196" s="33">
        <f t="shared" si="247"/>
        <v>1358115.72</v>
      </c>
      <c r="FS196" s="33">
        <f t="shared" si="247"/>
        <v>1616648.5920000002</v>
      </c>
      <c r="FT196" s="47">
        <f t="shared" si="247"/>
        <v>659422.45199999993</v>
      </c>
      <c r="FU196" s="33">
        <f t="shared" si="247"/>
        <v>6303784.1100000003</v>
      </c>
      <c r="FV196" s="33">
        <f t="shared" si="247"/>
        <v>5479096.9740000004</v>
      </c>
      <c r="FW196" s="33">
        <f t="shared" si="247"/>
        <v>1667373.3960000002</v>
      </c>
      <c r="FX196" s="33">
        <f t="shared" si="247"/>
        <v>529337.87399999995</v>
      </c>
      <c r="FY196" s="33"/>
      <c r="FZ196" s="33">
        <f>SUM(C196:FX196)</f>
        <v>7071922466.5479975</v>
      </c>
      <c r="GA196" s="33"/>
      <c r="GB196" s="33"/>
      <c r="GC196" s="33"/>
      <c r="GD196" s="6"/>
      <c r="GE196" s="6"/>
    </row>
    <row r="197" spans="1:187" ht="15.75" x14ac:dyDescent="0.25">
      <c r="A197" s="48"/>
      <c r="B197" s="2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35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35"/>
      <c r="FU197" s="6"/>
      <c r="FV197" s="6"/>
      <c r="FW197" s="6"/>
      <c r="FX197" s="6"/>
      <c r="FY197" s="33"/>
      <c r="FZ197" s="33"/>
      <c r="GA197" s="33"/>
      <c r="GB197" s="33"/>
      <c r="GC197" s="33"/>
      <c r="GD197" s="6"/>
      <c r="GE197" s="6"/>
    </row>
    <row r="198" spans="1:187" ht="15.75" x14ac:dyDescent="0.25">
      <c r="A198" s="3" t="s">
        <v>414</v>
      </c>
      <c r="B198" s="45" t="s">
        <v>548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47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47"/>
      <c r="FU198" s="33"/>
      <c r="FV198" s="33"/>
      <c r="FW198" s="33"/>
      <c r="FX198" s="33"/>
      <c r="FY198" s="33"/>
      <c r="FZ198" s="33"/>
      <c r="GA198" s="33"/>
      <c r="GB198" s="33"/>
      <c r="GC198" s="33"/>
      <c r="GD198" s="6"/>
      <c r="GE198" s="6"/>
    </row>
    <row r="199" spans="1:187" ht="15.75" x14ac:dyDescent="0.25">
      <c r="A199" s="3" t="s">
        <v>549</v>
      </c>
      <c r="B199" s="2" t="s">
        <v>550</v>
      </c>
      <c r="C199" s="33">
        <f t="shared" ref="C199:BN199" si="248">+C120</f>
        <v>49672747.979999997</v>
      </c>
      <c r="D199" s="33">
        <f t="shared" si="248"/>
        <v>339491852.75999999</v>
      </c>
      <c r="E199" s="33">
        <f t="shared" si="248"/>
        <v>64462535.759999998</v>
      </c>
      <c r="F199" s="33">
        <f t="shared" si="248"/>
        <v>142861785.34999999</v>
      </c>
      <c r="G199" s="33">
        <f t="shared" si="248"/>
        <v>9068519.0399999991</v>
      </c>
      <c r="H199" s="33">
        <f t="shared" si="248"/>
        <v>8305600.7699999996</v>
      </c>
      <c r="I199" s="33">
        <f t="shared" si="248"/>
        <v>83367859.650000006</v>
      </c>
      <c r="J199" s="33">
        <f t="shared" si="248"/>
        <v>17977234.890000001</v>
      </c>
      <c r="K199" s="33">
        <f t="shared" si="248"/>
        <v>3205246.14</v>
      </c>
      <c r="L199" s="33">
        <f t="shared" si="248"/>
        <v>21895353.809999999</v>
      </c>
      <c r="M199" s="33">
        <f t="shared" si="248"/>
        <v>11830348.859999999</v>
      </c>
      <c r="N199" s="33">
        <f t="shared" si="248"/>
        <v>439518764.75999999</v>
      </c>
      <c r="O199" s="33">
        <f t="shared" si="248"/>
        <v>119692670.72</v>
      </c>
      <c r="P199" s="33">
        <f t="shared" si="248"/>
        <v>2638123.9700000002</v>
      </c>
      <c r="Q199" s="33">
        <f t="shared" si="248"/>
        <v>326904692.91000003</v>
      </c>
      <c r="R199" s="33">
        <f t="shared" si="248"/>
        <v>3947536.05</v>
      </c>
      <c r="S199" s="33">
        <f t="shared" si="248"/>
        <v>13379564.99</v>
      </c>
      <c r="T199" s="33">
        <f t="shared" si="248"/>
        <v>2039559.06</v>
      </c>
      <c r="U199" s="33">
        <f t="shared" si="248"/>
        <v>829918.99</v>
      </c>
      <c r="V199" s="33">
        <f t="shared" si="248"/>
        <v>3155814.64</v>
      </c>
      <c r="W199" s="47">
        <f t="shared" si="248"/>
        <v>829918.99</v>
      </c>
      <c r="X199" s="33">
        <f t="shared" si="248"/>
        <v>829292.28</v>
      </c>
      <c r="Y199" s="33">
        <f t="shared" si="248"/>
        <v>3721089.82</v>
      </c>
      <c r="Z199" s="33">
        <f t="shared" si="248"/>
        <v>2778686.3</v>
      </c>
      <c r="AA199" s="33">
        <f t="shared" si="248"/>
        <v>245489544.75</v>
      </c>
      <c r="AB199" s="33">
        <f t="shared" si="248"/>
        <v>248519725.50999999</v>
      </c>
      <c r="AC199" s="33">
        <f t="shared" si="248"/>
        <v>8222281.5499999998</v>
      </c>
      <c r="AD199" s="33">
        <f t="shared" si="248"/>
        <v>10516714.92</v>
      </c>
      <c r="AE199" s="33">
        <f t="shared" si="248"/>
        <v>1658712.88</v>
      </c>
      <c r="AF199" s="33">
        <f t="shared" si="248"/>
        <v>2364890.39</v>
      </c>
      <c r="AG199" s="33">
        <f t="shared" si="248"/>
        <v>7210740</v>
      </c>
      <c r="AH199" s="33">
        <f t="shared" si="248"/>
        <v>8296959.3600000003</v>
      </c>
      <c r="AI199" s="33">
        <f t="shared" si="248"/>
        <v>3626676.52</v>
      </c>
      <c r="AJ199" s="33">
        <f t="shared" si="248"/>
        <v>2642395.4300000002</v>
      </c>
      <c r="AK199" s="33">
        <f t="shared" si="248"/>
        <v>2695359.28</v>
      </c>
      <c r="AL199" s="33">
        <f t="shared" si="248"/>
        <v>3052776.54</v>
      </c>
      <c r="AM199" s="33">
        <f t="shared" si="248"/>
        <v>4028982.15</v>
      </c>
      <c r="AN199" s="33">
        <f t="shared" si="248"/>
        <v>3710585.36</v>
      </c>
      <c r="AO199" s="33">
        <f t="shared" si="248"/>
        <v>37123027.390000001</v>
      </c>
      <c r="AP199" s="33">
        <f t="shared" si="248"/>
        <v>714038060.54999995</v>
      </c>
      <c r="AQ199" s="33">
        <f t="shared" si="248"/>
        <v>2808777.85</v>
      </c>
      <c r="AR199" s="33">
        <f t="shared" si="248"/>
        <v>513040740.86000001</v>
      </c>
      <c r="AS199" s="33">
        <f t="shared" si="248"/>
        <v>59581446.299999997</v>
      </c>
      <c r="AT199" s="33">
        <f t="shared" si="248"/>
        <v>19509844.18</v>
      </c>
      <c r="AU199" s="33">
        <f t="shared" si="248"/>
        <v>3225205.49</v>
      </c>
      <c r="AV199" s="33">
        <f t="shared" si="248"/>
        <v>3452062</v>
      </c>
      <c r="AW199" s="33">
        <f t="shared" si="248"/>
        <v>2885886.66</v>
      </c>
      <c r="AX199" s="33">
        <f t="shared" si="248"/>
        <v>890709.68</v>
      </c>
      <c r="AY199" s="33">
        <f t="shared" si="248"/>
        <v>4472272.72</v>
      </c>
      <c r="AZ199" s="33">
        <f t="shared" si="248"/>
        <v>91319247.040000007</v>
      </c>
      <c r="BA199" s="33">
        <f t="shared" si="248"/>
        <v>70502184.859999999</v>
      </c>
      <c r="BB199" s="33">
        <f t="shared" si="248"/>
        <v>61439558.609999999</v>
      </c>
      <c r="BC199" s="33">
        <f t="shared" si="248"/>
        <v>238844265.74000001</v>
      </c>
      <c r="BD199" s="33">
        <f t="shared" si="248"/>
        <v>39397314.859999999</v>
      </c>
      <c r="BE199" s="33">
        <f t="shared" si="248"/>
        <v>11926230.52</v>
      </c>
      <c r="BF199" s="33">
        <f t="shared" si="248"/>
        <v>190034777.18000001</v>
      </c>
      <c r="BG199" s="33">
        <f t="shared" si="248"/>
        <v>8404128.4199999999</v>
      </c>
      <c r="BH199" s="33">
        <f t="shared" si="248"/>
        <v>5619675.2300000004</v>
      </c>
      <c r="BI199" s="33">
        <f t="shared" si="248"/>
        <v>3084296.95</v>
      </c>
      <c r="BJ199" s="33">
        <f t="shared" si="248"/>
        <v>50950187.68</v>
      </c>
      <c r="BK199" s="33">
        <f t="shared" si="248"/>
        <v>127224444.68000001</v>
      </c>
      <c r="BL199" s="33">
        <f t="shared" si="248"/>
        <v>2544711.46</v>
      </c>
      <c r="BM199" s="33">
        <f t="shared" si="248"/>
        <v>3214227.34</v>
      </c>
      <c r="BN199" s="33">
        <f t="shared" si="248"/>
        <v>28225279.620000001</v>
      </c>
      <c r="BO199" s="33">
        <f t="shared" ref="BO199:DZ199" si="249">+BO120</f>
        <v>10931335.779999999</v>
      </c>
      <c r="BP199" s="33">
        <f t="shared" si="249"/>
        <v>2639698.3199999998</v>
      </c>
      <c r="BQ199" s="33">
        <f t="shared" si="249"/>
        <v>51910133.530000001</v>
      </c>
      <c r="BR199" s="33">
        <f t="shared" si="249"/>
        <v>37532358.68</v>
      </c>
      <c r="BS199" s="33">
        <f t="shared" si="249"/>
        <v>9523909.1199999992</v>
      </c>
      <c r="BT199" s="33">
        <f t="shared" si="249"/>
        <v>4367816.1100000003</v>
      </c>
      <c r="BU199" s="33">
        <f t="shared" si="249"/>
        <v>4315994.79</v>
      </c>
      <c r="BV199" s="33">
        <f t="shared" si="249"/>
        <v>10595650.75</v>
      </c>
      <c r="BW199" s="33">
        <f t="shared" si="249"/>
        <v>16319883.58</v>
      </c>
      <c r="BX199" s="33">
        <f t="shared" si="249"/>
        <v>1590988.37</v>
      </c>
      <c r="BY199" s="33">
        <f t="shared" si="249"/>
        <v>4511743.9800000004</v>
      </c>
      <c r="BZ199" s="33">
        <f t="shared" si="249"/>
        <v>2626631.9900000002</v>
      </c>
      <c r="CA199" s="33">
        <f t="shared" si="249"/>
        <v>2494401.11</v>
      </c>
      <c r="CB199" s="33">
        <f t="shared" si="249"/>
        <v>658483985.82000005</v>
      </c>
      <c r="CC199" s="33">
        <f t="shared" si="249"/>
        <v>2263984.34</v>
      </c>
      <c r="CD199" s="33">
        <f t="shared" si="249"/>
        <v>951606.09</v>
      </c>
      <c r="CE199" s="33">
        <f t="shared" si="249"/>
        <v>2267355.7799999998</v>
      </c>
      <c r="CF199" s="33">
        <f t="shared" si="249"/>
        <v>1491884.8</v>
      </c>
      <c r="CG199" s="33">
        <f t="shared" si="249"/>
        <v>2562079.92</v>
      </c>
      <c r="CH199" s="33">
        <f t="shared" si="249"/>
        <v>1668983.37</v>
      </c>
      <c r="CI199" s="33">
        <f t="shared" si="249"/>
        <v>5930142.7699999996</v>
      </c>
      <c r="CJ199" s="33">
        <f t="shared" si="249"/>
        <v>8301484.0499999998</v>
      </c>
      <c r="CK199" s="33">
        <f t="shared" si="249"/>
        <v>41094754.520000003</v>
      </c>
      <c r="CL199" s="33">
        <f t="shared" si="249"/>
        <v>11453715.17</v>
      </c>
      <c r="CM199" s="33">
        <f t="shared" si="249"/>
        <v>7405277.29</v>
      </c>
      <c r="CN199" s="33">
        <f t="shared" si="249"/>
        <v>233077391.96000001</v>
      </c>
      <c r="CO199" s="33">
        <f t="shared" si="249"/>
        <v>119379359.66</v>
      </c>
      <c r="CP199" s="33">
        <f t="shared" si="249"/>
        <v>9337334.6999999993</v>
      </c>
      <c r="CQ199" s="33">
        <f t="shared" si="249"/>
        <v>8709698.8699999992</v>
      </c>
      <c r="CR199" s="33">
        <f t="shared" si="249"/>
        <v>2465025.77</v>
      </c>
      <c r="CS199" s="33">
        <f t="shared" si="249"/>
        <v>3601691.65</v>
      </c>
      <c r="CT199" s="33">
        <f t="shared" si="249"/>
        <v>1680905.56</v>
      </c>
      <c r="CU199" s="33">
        <f t="shared" si="249"/>
        <v>639726.76</v>
      </c>
      <c r="CV199" s="33">
        <f t="shared" si="249"/>
        <v>816421.44</v>
      </c>
      <c r="CW199" s="33">
        <f t="shared" si="249"/>
        <v>2321690.11</v>
      </c>
      <c r="CX199" s="33">
        <f t="shared" si="249"/>
        <v>4370884.43</v>
      </c>
      <c r="CY199" s="33">
        <f t="shared" si="249"/>
        <v>834932.65</v>
      </c>
      <c r="CZ199" s="33">
        <f t="shared" si="249"/>
        <v>16824574.210000001</v>
      </c>
      <c r="DA199" s="33">
        <f t="shared" si="249"/>
        <v>2497942.14</v>
      </c>
      <c r="DB199" s="33">
        <f t="shared" si="249"/>
        <v>3365701.34</v>
      </c>
      <c r="DC199" s="33">
        <f t="shared" si="249"/>
        <v>2305949.75</v>
      </c>
      <c r="DD199" s="33">
        <f t="shared" si="249"/>
        <v>2306682.7799999998</v>
      </c>
      <c r="DE199" s="33">
        <f t="shared" si="249"/>
        <v>4108778.8</v>
      </c>
      <c r="DF199" s="33">
        <f t="shared" si="249"/>
        <v>166929218.28</v>
      </c>
      <c r="DG199" s="33">
        <f t="shared" si="249"/>
        <v>1350862.57</v>
      </c>
      <c r="DH199" s="33">
        <f t="shared" si="249"/>
        <v>16111260.99</v>
      </c>
      <c r="DI199" s="33">
        <f t="shared" si="249"/>
        <v>20868298.649999999</v>
      </c>
      <c r="DJ199" s="33">
        <f t="shared" si="249"/>
        <v>6094494.5899999999</v>
      </c>
      <c r="DK199" s="33">
        <f t="shared" si="249"/>
        <v>4198183.07</v>
      </c>
      <c r="DL199" s="33">
        <f t="shared" si="249"/>
        <v>47377386.100000001</v>
      </c>
      <c r="DM199" s="33">
        <f t="shared" si="249"/>
        <v>3664808.55</v>
      </c>
      <c r="DN199" s="33">
        <f t="shared" si="249"/>
        <v>12257244.300000001</v>
      </c>
      <c r="DO199" s="33">
        <f t="shared" si="249"/>
        <v>24764972.260000002</v>
      </c>
      <c r="DP199" s="33">
        <f t="shared" si="249"/>
        <v>2841117.41</v>
      </c>
      <c r="DQ199" s="33">
        <f t="shared" si="249"/>
        <v>5205725.3899999997</v>
      </c>
      <c r="DR199" s="33">
        <f t="shared" si="249"/>
        <v>11548693.76</v>
      </c>
      <c r="DS199" s="33">
        <f t="shared" si="249"/>
        <v>6789872.54</v>
      </c>
      <c r="DT199" s="33">
        <f t="shared" si="249"/>
        <v>2007600.29</v>
      </c>
      <c r="DU199" s="33">
        <f t="shared" si="249"/>
        <v>3826809.21</v>
      </c>
      <c r="DV199" s="33">
        <f t="shared" si="249"/>
        <v>2623288.5</v>
      </c>
      <c r="DW199" s="33">
        <f t="shared" si="249"/>
        <v>3677009.89</v>
      </c>
      <c r="DX199" s="33">
        <f t="shared" si="249"/>
        <v>2708815.22</v>
      </c>
      <c r="DY199" s="33">
        <f t="shared" si="249"/>
        <v>3835625.85</v>
      </c>
      <c r="DZ199" s="33">
        <f t="shared" si="249"/>
        <v>8273458.25</v>
      </c>
      <c r="EA199" s="33">
        <f t="shared" ref="EA199:FX199" si="250">+EA120</f>
        <v>6122218.2000000002</v>
      </c>
      <c r="EB199" s="33">
        <f t="shared" si="250"/>
        <v>5105205.03</v>
      </c>
      <c r="EC199" s="33">
        <f t="shared" si="250"/>
        <v>3207430.55</v>
      </c>
      <c r="ED199" s="33">
        <f t="shared" si="250"/>
        <v>18405000.440000001</v>
      </c>
      <c r="EE199" s="33">
        <f t="shared" si="250"/>
        <v>2437486.27</v>
      </c>
      <c r="EF199" s="33">
        <f t="shared" si="250"/>
        <v>11856403.68</v>
      </c>
      <c r="EG199" s="33">
        <f t="shared" si="250"/>
        <v>2973121.66</v>
      </c>
      <c r="EH199" s="33">
        <f t="shared" si="250"/>
        <v>2782278.28</v>
      </c>
      <c r="EI199" s="33">
        <f t="shared" si="250"/>
        <v>130497132.42</v>
      </c>
      <c r="EJ199" s="33">
        <f t="shared" si="250"/>
        <v>72680318.239999995</v>
      </c>
      <c r="EK199" s="33">
        <f t="shared" si="250"/>
        <v>5948112.5499999998</v>
      </c>
      <c r="EL199" s="33">
        <f t="shared" si="250"/>
        <v>4277880.7300000004</v>
      </c>
      <c r="EM199" s="33">
        <f t="shared" si="250"/>
        <v>4015094.67</v>
      </c>
      <c r="EN199" s="33">
        <f t="shared" si="250"/>
        <v>7996271.9100000001</v>
      </c>
      <c r="EO199" s="33">
        <f t="shared" si="250"/>
        <v>3859413.86</v>
      </c>
      <c r="EP199" s="33">
        <f t="shared" si="250"/>
        <v>4225377.17</v>
      </c>
      <c r="EQ199" s="33">
        <f t="shared" si="250"/>
        <v>22948922.32</v>
      </c>
      <c r="ER199" s="33">
        <f t="shared" si="250"/>
        <v>3860847.95</v>
      </c>
      <c r="ES199" s="33">
        <f t="shared" si="250"/>
        <v>1823793.64</v>
      </c>
      <c r="ET199" s="33">
        <f t="shared" si="250"/>
        <v>3053116.96</v>
      </c>
      <c r="EU199" s="33">
        <f t="shared" si="250"/>
        <v>5435363.8600000003</v>
      </c>
      <c r="EV199" s="33">
        <f t="shared" si="250"/>
        <v>1156437.01</v>
      </c>
      <c r="EW199" s="33">
        <f t="shared" si="250"/>
        <v>10132165.91</v>
      </c>
      <c r="EX199" s="33">
        <f t="shared" si="250"/>
        <v>3163599.14</v>
      </c>
      <c r="EY199" s="33">
        <f t="shared" si="250"/>
        <v>2187558.02</v>
      </c>
      <c r="EZ199" s="33">
        <f t="shared" si="250"/>
        <v>1902660.68</v>
      </c>
      <c r="FA199" s="33">
        <f t="shared" si="250"/>
        <v>29416068.77</v>
      </c>
      <c r="FB199" s="33">
        <f t="shared" si="250"/>
        <v>3617069.46</v>
      </c>
      <c r="FC199" s="33">
        <f t="shared" si="250"/>
        <v>18865007.34</v>
      </c>
      <c r="FD199" s="33">
        <f t="shared" si="250"/>
        <v>3670538.53</v>
      </c>
      <c r="FE199" s="33">
        <f t="shared" si="250"/>
        <v>1585423.8</v>
      </c>
      <c r="FF199" s="33">
        <f t="shared" si="250"/>
        <v>2872078.16</v>
      </c>
      <c r="FG199" s="33">
        <f t="shared" si="250"/>
        <v>1831831.41</v>
      </c>
      <c r="FH199" s="33">
        <f t="shared" si="250"/>
        <v>1491981.39</v>
      </c>
      <c r="FI199" s="33">
        <f t="shared" si="250"/>
        <v>15080008.890000001</v>
      </c>
      <c r="FJ199" s="33">
        <f t="shared" si="250"/>
        <v>15279478.91</v>
      </c>
      <c r="FK199" s="33">
        <f t="shared" si="250"/>
        <v>18237837.870000001</v>
      </c>
      <c r="FL199" s="33">
        <f t="shared" si="250"/>
        <v>46339563.399999999</v>
      </c>
      <c r="FM199" s="33">
        <f t="shared" si="250"/>
        <v>28912859.32</v>
      </c>
      <c r="FN199" s="33">
        <f t="shared" si="250"/>
        <v>169819969.41</v>
      </c>
      <c r="FO199" s="33">
        <f t="shared" si="250"/>
        <v>9397777.0299999993</v>
      </c>
      <c r="FP199" s="33">
        <f t="shared" si="250"/>
        <v>18356551.890000001</v>
      </c>
      <c r="FQ199" s="33">
        <f t="shared" si="250"/>
        <v>7717631.6200000001</v>
      </c>
      <c r="FR199" s="33">
        <f t="shared" si="250"/>
        <v>2378368.15</v>
      </c>
      <c r="FS199" s="33">
        <f t="shared" si="250"/>
        <v>2658094.36</v>
      </c>
      <c r="FT199" s="47">
        <f t="shared" si="250"/>
        <v>1341221.32</v>
      </c>
      <c r="FU199" s="33">
        <f t="shared" si="250"/>
        <v>6882224.9299999997</v>
      </c>
      <c r="FV199" s="33">
        <f t="shared" si="250"/>
        <v>5871148.6600000001</v>
      </c>
      <c r="FW199" s="33">
        <f t="shared" si="250"/>
        <v>2706931.39</v>
      </c>
      <c r="FX199" s="33">
        <f t="shared" si="250"/>
        <v>1144387.32</v>
      </c>
      <c r="FY199" s="21"/>
      <c r="FZ199" s="33">
        <f>SUM(C199:FX199)</f>
        <v>6954562129.7599983</v>
      </c>
      <c r="GA199" s="33"/>
      <c r="GB199" s="33"/>
      <c r="GC199" s="33"/>
      <c r="GD199" s="6"/>
      <c r="GE199" s="6"/>
    </row>
    <row r="200" spans="1:187" ht="15.75" x14ac:dyDescent="0.25">
      <c r="A200" s="3" t="s">
        <v>551</v>
      </c>
      <c r="B200" s="2" t="s">
        <v>552</v>
      </c>
      <c r="C200" s="33">
        <f t="shared" ref="C200:BN200" si="251">+C155</f>
        <v>4540620.93</v>
      </c>
      <c r="D200" s="33">
        <f t="shared" si="251"/>
        <v>13862592.76</v>
      </c>
      <c r="E200" s="33">
        <f t="shared" si="251"/>
        <v>8009416.3899999997</v>
      </c>
      <c r="F200" s="33">
        <f t="shared" si="251"/>
        <v>5099722.5599999996</v>
      </c>
      <c r="G200" s="33">
        <f t="shared" si="251"/>
        <v>290912.96999999997</v>
      </c>
      <c r="H200" s="33">
        <f t="shared" si="251"/>
        <v>172615.61</v>
      </c>
      <c r="I200" s="33">
        <f t="shared" si="251"/>
        <v>10790824.92</v>
      </c>
      <c r="J200" s="33">
        <f t="shared" si="251"/>
        <v>1008699.28</v>
      </c>
      <c r="K200" s="33">
        <f t="shared" si="251"/>
        <v>172656.5</v>
      </c>
      <c r="L200" s="33">
        <f t="shared" si="251"/>
        <v>1729274.9</v>
      </c>
      <c r="M200" s="33">
        <f t="shared" si="251"/>
        <v>1751016.19</v>
      </c>
      <c r="N200" s="33">
        <f t="shared" si="251"/>
        <v>12561371.93</v>
      </c>
      <c r="O200" s="33">
        <f t="shared" si="251"/>
        <v>2167503.96</v>
      </c>
      <c r="P200" s="33">
        <f t="shared" si="251"/>
        <v>161178.13</v>
      </c>
      <c r="Q200" s="33">
        <f t="shared" si="251"/>
        <v>30106127.890000001</v>
      </c>
      <c r="R200" s="33">
        <f t="shared" si="251"/>
        <v>1123947.32</v>
      </c>
      <c r="S200" s="33">
        <f t="shared" si="251"/>
        <v>677249.36</v>
      </c>
      <c r="T200" s="33">
        <f t="shared" si="251"/>
        <v>105405.78</v>
      </c>
      <c r="U200" s="33">
        <f t="shared" si="251"/>
        <v>52185.31</v>
      </c>
      <c r="V200" s="33">
        <f t="shared" si="251"/>
        <v>201820.96</v>
      </c>
      <c r="W200" s="47">
        <f t="shared" si="251"/>
        <v>61945.15</v>
      </c>
      <c r="X200" s="33">
        <f t="shared" si="251"/>
        <v>27864.22</v>
      </c>
      <c r="Y200" s="33">
        <f t="shared" si="251"/>
        <v>2106180.59</v>
      </c>
      <c r="Z200" s="33">
        <f t="shared" si="251"/>
        <v>142728.6</v>
      </c>
      <c r="AA200" s="33">
        <f t="shared" si="251"/>
        <v>7427880.96</v>
      </c>
      <c r="AB200" s="33">
        <f t="shared" si="251"/>
        <v>4980004.87</v>
      </c>
      <c r="AC200" s="33">
        <f t="shared" si="251"/>
        <v>252167.02</v>
      </c>
      <c r="AD200" s="33">
        <f t="shared" si="251"/>
        <v>369177.59999999998</v>
      </c>
      <c r="AE200" s="33">
        <f t="shared" si="251"/>
        <v>75000.08</v>
      </c>
      <c r="AF200" s="33">
        <f t="shared" si="251"/>
        <v>114622.36</v>
      </c>
      <c r="AG200" s="33">
        <f t="shared" si="251"/>
        <v>191709.4</v>
      </c>
      <c r="AH200" s="33">
        <f t="shared" si="251"/>
        <v>539737.81999999995</v>
      </c>
      <c r="AI200" s="33">
        <f t="shared" si="251"/>
        <v>171783.71</v>
      </c>
      <c r="AJ200" s="33">
        <f t="shared" si="251"/>
        <v>163456.79</v>
      </c>
      <c r="AK200" s="33">
        <f t="shared" si="251"/>
        <v>230371.32</v>
      </c>
      <c r="AL200" s="33">
        <f t="shared" si="251"/>
        <v>280637.39</v>
      </c>
      <c r="AM200" s="33">
        <f t="shared" si="251"/>
        <v>245987.51</v>
      </c>
      <c r="AN200" s="33">
        <f t="shared" si="251"/>
        <v>181461.18</v>
      </c>
      <c r="AO200" s="33">
        <f t="shared" si="251"/>
        <v>2238688.89</v>
      </c>
      <c r="AP200" s="33">
        <f t="shared" si="251"/>
        <v>59792924.909999996</v>
      </c>
      <c r="AQ200" s="33">
        <f t="shared" si="251"/>
        <v>136051.96</v>
      </c>
      <c r="AR200" s="33">
        <f t="shared" si="251"/>
        <v>6209141.8799999999</v>
      </c>
      <c r="AS200" s="33">
        <f t="shared" si="251"/>
        <v>1993889.28</v>
      </c>
      <c r="AT200" s="33">
        <f t="shared" si="251"/>
        <v>325230.90999999997</v>
      </c>
      <c r="AU200" s="33">
        <f t="shared" si="251"/>
        <v>110893.21</v>
      </c>
      <c r="AV200" s="33">
        <f t="shared" si="251"/>
        <v>157005.4</v>
      </c>
      <c r="AW200" s="33">
        <f t="shared" si="251"/>
        <v>66352.240000000005</v>
      </c>
      <c r="AX200" s="33">
        <f t="shared" si="251"/>
        <v>22445.88</v>
      </c>
      <c r="AY200" s="33">
        <f t="shared" si="251"/>
        <v>210354.66</v>
      </c>
      <c r="AZ200" s="33">
        <f t="shared" si="251"/>
        <v>9097532.7899999991</v>
      </c>
      <c r="BA200" s="33">
        <f t="shared" si="251"/>
        <v>3053169.57</v>
      </c>
      <c r="BB200" s="33">
        <f t="shared" si="251"/>
        <v>2550528.66</v>
      </c>
      <c r="BC200" s="33">
        <f t="shared" si="251"/>
        <v>15385608.18</v>
      </c>
      <c r="BD200" s="33">
        <f t="shared" si="251"/>
        <v>625813.43000000005</v>
      </c>
      <c r="BE200" s="33">
        <f t="shared" si="251"/>
        <v>339692.71</v>
      </c>
      <c r="BF200" s="33">
        <f t="shared" si="251"/>
        <v>2450410.12</v>
      </c>
      <c r="BG200" s="33">
        <f t="shared" si="251"/>
        <v>535970.81000000006</v>
      </c>
      <c r="BH200" s="33">
        <f t="shared" si="251"/>
        <v>137365.75</v>
      </c>
      <c r="BI200" s="33">
        <f t="shared" si="251"/>
        <v>211163.15</v>
      </c>
      <c r="BJ200" s="33">
        <f t="shared" si="251"/>
        <v>406657.07</v>
      </c>
      <c r="BK200" s="33">
        <f t="shared" si="251"/>
        <v>5340119.66</v>
      </c>
      <c r="BL200" s="33">
        <f t="shared" si="251"/>
        <v>172755.20000000001</v>
      </c>
      <c r="BM200" s="33">
        <f t="shared" si="251"/>
        <v>161849.54999999999</v>
      </c>
      <c r="BN200" s="33">
        <f t="shared" si="251"/>
        <v>1734197.11</v>
      </c>
      <c r="BO200" s="33">
        <f t="shared" ref="BO200:DZ200" si="252">+BO155</f>
        <v>667831.72</v>
      </c>
      <c r="BP200" s="33">
        <f t="shared" si="252"/>
        <v>141188.87</v>
      </c>
      <c r="BQ200" s="33">
        <f t="shared" si="252"/>
        <v>1963672.38</v>
      </c>
      <c r="BR200" s="33">
        <f t="shared" si="252"/>
        <v>1655642.6</v>
      </c>
      <c r="BS200" s="33">
        <f t="shared" si="252"/>
        <v>615335.68000000005</v>
      </c>
      <c r="BT200" s="33">
        <f t="shared" si="252"/>
        <v>147592.48000000001</v>
      </c>
      <c r="BU200" s="33">
        <f t="shared" si="252"/>
        <v>169131.34</v>
      </c>
      <c r="BV200" s="33">
        <f t="shared" si="252"/>
        <v>264023.33</v>
      </c>
      <c r="BW200" s="33">
        <f t="shared" si="252"/>
        <v>383140.75</v>
      </c>
      <c r="BX200" s="33">
        <f t="shared" si="252"/>
        <v>28864.58</v>
      </c>
      <c r="BY200" s="33">
        <f t="shared" si="252"/>
        <v>626946.68999999994</v>
      </c>
      <c r="BZ200" s="33">
        <f t="shared" si="252"/>
        <v>154802.06</v>
      </c>
      <c r="CA200" s="33">
        <f t="shared" si="252"/>
        <v>92364.11</v>
      </c>
      <c r="CB200" s="33">
        <f t="shared" si="252"/>
        <v>20365696.989999998</v>
      </c>
      <c r="CC200" s="33">
        <f t="shared" si="252"/>
        <v>106483.67</v>
      </c>
      <c r="CD200" s="33">
        <f t="shared" si="252"/>
        <v>40879.08</v>
      </c>
      <c r="CE200" s="33">
        <f t="shared" si="252"/>
        <v>96939.64</v>
      </c>
      <c r="CF200" s="33">
        <f t="shared" si="252"/>
        <v>64727.59</v>
      </c>
      <c r="CG200" s="33">
        <f t="shared" si="252"/>
        <v>110074.54</v>
      </c>
      <c r="CH200" s="33">
        <f t="shared" si="252"/>
        <v>109160.53</v>
      </c>
      <c r="CI200" s="33">
        <f t="shared" si="252"/>
        <v>449616.67</v>
      </c>
      <c r="CJ200" s="33">
        <f t="shared" si="252"/>
        <v>414398.21</v>
      </c>
      <c r="CK200" s="33">
        <f t="shared" si="252"/>
        <v>1356359.76</v>
      </c>
      <c r="CL200" s="33">
        <f t="shared" si="252"/>
        <v>317059.53999999998</v>
      </c>
      <c r="CM200" s="33">
        <f t="shared" si="252"/>
        <v>597458.67000000004</v>
      </c>
      <c r="CN200" s="33">
        <f t="shared" si="252"/>
        <v>6852274.8200000003</v>
      </c>
      <c r="CO200" s="33">
        <f t="shared" si="252"/>
        <v>4470946.99</v>
      </c>
      <c r="CP200" s="33">
        <f t="shared" si="252"/>
        <v>378824.53</v>
      </c>
      <c r="CQ200" s="33">
        <f t="shared" si="252"/>
        <v>929428.25</v>
      </c>
      <c r="CR200" s="33">
        <f t="shared" si="252"/>
        <v>146679.22</v>
      </c>
      <c r="CS200" s="33">
        <f t="shared" si="252"/>
        <v>117929.15</v>
      </c>
      <c r="CT200" s="33">
        <f t="shared" si="252"/>
        <v>115056.64</v>
      </c>
      <c r="CU200" s="33">
        <f t="shared" si="252"/>
        <v>75070.149999999994</v>
      </c>
      <c r="CV200" s="33">
        <f t="shared" si="252"/>
        <v>27477.24</v>
      </c>
      <c r="CW200" s="33">
        <f t="shared" si="252"/>
        <v>78881.52</v>
      </c>
      <c r="CX200" s="33">
        <f t="shared" si="252"/>
        <v>221846.53</v>
      </c>
      <c r="CY200" s="33">
        <f t="shared" si="252"/>
        <v>42681.760000000002</v>
      </c>
      <c r="CZ200" s="33">
        <f t="shared" si="252"/>
        <v>846385.28</v>
      </c>
      <c r="DA200" s="33">
        <f t="shared" si="252"/>
        <v>74938.259999999995</v>
      </c>
      <c r="DB200" s="33">
        <f t="shared" si="252"/>
        <v>121613.72</v>
      </c>
      <c r="DC200" s="33">
        <f t="shared" si="252"/>
        <v>60708.53</v>
      </c>
      <c r="DD200" s="33">
        <f t="shared" si="252"/>
        <v>70909.14</v>
      </c>
      <c r="DE200" s="33">
        <f t="shared" si="252"/>
        <v>183226.32</v>
      </c>
      <c r="DF200" s="33">
        <f t="shared" si="252"/>
        <v>7669884.7300000004</v>
      </c>
      <c r="DG200" s="33">
        <f t="shared" si="252"/>
        <v>42235.41</v>
      </c>
      <c r="DH200" s="33">
        <f t="shared" si="252"/>
        <v>618915.31999999995</v>
      </c>
      <c r="DI200" s="33">
        <f t="shared" si="252"/>
        <v>1650359.14</v>
      </c>
      <c r="DJ200" s="33">
        <f t="shared" si="252"/>
        <v>242653.45</v>
      </c>
      <c r="DK200" s="33">
        <f t="shared" si="252"/>
        <v>248125.15</v>
      </c>
      <c r="DL200" s="33">
        <f t="shared" si="252"/>
        <v>2569607.6</v>
      </c>
      <c r="DM200" s="33">
        <f t="shared" si="252"/>
        <v>225776.28</v>
      </c>
      <c r="DN200" s="33">
        <f t="shared" si="252"/>
        <v>771585.16</v>
      </c>
      <c r="DO200" s="33">
        <f t="shared" si="252"/>
        <v>2218586.77</v>
      </c>
      <c r="DP200" s="33">
        <f t="shared" si="252"/>
        <v>87623.25</v>
      </c>
      <c r="DQ200" s="33">
        <f t="shared" si="252"/>
        <v>170804.36</v>
      </c>
      <c r="DR200" s="33">
        <f t="shared" si="252"/>
        <v>1320382.6100000001</v>
      </c>
      <c r="DS200" s="33">
        <f t="shared" si="252"/>
        <v>799499.6</v>
      </c>
      <c r="DT200" s="33">
        <f t="shared" si="252"/>
        <v>146138.82999999999</v>
      </c>
      <c r="DU200" s="33">
        <f t="shared" si="252"/>
        <v>216554.67</v>
      </c>
      <c r="DV200" s="33">
        <f t="shared" si="252"/>
        <v>114010.12</v>
      </c>
      <c r="DW200" s="33">
        <f t="shared" si="252"/>
        <v>143418.64000000001</v>
      </c>
      <c r="DX200" s="33">
        <f t="shared" si="252"/>
        <v>81169.41</v>
      </c>
      <c r="DY200" s="33">
        <f t="shared" si="252"/>
        <v>106358.95</v>
      </c>
      <c r="DZ200" s="33">
        <f t="shared" si="252"/>
        <v>210987.96</v>
      </c>
      <c r="EA200" s="33">
        <f t="shared" ref="EA200:FU200" si="253">+EA155</f>
        <v>256464.35</v>
      </c>
      <c r="EB200" s="33">
        <f t="shared" si="253"/>
        <v>227781.49</v>
      </c>
      <c r="EC200" s="33">
        <f t="shared" si="253"/>
        <v>85889.01</v>
      </c>
      <c r="ED200" s="33">
        <f t="shared" si="253"/>
        <v>76576.52</v>
      </c>
      <c r="EE200" s="33">
        <f t="shared" si="253"/>
        <v>157986.17000000001</v>
      </c>
      <c r="EF200" s="33">
        <f t="shared" si="253"/>
        <v>948016.59</v>
      </c>
      <c r="EG200" s="33">
        <f t="shared" si="253"/>
        <v>194626.87</v>
      </c>
      <c r="EH200" s="33">
        <f t="shared" si="253"/>
        <v>112977.36</v>
      </c>
      <c r="EI200" s="33">
        <f t="shared" si="253"/>
        <v>17816342.550000001</v>
      </c>
      <c r="EJ200" s="33">
        <f t="shared" si="253"/>
        <v>3545196.12</v>
      </c>
      <c r="EK200" s="33">
        <f t="shared" si="253"/>
        <v>223364.02</v>
      </c>
      <c r="EL200" s="33">
        <f t="shared" si="253"/>
        <v>151720.53</v>
      </c>
      <c r="EM200" s="33">
        <f t="shared" si="253"/>
        <v>240466.07</v>
      </c>
      <c r="EN200" s="33">
        <f t="shared" si="253"/>
        <v>721821</v>
      </c>
      <c r="EO200" s="33">
        <f t="shared" si="253"/>
        <v>129899.45</v>
      </c>
      <c r="EP200" s="33">
        <f t="shared" si="253"/>
        <v>126572.02</v>
      </c>
      <c r="EQ200" s="33">
        <f t="shared" si="253"/>
        <v>356631.68</v>
      </c>
      <c r="ER200" s="33">
        <f t="shared" si="253"/>
        <v>182664.75</v>
      </c>
      <c r="ES200" s="33">
        <f t="shared" si="253"/>
        <v>144898.48000000001</v>
      </c>
      <c r="ET200" s="33">
        <f t="shared" si="253"/>
        <v>249914.08</v>
      </c>
      <c r="EU200" s="33">
        <f t="shared" si="253"/>
        <v>1060402.67</v>
      </c>
      <c r="EV200" s="33">
        <f t="shared" si="253"/>
        <v>60817.440000000002</v>
      </c>
      <c r="EW200" s="33">
        <f t="shared" si="253"/>
        <v>200572.31</v>
      </c>
      <c r="EX200" s="33">
        <f t="shared" si="253"/>
        <v>115627.87</v>
      </c>
      <c r="EY200" s="33">
        <f t="shared" si="253"/>
        <v>392922.05</v>
      </c>
      <c r="EZ200" s="33">
        <f t="shared" si="253"/>
        <v>81351.039999999994</v>
      </c>
      <c r="FA200" s="33">
        <f t="shared" si="253"/>
        <v>805045.81</v>
      </c>
      <c r="FB200" s="33">
        <f t="shared" si="253"/>
        <v>235433.03</v>
      </c>
      <c r="FC200" s="33">
        <f t="shared" si="253"/>
        <v>533345.62</v>
      </c>
      <c r="FD200" s="33">
        <f t="shared" si="253"/>
        <v>206145.88</v>
      </c>
      <c r="FE200" s="33">
        <f t="shared" si="253"/>
        <v>83695.259999999995</v>
      </c>
      <c r="FF200" s="33">
        <f t="shared" si="253"/>
        <v>143852.35999999999</v>
      </c>
      <c r="FG200" s="33">
        <f t="shared" si="253"/>
        <v>54438.71</v>
      </c>
      <c r="FH200" s="33">
        <f t="shared" si="253"/>
        <v>101764.84</v>
      </c>
      <c r="FI200" s="33">
        <f t="shared" si="253"/>
        <v>737640.01</v>
      </c>
      <c r="FJ200" s="33">
        <f t="shared" si="253"/>
        <v>485711.04</v>
      </c>
      <c r="FK200" s="33">
        <f t="shared" si="253"/>
        <v>640305.31000000006</v>
      </c>
      <c r="FL200" s="33">
        <f t="shared" si="253"/>
        <v>591023.44999999995</v>
      </c>
      <c r="FM200" s="33">
        <f t="shared" si="253"/>
        <v>704982.23</v>
      </c>
      <c r="FN200" s="33">
        <f t="shared" si="253"/>
        <v>13752942.300000001</v>
      </c>
      <c r="FO200" s="33">
        <f t="shared" si="253"/>
        <v>317470.28000000003</v>
      </c>
      <c r="FP200" s="33">
        <f t="shared" si="253"/>
        <v>1555861.34</v>
      </c>
      <c r="FQ200" s="33">
        <f t="shared" si="253"/>
        <v>306311.67</v>
      </c>
      <c r="FR200" s="33">
        <f t="shared" si="253"/>
        <v>96968.65</v>
      </c>
      <c r="FS200" s="33">
        <f t="shared" si="253"/>
        <v>49556.78</v>
      </c>
      <c r="FT200" s="47">
        <f t="shared" si="253"/>
        <v>60704.41</v>
      </c>
      <c r="FU200" s="33">
        <f t="shared" si="253"/>
        <v>507363.96</v>
      </c>
      <c r="FV200" s="33">
        <f>+FV155</f>
        <v>310513.81</v>
      </c>
      <c r="FW200" s="33">
        <f>+FW155</f>
        <v>128306.95</v>
      </c>
      <c r="FX200" s="33">
        <f>+FX155</f>
        <v>23347.62</v>
      </c>
      <c r="FY200" s="21"/>
      <c r="FZ200" s="33">
        <f>SUM(C200:FX200)</f>
        <v>341316853.94999975</v>
      </c>
      <c r="GA200" s="33"/>
      <c r="GB200" s="33"/>
      <c r="GC200" s="33"/>
      <c r="GD200" s="6"/>
      <c r="GE200" s="6"/>
    </row>
    <row r="201" spans="1:187" ht="15.75" x14ac:dyDescent="0.25">
      <c r="A201" s="3" t="s">
        <v>553</v>
      </c>
      <c r="B201" s="2" t="s">
        <v>554</v>
      </c>
      <c r="C201" s="33">
        <f t="shared" ref="C201:BN201" si="254">+C199+C200</f>
        <v>54213368.909999996</v>
      </c>
      <c r="D201" s="33">
        <f t="shared" si="254"/>
        <v>353354445.51999998</v>
      </c>
      <c r="E201" s="33">
        <f t="shared" si="254"/>
        <v>72471952.149999991</v>
      </c>
      <c r="F201" s="33">
        <f t="shared" si="254"/>
        <v>147961507.91</v>
      </c>
      <c r="G201" s="33">
        <f t="shared" si="254"/>
        <v>9359432.0099999998</v>
      </c>
      <c r="H201" s="33">
        <f t="shared" si="254"/>
        <v>8478216.379999999</v>
      </c>
      <c r="I201" s="33">
        <f t="shared" si="254"/>
        <v>94158684.570000008</v>
      </c>
      <c r="J201" s="33">
        <f t="shared" si="254"/>
        <v>18985934.170000002</v>
      </c>
      <c r="K201" s="33">
        <f t="shared" si="254"/>
        <v>3377902.64</v>
      </c>
      <c r="L201" s="33">
        <f t="shared" si="254"/>
        <v>23624628.709999997</v>
      </c>
      <c r="M201" s="33">
        <f t="shared" si="254"/>
        <v>13581365.049999999</v>
      </c>
      <c r="N201" s="33">
        <f t="shared" si="254"/>
        <v>452080136.69</v>
      </c>
      <c r="O201" s="33">
        <f t="shared" si="254"/>
        <v>121860174.67999999</v>
      </c>
      <c r="P201" s="33">
        <f t="shared" si="254"/>
        <v>2799302.1</v>
      </c>
      <c r="Q201" s="33">
        <f t="shared" si="254"/>
        <v>357010820.80000001</v>
      </c>
      <c r="R201" s="33">
        <f t="shared" si="254"/>
        <v>5071483.37</v>
      </c>
      <c r="S201" s="33">
        <f t="shared" si="254"/>
        <v>14056814.35</v>
      </c>
      <c r="T201" s="33">
        <f t="shared" si="254"/>
        <v>2144964.84</v>
      </c>
      <c r="U201" s="33">
        <f t="shared" si="254"/>
        <v>882104.3</v>
      </c>
      <c r="V201" s="33">
        <f t="shared" si="254"/>
        <v>3357635.6</v>
      </c>
      <c r="W201" s="47">
        <f t="shared" si="254"/>
        <v>891864.14</v>
      </c>
      <c r="X201" s="33">
        <f t="shared" si="254"/>
        <v>857156.5</v>
      </c>
      <c r="Y201" s="33">
        <f t="shared" si="254"/>
        <v>5827270.4100000001</v>
      </c>
      <c r="Z201" s="33">
        <f t="shared" si="254"/>
        <v>2921414.9</v>
      </c>
      <c r="AA201" s="33">
        <f t="shared" si="254"/>
        <v>252917425.71000001</v>
      </c>
      <c r="AB201" s="33">
        <f t="shared" si="254"/>
        <v>253499730.38</v>
      </c>
      <c r="AC201" s="33">
        <f t="shared" si="254"/>
        <v>8474448.5700000003</v>
      </c>
      <c r="AD201" s="33">
        <f t="shared" si="254"/>
        <v>10885892.52</v>
      </c>
      <c r="AE201" s="33">
        <f t="shared" si="254"/>
        <v>1733712.96</v>
      </c>
      <c r="AF201" s="33">
        <f t="shared" si="254"/>
        <v>2479512.75</v>
      </c>
      <c r="AG201" s="33">
        <f t="shared" si="254"/>
        <v>7402449.4000000004</v>
      </c>
      <c r="AH201" s="33">
        <f t="shared" si="254"/>
        <v>8836697.1799999997</v>
      </c>
      <c r="AI201" s="33">
        <f t="shared" si="254"/>
        <v>3798460.23</v>
      </c>
      <c r="AJ201" s="33">
        <f t="shared" si="254"/>
        <v>2805852.22</v>
      </c>
      <c r="AK201" s="33">
        <f t="shared" si="254"/>
        <v>2925730.5999999996</v>
      </c>
      <c r="AL201" s="33">
        <f t="shared" si="254"/>
        <v>3333413.93</v>
      </c>
      <c r="AM201" s="33">
        <f t="shared" si="254"/>
        <v>4274969.66</v>
      </c>
      <c r="AN201" s="33">
        <f t="shared" si="254"/>
        <v>3892046.54</v>
      </c>
      <c r="AO201" s="33">
        <f t="shared" si="254"/>
        <v>39361716.280000001</v>
      </c>
      <c r="AP201" s="33">
        <f t="shared" si="254"/>
        <v>773830985.45999992</v>
      </c>
      <c r="AQ201" s="33">
        <f t="shared" si="254"/>
        <v>2944829.81</v>
      </c>
      <c r="AR201" s="33">
        <f t="shared" si="254"/>
        <v>519249882.74000001</v>
      </c>
      <c r="AS201" s="33">
        <f t="shared" si="254"/>
        <v>61575335.579999998</v>
      </c>
      <c r="AT201" s="33">
        <f t="shared" si="254"/>
        <v>19835075.09</v>
      </c>
      <c r="AU201" s="33">
        <f t="shared" si="254"/>
        <v>3336098.7</v>
      </c>
      <c r="AV201" s="33">
        <f t="shared" si="254"/>
        <v>3609067.4</v>
      </c>
      <c r="AW201" s="33">
        <f t="shared" si="254"/>
        <v>2952238.9000000004</v>
      </c>
      <c r="AX201" s="33">
        <f t="shared" si="254"/>
        <v>913155.56</v>
      </c>
      <c r="AY201" s="33">
        <f t="shared" si="254"/>
        <v>4682627.38</v>
      </c>
      <c r="AZ201" s="33">
        <f t="shared" si="254"/>
        <v>100416779.83000001</v>
      </c>
      <c r="BA201" s="33">
        <f t="shared" si="254"/>
        <v>73555354.429999992</v>
      </c>
      <c r="BB201" s="33">
        <f t="shared" si="254"/>
        <v>63990087.269999996</v>
      </c>
      <c r="BC201" s="33">
        <f t="shared" si="254"/>
        <v>254229873.92000002</v>
      </c>
      <c r="BD201" s="33">
        <f t="shared" si="254"/>
        <v>40023128.289999999</v>
      </c>
      <c r="BE201" s="33">
        <f t="shared" si="254"/>
        <v>12265923.23</v>
      </c>
      <c r="BF201" s="33">
        <f t="shared" si="254"/>
        <v>192485187.30000001</v>
      </c>
      <c r="BG201" s="33">
        <f t="shared" si="254"/>
        <v>8940099.2300000004</v>
      </c>
      <c r="BH201" s="33">
        <f t="shared" si="254"/>
        <v>5757040.9800000004</v>
      </c>
      <c r="BI201" s="33">
        <f t="shared" si="254"/>
        <v>3295460.1</v>
      </c>
      <c r="BJ201" s="33">
        <f t="shared" si="254"/>
        <v>51356844.75</v>
      </c>
      <c r="BK201" s="33">
        <f t="shared" si="254"/>
        <v>132564564.34</v>
      </c>
      <c r="BL201" s="33">
        <f t="shared" si="254"/>
        <v>2717466.66</v>
      </c>
      <c r="BM201" s="33">
        <f t="shared" si="254"/>
        <v>3376076.8899999997</v>
      </c>
      <c r="BN201" s="33">
        <f t="shared" si="254"/>
        <v>29959476.73</v>
      </c>
      <c r="BO201" s="33">
        <f t="shared" ref="BO201:DZ201" si="255">+BO199+BO200</f>
        <v>11599167.5</v>
      </c>
      <c r="BP201" s="33">
        <f t="shared" si="255"/>
        <v>2780887.19</v>
      </c>
      <c r="BQ201" s="33">
        <f t="shared" si="255"/>
        <v>53873805.910000004</v>
      </c>
      <c r="BR201" s="33">
        <f t="shared" si="255"/>
        <v>39188001.280000001</v>
      </c>
      <c r="BS201" s="33">
        <f t="shared" si="255"/>
        <v>10139244.799999999</v>
      </c>
      <c r="BT201" s="33">
        <f t="shared" si="255"/>
        <v>4515408.5900000008</v>
      </c>
      <c r="BU201" s="33">
        <f t="shared" si="255"/>
        <v>4485126.13</v>
      </c>
      <c r="BV201" s="33">
        <f t="shared" si="255"/>
        <v>10859674.08</v>
      </c>
      <c r="BW201" s="33">
        <f t="shared" si="255"/>
        <v>16703024.33</v>
      </c>
      <c r="BX201" s="33">
        <f t="shared" si="255"/>
        <v>1619852.9500000002</v>
      </c>
      <c r="BY201" s="33">
        <f t="shared" si="255"/>
        <v>5138690.67</v>
      </c>
      <c r="BZ201" s="33">
        <f t="shared" si="255"/>
        <v>2781434.0500000003</v>
      </c>
      <c r="CA201" s="33">
        <f t="shared" si="255"/>
        <v>2586765.2199999997</v>
      </c>
      <c r="CB201" s="33">
        <f t="shared" si="255"/>
        <v>678849682.81000006</v>
      </c>
      <c r="CC201" s="33">
        <f t="shared" si="255"/>
        <v>2370468.0099999998</v>
      </c>
      <c r="CD201" s="33">
        <f t="shared" si="255"/>
        <v>992485.16999999993</v>
      </c>
      <c r="CE201" s="33">
        <f t="shared" si="255"/>
        <v>2364295.42</v>
      </c>
      <c r="CF201" s="33">
        <f t="shared" si="255"/>
        <v>1556612.3900000001</v>
      </c>
      <c r="CG201" s="33">
        <f t="shared" si="255"/>
        <v>2672154.46</v>
      </c>
      <c r="CH201" s="33">
        <f t="shared" si="255"/>
        <v>1778143.9000000001</v>
      </c>
      <c r="CI201" s="33">
        <f t="shared" si="255"/>
        <v>6379759.4399999995</v>
      </c>
      <c r="CJ201" s="33">
        <f t="shared" si="255"/>
        <v>8715882.2599999998</v>
      </c>
      <c r="CK201" s="33">
        <f t="shared" si="255"/>
        <v>42451114.280000001</v>
      </c>
      <c r="CL201" s="33">
        <f t="shared" si="255"/>
        <v>11770774.709999999</v>
      </c>
      <c r="CM201" s="33">
        <f t="shared" si="255"/>
        <v>8002735.96</v>
      </c>
      <c r="CN201" s="33">
        <f t="shared" si="255"/>
        <v>239929666.78</v>
      </c>
      <c r="CO201" s="33">
        <f t="shared" si="255"/>
        <v>123850306.64999999</v>
      </c>
      <c r="CP201" s="33">
        <f t="shared" si="255"/>
        <v>9716159.2299999986</v>
      </c>
      <c r="CQ201" s="33">
        <f t="shared" si="255"/>
        <v>9639127.1199999992</v>
      </c>
      <c r="CR201" s="33">
        <f t="shared" si="255"/>
        <v>2611704.9900000002</v>
      </c>
      <c r="CS201" s="33">
        <f t="shared" si="255"/>
        <v>3719620.8</v>
      </c>
      <c r="CT201" s="33">
        <f t="shared" si="255"/>
        <v>1795962.2</v>
      </c>
      <c r="CU201" s="33">
        <f t="shared" si="255"/>
        <v>714796.91</v>
      </c>
      <c r="CV201" s="33">
        <f t="shared" si="255"/>
        <v>843898.67999999993</v>
      </c>
      <c r="CW201" s="33">
        <f t="shared" si="255"/>
        <v>2400571.63</v>
      </c>
      <c r="CX201" s="33">
        <f t="shared" si="255"/>
        <v>4592730.96</v>
      </c>
      <c r="CY201" s="33">
        <f t="shared" si="255"/>
        <v>877614.41</v>
      </c>
      <c r="CZ201" s="33">
        <f t="shared" si="255"/>
        <v>17670959.490000002</v>
      </c>
      <c r="DA201" s="33">
        <f t="shared" si="255"/>
        <v>2572880.4</v>
      </c>
      <c r="DB201" s="33">
        <f t="shared" si="255"/>
        <v>3487315.06</v>
      </c>
      <c r="DC201" s="33">
        <f t="shared" si="255"/>
        <v>2366658.2799999998</v>
      </c>
      <c r="DD201" s="33">
        <f t="shared" si="255"/>
        <v>2377591.92</v>
      </c>
      <c r="DE201" s="33">
        <f t="shared" si="255"/>
        <v>4292005.12</v>
      </c>
      <c r="DF201" s="33">
        <f t="shared" si="255"/>
        <v>174599103.00999999</v>
      </c>
      <c r="DG201" s="33">
        <f t="shared" si="255"/>
        <v>1393097.98</v>
      </c>
      <c r="DH201" s="33">
        <f t="shared" si="255"/>
        <v>16730176.310000001</v>
      </c>
      <c r="DI201" s="33">
        <f t="shared" si="255"/>
        <v>22518657.789999999</v>
      </c>
      <c r="DJ201" s="33">
        <f t="shared" si="255"/>
        <v>6337148.04</v>
      </c>
      <c r="DK201" s="33">
        <f t="shared" si="255"/>
        <v>4446308.2200000007</v>
      </c>
      <c r="DL201" s="33">
        <f t="shared" si="255"/>
        <v>49946993.700000003</v>
      </c>
      <c r="DM201" s="33">
        <f t="shared" si="255"/>
        <v>3890584.8299999996</v>
      </c>
      <c r="DN201" s="33">
        <f t="shared" si="255"/>
        <v>13028829.460000001</v>
      </c>
      <c r="DO201" s="33">
        <f t="shared" si="255"/>
        <v>26983559.030000001</v>
      </c>
      <c r="DP201" s="33">
        <f t="shared" si="255"/>
        <v>2928740.66</v>
      </c>
      <c r="DQ201" s="33">
        <f t="shared" si="255"/>
        <v>5376529.75</v>
      </c>
      <c r="DR201" s="33">
        <f t="shared" si="255"/>
        <v>12869076.369999999</v>
      </c>
      <c r="DS201" s="33">
        <f t="shared" si="255"/>
        <v>7589372.1399999997</v>
      </c>
      <c r="DT201" s="33">
        <f t="shared" si="255"/>
        <v>2153739.12</v>
      </c>
      <c r="DU201" s="33">
        <f t="shared" si="255"/>
        <v>4043363.88</v>
      </c>
      <c r="DV201" s="33">
        <f t="shared" si="255"/>
        <v>2737298.62</v>
      </c>
      <c r="DW201" s="33">
        <f t="shared" si="255"/>
        <v>3820428.5300000003</v>
      </c>
      <c r="DX201" s="33">
        <f t="shared" si="255"/>
        <v>2789984.6300000004</v>
      </c>
      <c r="DY201" s="33">
        <f t="shared" si="255"/>
        <v>3941984.8000000003</v>
      </c>
      <c r="DZ201" s="33">
        <f t="shared" si="255"/>
        <v>8484446.2100000009</v>
      </c>
      <c r="EA201" s="33">
        <f t="shared" ref="EA201:FU201" si="256">+EA199+EA200</f>
        <v>6378682.5499999998</v>
      </c>
      <c r="EB201" s="33">
        <f t="shared" si="256"/>
        <v>5332986.5200000005</v>
      </c>
      <c r="EC201" s="33">
        <f t="shared" si="256"/>
        <v>3293319.5599999996</v>
      </c>
      <c r="ED201" s="33">
        <f t="shared" si="256"/>
        <v>18481576.960000001</v>
      </c>
      <c r="EE201" s="33">
        <f t="shared" si="256"/>
        <v>2595472.44</v>
      </c>
      <c r="EF201" s="33">
        <f t="shared" si="256"/>
        <v>12804420.27</v>
      </c>
      <c r="EG201" s="33">
        <f t="shared" si="256"/>
        <v>3167748.5300000003</v>
      </c>
      <c r="EH201" s="33">
        <f t="shared" si="256"/>
        <v>2895255.6399999997</v>
      </c>
      <c r="EI201" s="33">
        <f t="shared" si="256"/>
        <v>148313474.97</v>
      </c>
      <c r="EJ201" s="33">
        <f t="shared" si="256"/>
        <v>76225514.359999999</v>
      </c>
      <c r="EK201" s="33">
        <f t="shared" si="256"/>
        <v>6171476.5699999994</v>
      </c>
      <c r="EL201" s="33">
        <f t="shared" si="256"/>
        <v>4429601.2600000007</v>
      </c>
      <c r="EM201" s="33">
        <f t="shared" si="256"/>
        <v>4255560.74</v>
      </c>
      <c r="EN201" s="33">
        <f t="shared" si="256"/>
        <v>8718092.9100000001</v>
      </c>
      <c r="EO201" s="33">
        <f t="shared" si="256"/>
        <v>3989313.31</v>
      </c>
      <c r="EP201" s="33">
        <f t="shared" si="256"/>
        <v>4351949.1899999995</v>
      </c>
      <c r="EQ201" s="33">
        <f t="shared" si="256"/>
        <v>23305554</v>
      </c>
      <c r="ER201" s="33">
        <f t="shared" si="256"/>
        <v>4043512.7</v>
      </c>
      <c r="ES201" s="33">
        <f t="shared" si="256"/>
        <v>1968692.1199999999</v>
      </c>
      <c r="ET201" s="33">
        <f t="shared" si="256"/>
        <v>3303031.04</v>
      </c>
      <c r="EU201" s="33">
        <f t="shared" si="256"/>
        <v>6495766.5300000003</v>
      </c>
      <c r="EV201" s="33">
        <f t="shared" si="256"/>
        <v>1217254.45</v>
      </c>
      <c r="EW201" s="33">
        <f t="shared" si="256"/>
        <v>10332738.220000001</v>
      </c>
      <c r="EX201" s="33">
        <f t="shared" si="256"/>
        <v>3279227.0100000002</v>
      </c>
      <c r="EY201" s="33">
        <f t="shared" si="256"/>
        <v>2580480.0699999998</v>
      </c>
      <c r="EZ201" s="33">
        <f t="shared" si="256"/>
        <v>1984011.72</v>
      </c>
      <c r="FA201" s="33">
        <f t="shared" si="256"/>
        <v>30221114.579999998</v>
      </c>
      <c r="FB201" s="33">
        <f t="shared" si="256"/>
        <v>3852502.4899999998</v>
      </c>
      <c r="FC201" s="33">
        <f t="shared" si="256"/>
        <v>19398352.960000001</v>
      </c>
      <c r="FD201" s="33">
        <f t="shared" si="256"/>
        <v>3876684.4099999997</v>
      </c>
      <c r="FE201" s="33">
        <f t="shared" si="256"/>
        <v>1669119.06</v>
      </c>
      <c r="FF201" s="33">
        <f t="shared" si="256"/>
        <v>3015930.52</v>
      </c>
      <c r="FG201" s="33">
        <f t="shared" si="256"/>
        <v>1886270.1199999999</v>
      </c>
      <c r="FH201" s="33">
        <f t="shared" si="256"/>
        <v>1593746.23</v>
      </c>
      <c r="FI201" s="33">
        <f t="shared" si="256"/>
        <v>15817648.9</v>
      </c>
      <c r="FJ201" s="33">
        <f t="shared" si="256"/>
        <v>15765189.949999999</v>
      </c>
      <c r="FK201" s="33">
        <f t="shared" si="256"/>
        <v>18878143.18</v>
      </c>
      <c r="FL201" s="33">
        <f t="shared" si="256"/>
        <v>46930586.850000001</v>
      </c>
      <c r="FM201" s="33">
        <f t="shared" si="256"/>
        <v>29617841.550000001</v>
      </c>
      <c r="FN201" s="33">
        <f t="shared" si="256"/>
        <v>183572911.71000001</v>
      </c>
      <c r="FO201" s="33">
        <f t="shared" si="256"/>
        <v>9715247.3099999987</v>
      </c>
      <c r="FP201" s="33">
        <f t="shared" si="256"/>
        <v>19912413.23</v>
      </c>
      <c r="FQ201" s="33">
        <f t="shared" si="256"/>
        <v>8023943.29</v>
      </c>
      <c r="FR201" s="33">
        <f t="shared" si="256"/>
        <v>2475336.7999999998</v>
      </c>
      <c r="FS201" s="33">
        <f t="shared" si="256"/>
        <v>2707651.1399999997</v>
      </c>
      <c r="FT201" s="47">
        <f t="shared" si="256"/>
        <v>1401925.73</v>
      </c>
      <c r="FU201" s="33">
        <f t="shared" si="256"/>
        <v>7389588.8899999997</v>
      </c>
      <c r="FV201" s="33">
        <f>+FV199+FV200</f>
        <v>6181662.4699999997</v>
      </c>
      <c r="FW201" s="33">
        <f>+FW199+FW200</f>
        <v>2835238.3400000003</v>
      </c>
      <c r="FX201" s="33">
        <f>+FX199+FX200</f>
        <v>1167734.9400000002</v>
      </c>
      <c r="FY201" s="21"/>
      <c r="FZ201" s="33">
        <f>SUM(C201:FX201)</f>
        <v>7295878983.7099981</v>
      </c>
      <c r="GA201" s="33">
        <v>7053071486</v>
      </c>
      <c r="GB201" s="33">
        <f>FZ201-GA201</f>
        <v>242807497.70999813</v>
      </c>
      <c r="GC201" s="33"/>
      <c r="GD201" s="6"/>
      <c r="GE201" s="6"/>
    </row>
    <row r="202" spans="1:187" ht="15.75" x14ac:dyDescent="0.25">
      <c r="A202" s="3" t="s">
        <v>555</v>
      </c>
      <c r="B202" s="2" t="s">
        <v>556</v>
      </c>
      <c r="C202" s="33">
        <f>C166</f>
        <v>18266716</v>
      </c>
      <c r="D202" s="33">
        <f t="shared" ref="D202:BO202" si="257">D166</f>
        <v>67099</v>
      </c>
      <c r="E202" s="33">
        <f t="shared" si="257"/>
        <v>7894</v>
      </c>
      <c r="F202" s="33">
        <f t="shared" si="257"/>
        <v>15788</v>
      </c>
      <c r="G202" s="33">
        <f t="shared" si="257"/>
        <v>0</v>
      </c>
      <c r="H202" s="33">
        <f t="shared" si="257"/>
        <v>31576</v>
      </c>
      <c r="I202" s="33">
        <f t="shared" si="257"/>
        <v>15788</v>
      </c>
      <c r="J202" s="33">
        <f t="shared" si="257"/>
        <v>0</v>
      </c>
      <c r="K202" s="33">
        <f t="shared" si="257"/>
        <v>0</v>
      </c>
      <c r="L202" s="33">
        <f t="shared" si="257"/>
        <v>15788</v>
      </c>
      <c r="M202" s="33">
        <f t="shared" si="257"/>
        <v>0</v>
      </c>
      <c r="N202" s="33">
        <f t="shared" si="257"/>
        <v>134198</v>
      </c>
      <c r="O202" s="33">
        <f t="shared" si="257"/>
        <v>0</v>
      </c>
      <c r="P202" s="33">
        <f t="shared" si="257"/>
        <v>0</v>
      </c>
      <c r="Q202" s="33">
        <f t="shared" si="257"/>
        <v>1042008</v>
      </c>
      <c r="R202" s="33">
        <f t="shared" si="257"/>
        <v>17615461</v>
      </c>
      <c r="S202" s="33">
        <f t="shared" si="257"/>
        <v>0</v>
      </c>
      <c r="T202" s="33">
        <f t="shared" si="257"/>
        <v>0</v>
      </c>
      <c r="U202" s="33">
        <f t="shared" si="257"/>
        <v>0</v>
      </c>
      <c r="V202" s="33">
        <f t="shared" si="257"/>
        <v>0</v>
      </c>
      <c r="W202" s="33">
        <f t="shared" si="257"/>
        <v>0</v>
      </c>
      <c r="X202" s="33">
        <f t="shared" si="257"/>
        <v>0</v>
      </c>
      <c r="Y202" s="33">
        <f t="shared" si="257"/>
        <v>9417542</v>
      </c>
      <c r="Z202" s="33">
        <f t="shared" si="257"/>
        <v>0</v>
      </c>
      <c r="AA202" s="33">
        <f t="shared" si="257"/>
        <v>0</v>
      </c>
      <c r="AB202" s="33">
        <f t="shared" si="257"/>
        <v>659149</v>
      </c>
      <c r="AC202" s="33">
        <f t="shared" si="257"/>
        <v>0</v>
      </c>
      <c r="AD202" s="33">
        <f t="shared" si="257"/>
        <v>0</v>
      </c>
      <c r="AE202" s="33">
        <f t="shared" si="257"/>
        <v>0</v>
      </c>
      <c r="AF202" s="33">
        <f t="shared" si="257"/>
        <v>0</v>
      </c>
      <c r="AG202" s="33">
        <f t="shared" si="257"/>
        <v>0</v>
      </c>
      <c r="AH202" s="33">
        <f t="shared" si="257"/>
        <v>0</v>
      </c>
      <c r="AI202" s="33">
        <f t="shared" si="257"/>
        <v>0</v>
      </c>
      <c r="AJ202" s="33">
        <f t="shared" si="257"/>
        <v>0</v>
      </c>
      <c r="AK202" s="33">
        <f t="shared" si="257"/>
        <v>0</v>
      </c>
      <c r="AL202" s="33">
        <f t="shared" si="257"/>
        <v>0</v>
      </c>
      <c r="AM202" s="33">
        <f t="shared" si="257"/>
        <v>0</v>
      </c>
      <c r="AN202" s="33">
        <f t="shared" si="257"/>
        <v>0</v>
      </c>
      <c r="AO202" s="33">
        <f t="shared" si="257"/>
        <v>0</v>
      </c>
      <c r="AP202" s="33">
        <f t="shared" si="257"/>
        <v>2237949</v>
      </c>
      <c r="AQ202" s="33">
        <f t="shared" si="257"/>
        <v>296025</v>
      </c>
      <c r="AR202" s="33">
        <f t="shared" si="257"/>
        <v>17047093</v>
      </c>
      <c r="AS202" s="33">
        <f t="shared" si="257"/>
        <v>0</v>
      </c>
      <c r="AT202" s="33">
        <f t="shared" si="257"/>
        <v>15788</v>
      </c>
      <c r="AU202" s="33">
        <f t="shared" si="257"/>
        <v>0</v>
      </c>
      <c r="AV202" s="33">
        <f t="shared" si="257"/>
        <v>0</v>
      </c>
      <c r="AW202" s="33">
        <f t="shared" si="257"/>
        <v>0</v>
      </c>
      <c r="AX202" s="33">
        <f t="shared" si="257"/>
        <v>0</v>
      </c>
      <c r="AY202" s="33">
        <f t="shared" si="257"/>
        <v>0</v>
      </c>
      <c r="AZ202" s="33">
        <f t="shared" si="257"/>
        <v>0</v>
      </c>
      <c r="BA202" s="33">
        <f t="shared" si="257"/>
        <v>0</v>
      </c>
      <c r="BB202" s="33">
        <f t="shared" si="257"/>
        <v>0</v>
      </c>
      <c r="BC202" s="33">
        <f t="shared" si="257"/>
        <v>1922189</v>
      </c>
      <c r="BD202" s="33">
        <f t="shared" si="257"/>
        <v>0</v>
      </c>
      <c r="BE202" s="33">
        <f t="shared" si="257"/>
        <v>0</v>
      </c>
      <c r="BF202" s="33">
        <f t="shared" si="257"/>
        <v>5592899</v>
      </c>
      <c r="BG202" s="33">
        <f t="shared" si="257"/>
        <v>0</v>
      </c>
      <c r="BH202" s="33">
        <f t="shared" si="257"/>
        <v>201297</v>
      </c>
      <c r="BI202" s="33">
        <f t="shared" si="257"/>
        <v>15788</v>
      </c>
      <c r="BJ202" s="33">
        <f t="shared" si="257"/>
        <v>0</v>
      </c>
      <c r="BK202" s="33">
        <f t="shared" si="257"/>
        <v>51899103</v>
      </c>
      <c r="BL202" s="33">
        <f t="shared" si="257"/>
        <v>71046</v>
      </c>
      <c r="BM202" s="33">
        <f t="shared" si="257"/>
        <v>0</v>
      </c>
      <c r="BN202" s="33">
        <f t="shared" si="257"/>
        <v>0</v>
      </c>
      <c r="BO202" s="33">
        <f t="shared" si="257"/>
        <v>0</v>
      </c>
      <c r="BP202" s="33">
        <f t="shared" ref="BP202:EA202" si="258">BP166</f>
        <v>0</v>
      </c>
      <c r="BQ202" s="33">
        <f t="shared" si="258"/>
        <v>0</v>
      </c>
      <c r="BR202" s="33">
        <f t="shared" si="258"/>
        <v>0</v>
      </c>
      <c r="BS202" s="33">
        <f t="shared" si="258"/>
        <v>0</v>
      </c>
      <c r="BT202" s="33">
        <f t="shared" si="258"/>
        <v>0</v>
      </c>
      <c r="BU202" s="33">
        <f t="shared" si="258"/>
        <v>0</v>
      </c>
      <c r="BV202" s="33">
        <f t="shared" si="258"/>
        <v>0</v>
      </c>
      <c r="BW202" s="33">
        <f t="shared" si="258"/>
        <v>0</v>
      </c>
      <c r="BX202" s="33">
        <f t="shared" si="258"/>
        <v>0</v>
      </c>
      <c r="BY202" s="33">
        <f t="shared" si="258"/>
        <v>0</v>
      </c>
      <c r="BZ202" s="33">
        <f t="shared" si="258"/>
        <v>0</v>
      </c>
      <c r="CA202" s="33">
        <f t="shared" si="258"/>
        <v>0</v>
      </c>
      <c r="CB202" s="33">
        <f t="shared" si="258"/>
        <v>2044546</v>
      </c>
      <c r="CC202" s="33">
        <f t="shared" si="258"/>
        <v>0</v>
      </c>
      <c r="CD202" s="33">
        <f t="shared" si="258"/>
        <v>0</v>
      </c>
      <c r="CE202" s="33">
        <f t="shared" si="258"/>
        <v>0</v>
      </c>
      <c r="CF202" s="33">
        <f t="shared" si="258"/>
        <v>0</v>
      </c>
      <c r="CG202" s="33">
        <f t="shared" si="258"/>
        <v>0</v>
      </c>
      <c r="CH202" s="33">
        <f t="shared" si="258"/>
        <v>0</v>
      </c>
      <c r="CI202" s="33">
        <f t="shared" si="258"/>
        <v>0</v>
      </c>
      <c r="CJ202" s="33">
        <f t="shared" si="258"/>
        <v>39470</v>
      </c>
      <c r="CK202" s="33">
        <f t="shared" si="258"/>
        <v>4152244</v>
      </c>
      <c r="CL202" s="33">
        <f t="shared" si="258"/>
        <v>39470</v>
      </c>
      <c r="CM202" s="33">
        <f t="shared" si="258"/>
        <v>31576</v>
      </c>
      <c r="CN202" s="33">
        <f t="shared" si="258"/>
        <v>1906401</v>
      </c>
      <c r="CO202" s="33">
        <f t="shared" si="258"/>
        <v>122357</v>
      </c>
      <c r="CP202" s="33">
        <f t="shared" si="258"/>
        <v>0</v>
      </c>
      <c r="CQ202" s="33">
        <f t="shared" si="258"/>
        <v>0</v>
      </c>
      <c r="CR202" s="33">
        <f t="shared" si="258"/>
        <v>0</v>
      </c>
      <c r="CS202" s="33">
        <f t="shared" si="258"/>
        <v>0</v>
      </c>
      <c r="CT202" s="33">
        <f t="shared" si="258"/>
        <v>0</v>
      </c>
      <c r="CU202" s="33">
        <f t="shared" si="258"/>
        <v>2932621</v>
      </c>
      <c r="CV202" s="33">
        <f t="shared" si="258"/>
        <v>0</v>
      </c>
      <c r="CW202" s="33">
        <f t="shared" si="258"/>
        <v>0</v>
      </c>
      <c r="CX202" s="33">
        <f t="shared" si="258"/>
        <v>0</v>
      </c>
      <c r="CY202" s="33">
        <f t="shared" si="258"/>
        <v>0</v>
      </c>
      <c r="CZ202" s="33">
        <f t="shared" si="258"/>
        <v>0</v>
      </c>
      <c r="DA202" s="33">
        <f t="shared" si="258"/>
        <v>0</v>
      </c>
      <c r="DB202" s="33">
        <f t="shared" si="258"/>
        <v>0</v>
      </c>
      <c r="DC202" s="33">
        <f t="shared" si="258"/>
        <v>0</v>
      </c>
      <c r="DD202" s="33">
        <f t="shared" si="258"/>
        <v>0</v>
      </c>
      <c r="DE202" s="33">
        <f t="shared" si="258"/>
        <v>0</v>
      </c>
      <c r="DF202" s="33">
        <f t="shared" si="258"/>
        <v>122357</v>
      </c>
      <c r="DG202" s="33">
        <f t="shared" si="258"/>
        <v>0</v>
      </c>
      <c r="DH202" s="33">
        <f t="shared" si="258"/>
        <v>0</v>
      </c>
      <c r="DI202" s="33">
        <f t="shared" si="258"/>
        <v>31576</v>
      </c>
      <c r="DJ202" s="33">
        <f t="shared" si="258"/>
        <v>27629</v>
      </c>
      <c r="DK202" s="33">
        <f t="shared" si="258"/>
        <v>0</v>
      </c>
      <c r="DL202" s="33">
        <f t="shared" si="258"/>
        <v>0</v>
      </c>
      <c r="DM202" s="33">
        <f t="shared" si="258"/>
        <v>0</v>
      </c>
      <c r="DN202" s="33">
        <f t="shared" si="258"/>
        <v>0</v>
      </c>
      <c r="DO202" s="33">
        <f t="shared" si="258"/>
        <v>0</v>
      </c>
      <c r="DP202" s="33">
        <f t="shared" si="258"/>
        <v>0</v>
      </c>
      <c r="DQ202" s="33">
        <f t="shared" si="258"/>
        <v>0</v>
      </c>
      <c r="DR202" s="33">
        <f t="shared" si="258"/>
        <v>0</v>
      </c>
      <c r="DS202" s="33">
        <f t="shared" si="258"/>
        <v>0</v>
      </c>
      <c r="DT202" s="33">
        <f t="shared" si="258"/>
        <v>0</v>
      </c>
      <c r="DU202" s="33">
        <f t="shared" si="258"/>
        <v>0</v>
      </c>
      <c r="DV202" s="33">
        <f t="shared" si="258"/>
        <v>0</v>
      </c>
      <c r="DW202" s="33">
        <f t="shared" si="258"/>
        <v>0</v>
      </c>
      <c r="DX202" s="33">
        <f t="shared" si="258"/>
        <v>0</v>
      </c>
      <c r="DY202" s="33">
        <f t="shared" si="258"/>
        <v>0</v>
      </c>
      <c r="DZ202" s="33">
        <f t="shared" si="258"/>
        <v>0</v>
      </c>
      <c r="EA202" s="33">
        <f t="shared" si="258"/>
        <v>0</v>
      </c>
      <c r="EB202" s="33">
        <f t="shared" ref="EB202:FX202" si="259">EB166</f>
        <v>0</v>
      </c>
      <c r="EC202" s="33">
        <f t="shared" si="259"/>
        <v>0</v>
      </c>
      <c r="ED202" s="33">
        <f t="shared" si="259"/>
        <v>0</v>
      </c>
      <c r="EE202" s="33">
        <f t="shared" si="259"/>
        <v>31576</v>
      </c>
      <c r="EF202" s="33">
        <f t="shared" si="259"/>
        <v>0</v>
      </c>
      <c r="EG202" s="33">
        <f t="shared" si="259"/>
        <v>0</v>
      </c>
      <c r="EH202" s="33">
        <f t="shared" si="259"/>
        <v>0</v>
      </c>
      <c r="EI202" s="33">
        <f t="shared" si="259"/>
        <v>23682</v>
      </c>
      <c r="EJ202" s="33">
        <f t="shared" si="259"/>
        <v>134198</v>
      </c>
      <c r="EK202" s="33">
        <f t="shared" si="259"/>
        <v>0</v>
      </c>
      <c r="EL202" s="33">
        <f t="shared" si="259"/>
        <v>0</v>
      </c>
      <c r="EM202" s="33">
        <f t="shared" si="259"/>
        <v>3947</v>
      </c>
      <c r="EN202" s="33">
        <f t="shared" si="259"/>
        <v>967015</v>
      </c>
      <c r="EO202" s="33">
        <f t="shared" si="259"/>
        <v>0</v>
      </c>
      <c r="EP202" s="33">
        <f t="shared" si="259"/>
        <v>0</v>
      </c>
      <c r="EQ202" s="33">
        <f t="shared" si="259"/>
        <v>0</v>
      </c>
      <c r="ER202" s="33">
        <f t="shared" si="259"/>
        <v>0</v>
      </c>
      <c r="ES202" s="33">
        <f t="shared" si="259"/>
        <v>0</v>
      </c>
      <c r="ET202" s="33">
        <f t="shared" si="259"/>
        <v>0</v>
      </c>
      <c r="EU202" s="33">
        <f t="shared" si="259"/>
        <v>39470</v>
      </c>
      <c r="EV202" s="33">
        <f t="shared" si="259"/>
        <v>7894</v>
      </c>
      <c r="EW202" s="33">
        <f t="shared" si="259"/>
        <v>0</v>
      </c>
      <c r="EX202" s="33">
        <f t="shared" si="259"/>
        <v>0</v>
      </c>
      <c r="EY202" s="33">
        <f t="shared" si="259"/>
        <v>1973500</v>
      </c>
      <c r="EZ202" s="33">
        <f t="shared" si="259"/>
        <v>0</v>
      </c>
      <c r="FA202" s="33">
        <f t="shared" si="259"/>
        <v>7894</v>
      </c>
      <c r="FB202" s="33">
        <f t="shared" si="259"/>
        <v>0</v>
      </c>
      <c r="FC202" s="33">
        <f t="shared" si="259"/>
        <v>7894</v>
      </c>
      <c r="FD202" s="33">
        <f t="shared" si="259"/>
        <v>0</v>
      </c>
      <c r="FE202" s="33">
        <f t="shared" si="259"/>
        <v>0</v>
      </c>
      <c r="FF202" s="33">
        <f t="shared" si="259"/>
        <v>0</v>
      </c>
      <c r="FG202" s="33">
        <f t="shared" si="259"/>
        <v>0</v>
      </c>
      <c r="FH202" s="33">
        <f t="shared" si="259"/>
        <v>0</v>
      </c>
      <c r="FI202" s="33">
        <f t="shared" si="259"/>
        <v>7894</v>
      </c>
      <c r="FJ202" s="33">
        <f t="shared" si="259"/>
        <v>0</v>
      </c>
      <c r="FK202" s="33">
        <f t="shared" si="259"/>
        <v>0</v>
      </c>
      <c r="FL202" s="33">
        <f t="shared" si="259"/>
        <v>0</v>
      </c>
      <c r="FM202" s="33">
        <f t="shared" si="259"/>
        <v>0</v>
      </c>
      <c r="FN202" s="33">
        <f t="shared" si="259"/>
        <v>39470</v>
      </c>
      <c r="FO202" s="33">
        <f t="shared" si="259"/>
        <v>0</v>
      </c>
      <c r="FP202" s="33">
        <f t="shared" si="259"/>
        <v>0</v>
      </c>
      <c r="FQ202" s="33">
        <f t="shared" si="259"/>
        <v>0</v>
      </c>
      <c r="FR202" s="33">
        <f t="shared" si="259"/>
        <v>0</v>
      </c>
      <c r="FS202" s="33">
        <f t="shared" si="259"/>
        <v>0</v>
      </c>
      <c r="FT202" s="47">
        <f t="shared" si="259"/>
        <v>0</v>
      </c>
      <c r="FU202" s="33">
        <f t="shared" si="259"/>
        <v>0</v>
      </c>
      <c r="FV202" s="33">
        <f t="shared" si="259"/>
        <v>0</v>
      </c>
      <c r="FW202" s="33">
        <f t="shared" si="259"/>
        <v>0</v>
      </c>
      <c r="FX202" s="33">
        <f t="shared" si="259"/>
        <v>0</v>
      </c>
      <c r="FY202" s="33"/>
      <c r="FZ202" s="33">
        <f>SUM(C202:FX202)</f>
        <v>141282865</v>
      </c>
      <c r="GA202" s="33"/>
      <c r="GB202" s="33"/>
      <c r="GC202" s="33"/>
      <c r="GD202" s="6"/>
      <c r="GE202" s="6"/>
    </row>
    <row r="203" spans="1:187" ht="15.75" x14ac:dyDescent="0.25">
      <c r="A203" s="3" t="s">
        <v>557</v>
      </c>
      <c r="B203" s="2" t="s">
        <v>558</v>
      </c>
      <c r="C203" s="33">
        <f>C201+C202</f>
        <v>72480084.909999996</v>
      </c>
      <c r="D203" s="33">
        <f t="shared" ref="D203:BO203" si="260">D201+D202</f>
        <v>353421544.51999998</v>
      </c>
      <c r="E203" s="33">
        <f t="shared" si="260"/>
        <v>72479846.149999991</v>
      </c>
      <c r="F203" s="33">
        <f t="shared" si="260"/>
        <v>147977295.91</v>
      </c>
      <c r="G203" s="33">
        <f t="shared" si="260"/>
        <v>9359432.0099999998</v>
      </c>
      <c r="H203" s="33">
        <f t="shared" si="260"/>
        <v>8509792.379999999</v>
      </c>
      <c r="I203" s="33">
        <f t="shared" si="260"/>
        <v>94174472.570000008</v>
      </c>
      <c r="J203" s="33">
        <f t="shared" si="260"/>
        <v>18985934.170000002</v>
      </c>
      <c r="K203" s="33">
        <f t="shared" si="260"/>
        <v>3377902.64</v>
      </c>
      <c r="L203" s="33">
        <f t="shared" si="260"/>
        <v>23640416.709999997</v>
      </c>
      <c r="M203" s="33">
        <f t="shared" si="260"/>
        <v>13581365.049999999</v>
      </c>
      <c r="N203" s="33">
        <f t="shared" si="260"/>
        <v>452214334.69</v>
      </c>
      <c r="O203" s="33">
        <f t="shared" si="260"/>
        <v>121860174.67999999</v>
      </c>
      <c r="P203" s="33">
        <f t="shared" si="260"/>
        <v>2799302.1</v>
      </c>
      <c r="Q203" s="33">
        <f t="shared" si="260"/>
        <v>358052828.80000001</v>
      </c>
      <c r="R203" s="33">
        <f t="shared" si="260"/>
        <v>22686944.370000001</v>
      </c>
      <c r="S203" s="33">
        <f t="shared" si="260"/>
        <v>14056814.35</v>
      </c>
      <c r="T203" s="33">
        <f t="shared" si="260"/>
        <v>2144964.84</v>
      </c>
      <c r="U203" s="33">
        <f t="shared" si="260"/>
        <v>882104.3</v>
      </c>
      <c r="V203" s="33">
        <f t="shared" si="260"/>
        <v>3357635.6</v>
      </c>
      <c r="W203" s="47">
        <f t="shared" si="260"/>
        <v>891864.14</v>
      </c>
      <c r="X203" s="33">
        <f t="shared" si="260"/>
        <v>857156.5</v>
      </c>
      <c r="Y203" s="33">
        <f t="shared" si="260"/>
        <v>15244812.41</v>
      </c>
      <c r="Z203" s="33">
        <f t="shared" si="260"/>
        <v>2921414.9</v>
      </c>
      <c r="AA203" s="33">
        <f t="shared" si="260"/>
        <v>252917425.71000001</v>
      </c>
      <c r="AB203" s="33">
        <f t="shared" si="260"/>
        <v>254158879.38</v>
      </c>
      <c r="AC203" s="33">
        <f t="shared" si="260"/>
        <v>8474448.5700000003</v>
      </c>
      <c r="AD203" s="33">
        <f t="shared" si="260"/>
        <v>10885892.52</v>
      </c>
      <c r="AE203" s="33">
        <f t="shared" si="260"/>
        <v>1733712.96</v>
      </c>
      <c r="AF203" s="33">
        <f t="shared" si="260"/>
        <v>2479512.75</v>
      </c>
      <c r="AG203" s="33">
        <f t="shared" si="260"/>
        <v>7402449.4000000004</v>
      </c>
      <c r="AH203" s="33">
        <f t="shared" si="260"/>
        <v>8836697.1799999997</v>
      </c>
      <c r="AI203" s="33">
        <f t="shared" si="260"/>
        <v>3798460.23</v>
      </c>
      <c r="AJ203" s="33">
        <f t="shared" si="260"/>
        <v>2805852.22</v>
      </c>
      <c r="AK203" s="33">
        <f t="shared" si="260"/>
        <v>2925730.5999999996</v>
      </c>
      <c r="AL203" s="33">
        <f t="shared" si="260"/>
        <v>3333413.93</v>
      </c>
      <c r="AM203" s="33">
        <f t="shared" si="260"/>
        <v>4274969.66</v>
      </c>
      <c r="AN203" s="33">
        <f t="shared" si="260"/>
        <v>3892046.54</v>
      </c>
      <c r="AO203" s="33">
        <f t="shared" si="260"/>
        <v>39361716.280000001</v>
      </c>
      <c r="AP203" s="33">
        <f t="shared" si="260"/>
        <v>776068934.45999992</v>
      </c>
      <c r="AQ203" s="33">
        <f t="shared" si="260"/>
        <v>3240854.81</v>
      </c>
      <c r="AR203" s="33">
        <f t="shared" si="260"/>
        <v>536296975.74000001</v>
      </c>
      <c r="AS203" s="33">
        <f t="shared" si="260"/>
        <v>61575335.579999998</v>
      </c>
      <c r="AT203" s="33">
        <f t="shared" si="260"/>
        <v>19850863.09</v>
      </c>
      <c r="AU203" s="33">
        <f t="shared" si="260"/>
        <v>3336098.7</v>
      </c>
      <c r="AV203" s="33">
        <f t="shared" si="260"/>
        <v>3609067.4</v>
      </c>
      <c r="AW203" s="33">
        <f t="shared" si="260"/>
        <v>2952238.9000000004</v>
      </c>
      <c r="AX203" s="33">
        <f t="shared" si="260"/>
        <v>913155.56</v>
      </c>
      <c r="AY203" s="33">
        <f t="shared" si="260"/>
        <v>4682627.38</v>
      </c>
      <c r="AZ203" s="33">
        <f t="shared" si="260"/>
        <v>100416779.83000001</v>
      </c>
      <c r="BA203" s="33">
        <f t="shared" si="260"/>
        <v>73555354.429999992</v>
      </c>
      <c r="BB203" s="33">
        <f t="shared" si="260"/>
        <v>63990087.269999996</v>
      </c>
      <c r="BC203" s="33">
        <f t="shared" si="260"/>
        <v>256152062.92000002</v>
      </c>
      <c r="BD203" s="33">
        <f t="shared" si="260"/>
        <v>40023128.289999999</v>
      </c>
      <c r="BE203" s="33">
        <f t="shared" si="260"/>
        <v>12265923.23</v>
      </c>
      <c r="BF203" s="33">
        <f t="shared" si="260"/>
        <v>198078086.30000001</v>
      </c>
      <c r="BG203" s="33">
        <f t="shared" si="260"/>
        <v>8940099.2300000004</v>
      </c>
      <c r="BH203" s="33">
        <f t="shared" si="260"/>
        <v>5958337.9800000004</v>
      </c>
      <c r="BI203" s="33">
        <f t="shared" si="260"/>
        <v>3311248.1</v>
      </c>
      <c r="BJ203" s="33">
        <f t="shared" si="260"/>
        <v>51356844.75</v>
      </c>
      <c r="BK203" s="33">
        <f t="shared" si="260"/>
        <v>184463667.34</v>
      </c>
      <c r="BL203" s="33">
        <f t="shared" si="260"/>
        <v>2788512.66</v>
      </c>
      <c r="BM203" s="33">
        <f t="shared" si="260"/>
        <v>3376076.8899999997</v>
      </c>
      <c r="BN203" s="33">
        <f t="shared" si="260"/>
        <v>29959476.73</v>
      </c>
      <c r="BO203" s="33">
        <f t="shared" si="260"/>
        <v>11599167.5</v>
      </c>
      <c r="BP203" s="33">
        <f t="shared" ref="BP203:EA203" si="261">BP201+BP202</f>
        <v>2780887.19</v>
      </c>
      <c r="BQ203" s="33">
        <f t="shared" si="261"/>
        <v>53873805.910000004</v>
      </c>
      <c r="BR203" s="33">
        <f t="shared" si="261"/>
        <v>39188001.280000001</v>
      </c>
      <c r="BS203" s="33">
        <f t="shared" si="261"/>
        <v>10139244.799999999</v>
      </c>
      <c r="BT203" s="33">
        <f t="shared" si="261"/>
        <v>4515408.5900000008</v>
      </c>
      <c r="BU203" s="33">
        <f t="shared" si="261"/>
        <v>4485126.13</v>
      </c>
      <c r="BV203" s="33">
        <f t="shared" si="261"/>
        <v>10859674.08</v>
      </c>
      <c r="BW203" s="33">
        <f t="shared" si="261"/>
        <v>16703024.33</v>
      </c>
      <c r="BX203" s="33">
        <f t="shared" si="261"/>
        <v>1619852.9500000002</v>
      </c>
      <c r="BY203" s="33">
        <f t="shared" si="261"/>
        <v>5138690.67</v>
      </c>
      <c r="BZ203" s="33">
        <f t="shared" si="261"/>
        <v>2781434.0500000003</v>
      </c>
      <c r="CA203" s="33">
        <f t="shared" si="261"/>
        <v>2586765.2199999997</v>
      </c>
      <c r="CB203" s="33">
        <f t="shared" si="261"/>
        <v>680894228.81000006</v>
      </c>
      <c r="CC203" s="33">
        <f t="shared" si="261"/>
        <v>2370468.0099999998</v>
      </c>
      <c r="CD203" s="33">
        <f t="shared" si="261"/>
        <v>992485.16999999993</v>
      </c>
      <c r="CE203" s="33">
        <f t="shared" si="261"/>
        <v>2364295.42</v>
      </c>
      <c r="CF203" s="33">
        <f t="shared" si="261"/>
        <v>1556612.3900000001</v>
      </c>
      <c r="CG203" s="33">
        <f t="shared" si="261"/>
        <v>2672154.46</v>
      </c>
      <c r="CH203" s="33">
        <f t="shared" si="261"/>
        <v>1778143.9000000001</v>
      </c>
      <c r="CI203" s="33">
        <f t="shared" si="261"/>
        <v>6379759.4399999995</v>
      </c>
      <c r="CJ203" s="33">
        <f t="shared" si="261"/>
        <v>8755352.2599999998</v>
      </c>
      <c r="CK203" s="33">
        <f t="shared" si="261"/>
        <v>46603358.280000001</v>
      </c>
      <c r="CL203" s="33">
        <f t="shared" si="261"/>
        <v>11810244.709999999</v>
      </c>
      <c r="CM203" s="33">
        <f t="shared" si="261"/>
        <v>8034311.96</v>
      </c>
      <c r="CN203" s="33">
        <f t="shared" si="261"/>
        <v>241836067.78</v>
      </c>
      <c r="CO203" s="33">
        <f t="shared" si="261"/>
        <v>123972663.64999999</v>
      </c>
      <c r="CP203" s="33">
        <f t="shared" si="261"/>
        <v>9716159.2299999986</v>
      </c>
      <c r="CQ203" s="33">
        <f t="shared" si="261"/>
        <v>9639127.1199999992</v>
      </c>
      <c r="CR203" s="33">
        <f t="shared" si="261"/>
        <v>2611704.9900000002</v>
      </c>
      <c r="CS203" s="33">
        <f t="shared" si="261"/>
        <v>3719620.8</v>
      </c>
      <c r="CT203" s="33">
        <f t="shared" si="261"/>
        <v>1795962.2</v>
      </c>
      <c r="CU203" s="33">
        <f t="shared" si="261"/>
        <v>3647417.91</v>
      </c>
      <c r="CV203" s="33">
        <f t="shared" si="261"/>
        <v>843898.67999999993</v>
      </c>
      <c r="CW203" s="33">
        <f t="shared" si="261"/>
        <v>2400571.63</v>
      </c>
      <c r="CX203" s="33">
        <f t="shared" si="261"/>
        <v>4592730.96</v>
      </c>
      <c r="CY203" s="33">
        <f t="shared" si="261"/>
        <v>877614.41</v>
      </c>
      <c r="CZ203" s="33">
        <f t="shared" si="261"/>
        <v>17670959.490000002</v>
      </c>
      <c r="DA203" s="33">
        <f t="shared" si="261"/>
        <v>2572880.4</v>
      </c>
      <c r="DB203" s="33">
        <f t="shared" si="261"/>
        <v>3487315.06</v>
      </c>
      <c r="DC203" s="33">
        <f t="shared" si="261"/>
        <v>2366658.2799999998</v>
      </c>
      <c r="DD203" s="33">
        <f t="shared" si="261"/>
        <v>2377591.92</v>
      </c>
      <c r="DE203" s="33">
        <f t="shared" si="261"/>
        <v>4292005.12</v>
      </c>
      <c r="DF203" s="33">
        <f t="shared" si="261"/>
        <v>174721460.00999999</v>
      </c>
      <c r="DG203" s="33">
        <f t="shared" si="261"/>
        <v>1393097.98</v>
      </c>
      <c r="DH203" s="33">
        <f t="shared" si="261"/>
        <v>16730176.310000001</v>
      </c>
      <c r="DI203" s="33">
        <f t="shared" si="261"/>
        <v>22550233.789999999</v>
      </c>
      <c r="DJ203" s="33">
        <f t="shared" si="261"/>
        <v>6364777.04</v>
      </c>
      <c r="DK203" s="33">
        <f t="shared" si="261"/>
        <v>4446308.2200000007</v>
      </c>
      <c r="DL203" s="33">
        <f t="shared" si="261"/>
        <v>49946993.700000003</v>
      </c>
      <c r="DM203" s="33">
        <f t="shared" si="261"/>
        <v>3890584.8299999996</v>
      </c>
      <c r="DN203" s="33">
        <f t="shared" si="261"/>
        <v>13028829.460000001</v>
      </c>
      <c r="DO203" s="33">
        <f t="shared" si="261"/>
        <v>26983559.030000001</v>
      </c>
      <c r="DP203" s="33">
        <f t="shared" si="261"/>
        <v>2928740.66</v>
      </c>
      <c r="DQ203" s="33">
        <f t="shared" si="261"/>
        <v>5376529.75</v>
      </c>
      <c r="DR203" s="33">
        <f t="shared" si="261"/>
        <v>12869076.369999999</v>
      </c>
      <c r="DS203" s="33">
        <f t="shared" si="261"/>
        <v>7589372.1399999997</v>
      </c>
      <c r="DT203" s="33">
        <f t="shared" si="261"/>
        <v>2153739.12</v>
      </c>
      <c r="DU203" s="33">
        <f t="shared" si="261"/>
        <v>4043363.88</v>
      </c>
      <c r="DV203" s="33">
        <f t="shared" si="261"/>
        <v>2737298.62</v>
      </c>
      <c r="DW203" s="33">
        <f t="shared" si="261"/>
        <v>3820428.5300000003</v>
      </c>
      <c r="DX203" s="33">
        <f t="shared" si="261"/>
        <v>2789984.6300000004</v>
      </c>
      <c r="DY203" s="33">
        <f t="shared" si="261"/>
        <v>3941984.8000000003</v>
      </c>
      <c r="DZ203" s="33">
        <f t="shared" si="261"/>
        <v>8484446.2100000009</v>
      </c>
      <c r="EA203" s="33">
        <f t="shared" si="261"/>
        <v>6378682.5499999998</v>
      </c>
      <c r="EB203" s="33">
        <f t="shared" ref="EB203:FX203" si="262">EB201+EB202</f>
        <v>5332986.5200000005</v>
      </c>
      <c r="EC203" s="33">
        <f t="shared" si="262"/>
        <v>3293319.5599999996</v>
      </c>
      <c r="ED203" s="33">
        <f t="shared" si="262"/>
        <v>18481576.960000001</v>
      </c>
      <c r="EE203" s="33">
        <f t="shared" si="262"/>
        <v>2627048.44</v>
      </c>
      <c r="EF203" s="33">
        <f t="shared" si="262"/>
        <v>12804420.27</v>
      </c>
      <c r="EG203" s="33">
        <f t="shared" si="262"/>
        <v>3167748.5300000003</v>
      </c>
      <c r="EH203" s="33">
        <f t="shared" si="262"/>
        <v>2895255.6399999997</v>
      </c>
      <c r="EI203" s="33">
        <f t="shared" si="262"/>
        <v>148337156.97</v>
      </c>
      <c r="EJ203" s="33">
        <f t="shared" si="262"/>
        <v>76359712.359999999</v>
      </c>
      <c r="EK203" s="33">
        <f t="shared" si="262"/>
        <v>6171476.5699999994</v>
      </c>
      <c r="EL203" s="33">
        <f t="shared" si="262"/>
        <v>4429601.2600000007</v>
      </c>
      <c r="EM203" s="33">
        <f t="shared" si="262"/>
        <v>4259507.74</v>
      </c>
      <c r="EN203" s="33">
        <f t="shared" si="262"/>
        <v>9685107.9100000001</v>
      </c>
      <c r="EO203" s="33">
        <f t="shared" si="262"/>
        <v>3989313.31</v>
      </c>
      <c r="EP203" s="33">
        <f t="shared" si="262"/>
        <v>4351949.1899999995</v>
      </c>
      <c r="EQ203" s="33">
        <f t="shared" si="262"/>
        <v>23305554</v>
      </c>
      <c r="ER203" s="33">
        <f t="shared" si="262"/>
        <v>4043512.7</v>
      </c>
      <c r="ES203" s="33">
        <f t="shared" si="262"/>
        <v>1968692.1199999999</v>
      </c>
      <c r="ET203" s="33">
        <f t="shared" si="262"/>
        <v>3303031.04</v>
      </c>
      <c r="EU203" s="33">
        <f t="shared" si="262"/>
        <v>6535236.5300000003</v>
      </c>
      <c r="EV203" s="33">
        <f t="shared" si="262"/>
        <v>1225148.45</v>
      </c>
      <c r="EW203" s="33">
        <f t="shared" si="262"/>
        <v>10332738.220000001</v>
      </c>
      <c r="EX203" s="33">
        <f t="shared" si="262"/>
        <v>3279227.0100000002</v>
      </c>
      <c r="EY203" s="33">
        <f t="shared" si="262"/>
        <v>4553980.07</v>
      </c>
      <c r="EZ203" s="33">
        <f t="shared" si="262"/>
        <v>1984011.72</v>
      </c>
      <c r="FA203" s="33">
        <f t="shared" si="262"/>
        <v>30229008.579999998</v>
      </c>
      <c r="FB203" s="33">
        <f t="shared" si="262"/>
        <v>3852502.4899999998</v>
      </c>
      <c r="FC203" s="33">
        <f t="shared" si="262"/>
        <v>19406246.960000001</v>
      </c>
      <c r="FD203" s="33">
        <f t="shared" si="262"/>
        <v>3876684.4099999997</v>
      </c>
      <c r="FE203" s="33">
        <f t="shared" si="262"/>
        <v>1669119.06</v>
      </c>
      <c r="FF203" s="33">
        <f t="shared" si="262"/>
        <v>3015930.52</v>
      </c>
      <c r="FG203" s="33">
        <f t="shared" si="262"/>
        <v>1886270.1199999999</v>
      </c>
      <c r="FH203" s="33">
        <f t="shared" si="262"/>
        <v>1593746.23</v>
      </c>
      <c r="FI203" s="33">
        <f t="shared" si="262"/>
        <v>15825542.9</v>
      </c>
      <c r="FJ203" s="33">
        <f t="shared" si="262"/>
        <v>15765189.949999999</v>
      </c>
      <c r="FK203" s="33">
        <f t="shared" si="262"/>
        <v>18878143.18</v>
      </c>
      <c r="FL203" s="33">
        <f t="shared" si="262"/>
        <v>46930586.850000001</v>
      </c>
      <c r="FM203" s="33">
        <f t="shared" si="262"/>
        <v>29617841.550000001</v>
      </c>
      <c r="FN203" s="33">
        <f t="shared" si="262"/>
        <v>183612381.71000001</v>
      </c>
      <c r="FO203" s="33">
        <f t="shared" si="262"/>
        <v>9715247.3099999987</v>
      </c>
      <c r="FP203" s="33">
        <f t="shared" si="262"/>
        <v>19912413.23</v>
      </c>
      <c r="FQ203" s="33">
        <f t="shared" si="262"/>
        <v>8023943.29</v>
      </c>
      <c r="FR203" s="33">
        <f t="shared" si="262"/>
        <v>2475336.7999999998</v>
      </c>
      <c r="FS203" s="33">
        <f t="shared" si="262"/>
        <v>2707651.1399999997</v>
      </c>
      <c r="FT203" s="47">
        <f t="shared" si="262"/>
        <v>1401925.73</v>
      </c>
      <c r="FU203" s="33">
        <f t="shared" si="262"/>
        <v>7389588.8899999997</v>
      </c>
      <c r="FV203" s="33">
        <f t="shared" si="262"/>
        <v>6181662.4699999997</v>
      </c>
      <c r="FW203" s="33">
        <f t="shared" si="262"/>
        <v>2835238.3400000003</v>
      </c>
      <c r="FX203" s="33">
        <f t="shared" si="262"/>
        <v>1167734.9400000002</v>
      </c>
      <c r="FY203" s="6"/>
      <c r="FZ203" s="33"/>
      <c r="GA203" s="33"/>
      <c r="GB203" s="33"/>
      <c r="GC203" s="33"/>
      <c r="GD203" s="6"/>
      <c r="GE203" s="6"/>
    </row>
    <row r="204" spans="1:187" ht="15.75" x14ac:dyDescent="0.25">
      <c r="A204" s="3" t="s">
        <v>559</v>
      </c>
      <c r="B204" s="2" t="s">
        <v>560</v>
      </c>
      <c r="C204" s="33">
        <f>C196</f>
        <v>68576722.006000012</v>
      </c>
      <c r="D204" s="33">
        <f t="shared" ref="D204:BO204" si="263">D196</f>
        <v>342929957.64999998</v>
      </c>
      <c r="E204" s="33">
        <f t="shared" si="263"/>
        <v>65837235.60400001</v>
      </c>
      <c r="F204" s="33">
        <f t="shared" si="263"/>
        <v>145676971.53799999</v>
      </c>
      <c r="G204" s="33">
        <f t="shared" si="263"/>
        <v>8569219.3080000002</v>
      </c>
      <c r="H204" s="33">
        <f t="shared" si="263"/>
        <v>7826014.8340000007</v>
      </c>
      <c r="I204" s="33">
        <f t="shared" si="263"/>
        <v>85054285.622000009</v>
      </c>
      <c r="J204" s="33">
        <f t="shared" si="263"/>
        <v>19176430.338</v>
      </c>
      <c r="K204" s="33">
        <f t="shared" si="263"/>
        <v>2433154.3079999997</v>
      </c>
      <c r="L204" s="33">
        <f t="shared" si="263"/>
        <v>21595919.534000002</v>
      </c>
      <c r="M204" s="33">
        <f t="shared" si="263"/>
        <v>11112004.644000001</v>
      </c>
      <c r="N204" s="33">
        <f t="shared" si="263"/>
        <v>431353120.08200002</v>
      </c>
      <c r="O204" s="33">
        <f t="shared" si="263"/>
        <v>120297145.25400001</v>
      </c>
      <c r="P204" s="33">
        <f t="shared" si="263"/>
        <v>1478382.5939999998</v>
      </c>
      <c r="Q204" s="33">
        <f t="shared" si="263"/>
        <v>326535711.99000001</v>
      </c>
      <c r="R204" s="33">
        <f t="shared" si="263"/>
        <v>21592449.262000002</v>
      </c>
      <c r="S204" s="33">
        <f t="shared" si="263"/>
        <v>13250627.831999999</v>
      </c>
      <c r="T204" s="33">
        <f t="shared" si="263"/>
        <v>1168306.7760000001</v>
      </c>
      <c r="U204" s="33">
        <f t="shared" si="263"/>
        <v>409071</v>
      </c>
      <c r="V204" s="33">
        <f t="shared" si="263"/>
        <v>2459334.8520000004</v>
      </c>
      <c r="W204" s="47">
        <f t="shared" si="263"/>
        <v>409071</v>
      </c>
      <c r="X204" s="33">
        <f t="shared" si="263"/>
        <v>409071</v>
      </c>
      <c r="Y204" s="33">
        <f t="shared" si="263"/>
        <v>13453436.486</v>
      </c>
      <c r="Z204" s="33">
        <f t="shared" si="263"/>
        <v>2001175.3319999999</v>
      </c>
      <c r="AA204" s="33">
        <f t="shared" si="263"/>
        <v>245706859.866</v>
      </c>
      <c r="AB204" s="33">
        <f t="shared" si="263"/>
        <v>243962307.67000002</v>
      </c>
      <c r="AC204" s="33">
        <f t="shared" si="263"/>
        <v>7890979.5899999999</v>
      </c>
      <c r="AD204" s="33">
        <f t="shared" si="263"/>
        <v>10473853.884</v>
      </c>
      <c r="AE204" s="33">
        <f t="shared" si="263"/>
        <v>909773.90399999998</v>
      </c>
      <c r="AF204" s="33">
        <f t="shared" si="263"/>
        <v>1383478.122</v>
      </c>
      <c r="AG204" s="33">
        <f t="shared" si="263"/>
        <v>6543499.716</v>
      </c>
      <c r="AH204" s="33">
        <f t="shared" si="263"/>
        <v>8464497.1319999993</v>
      </c>
      <c r="AI204" s="33">
        <f t="shared" si="263"/>
        <v>3007489.9920000001</v>
      </c>
      <c r="AJ204" s="33">
        <f t="shared" si="263"/>
        <v>1663282.686</v>
      </c>
      <c r="AK204" s="33">
        <f t="shared" si="263"/>
        <v>1777004.4239999999</v>
      </c>
      <c r="AL204" s="33">
        <f t="shared" si="263"/>
        <v>2290797.6</v>
      </c>
      <c r="AM204" s="33">
        <f t="shared" si="263"/>
        <v>3677548.29</v>
      </c>
      <c r="AN204" s="33">
        <f t="shared" si="263"/>
        <v>2955128.9040000001</v>
      </c>
      <c r="AO204" s="33">
        <f t="shared" si="263"/>
        <v>38495217.384000003</v>
      </c>
      <c r="AP204" s="33">
        <f t="shared" si="263"/>
        <v>712666645.84799993</v>
      </c>
      <c r="AQ204" s="33">
        <f t="shared" si="263"/>
        <v>2312745.0300000003</v>
      </c>
      <c r="AR204" s="33">
        <f t="shared" si="263"/>
        <v>527116086.61600006</v>
      </c>
      <c r="AS204" s="33">
        <f t="shared" si="263"/>
        <v>56406800.189999998</v>
      </c>
      <c r="AT204" s="33">
        <f t="shared" si="263"/>
        <v>19121039.983999997</v>
      </c>
      <c r="AU204" s="33">
        <f t="shared" si="263"/>
        <v>2155804.17</v>
      </c>
      <c r="AV204" s="33">
        <f t="shared" si="263"/>
        <v>2471606.9820000003</v>
      </c>
      <c r="AW204" s="33">
        <f t="shared" si="263"/>
        <v>1733642.898</v>
      </c>
      <c r="AX204" s="33">
        <f t="shared" si="263"/>
        <v>409071</v>
      </c>
      <c r="AY204" s="33">
        <f t="shared" si="263"/>
        <v>3880447.5060000001</v>
      </c>
      <c r="AZ204" s="33">
        <f t="shared" si="263"/>
        <v>93693621.840000004</v>
      </c>
      <c r="BA204" s="33">
        <f t="shared" si="263"/>
        <v>74027124.444000006</v>
      </c>
      <c r="BB204" s="33">
        <f t="shared" si="263"/>
        <v>64031883.630000003</v>
      </c>
      <c r="BC204" s="33">
        <f t="shared" si="263"/>
        <v>246452560.67000002</v>
      </c>
      <c r="BD204" s="33">
        <f t="shared" si="263"/>
        <v>40464485.177999996</v>
      </c>
      <c r="BE204" s="33">
        <f t="shared" si="263"/>
        <v>11502258.377999999</v>
      </c>
      <c r="BF204" s="33">
        <f t="shared" si="263"/>
        <v>198855220.382</v>
      </c>
      <c r="BG204" s="33">
        <f t="shared" si="263"/>
        <v>7989156.6299999999</v>
      </c>
      <c r="BH204" s="33">
        <f t="shared" si="263"/>
        <v>5201780.9040000001</v>
      </c>
      <c r="BI204" s="33">
        <f t="shared" si="263"/>
        <v>2103686.3839999996</v>
      </c>
      <c r="BJ204" s="33">
        <f t="shared" si="263"/>
        <v>51551945.562000006</v>
      </c>
      <c r="BK204" s="33">
        <f t="shared" si="263"/>
        <v>182204579.34</v>
      </c>
      <c r="BL204" s="33">
        <f t="shared" si="263"/>
        <v>1589517.5519999999</v>
      </c>
      <c r="BM204" s="33">
        <f t="shared" si="263"/>
        <v>2310433.0079999999</v>
      </c>
      <c r="BN204" s="33">
        <f t="shared" si="263"/>
        <v>30027447.684</v>
      </c>
      <c r="BO204" s="33">
        <f t="shared" si="263"/>
        <v>11090732.952</v>
      </c>
      <c r="BP204" s="33">
        <f t="shared" ref="BP204:EA204" si="264">BP196</f>
        <v>1635465.858</v>
      </c>
      <c r="BQ204" s="33">
        <f t="shared" si="264"/>
        <v>49547497.662</v>
      </c>
      <c r="BR204" s="33">
        <f t="shared" si="264"/>
        <v>38576213.442000002</v>
      </c>
      <c r="BS204" s="33">
        <f t="shared" si="264"/>
        <v>9027378.8280000016</v>
      </c>
      <c r="BT204" s="33">
        <f t="shared" si="264"/>
        <v>3599824.8</v>
      </c>
      <c r="BU204" s="33">
        <f t="shared" si="264"/>
        <v>3502465.9019999998</v>
      </c>
      <c r="BV204" s="33">
        <f t="shared" si="264"/>
        <v>10287317.507999999</v>
      </c>
      <c r="BW204" s="33">
        <f t="shared" si="264"/>
        <v>16029038.064000001</v>
      </c>
      <c r="BX204" s="33">
        <f t="shared" si="264"/>
        <v>757599.49199999997</v>
      </c>
      <c r="BY204" s="33">
        <f t="shared" si="264"/>
        <v>4305063.2040000008</v>
      </c>
      <c r="BZ204" s="33">
        <f t="shared" si="264"/>
        <v>1752460.1639999999</v>
      </c>
      <c r="CA204" s="33">
        <f t="shared" si="264"/>
        <v>1431748.5</v>
      </c>
      <c r="CB204" s="33">
        <f t="shared" si="264"/>
        <v>662590306.96600008</v>
      </c>
      <c r="CC204" s="33">
        <f t="shared" si="264"/>
        <v>1381841.838</v>
      </c>
      <c r="CD204" s="33">
        <f t="shared" si="264"/>
        <v>486794.49</v>
      </c>
      <c r="CE204" s="33">
        <f t="shared" si="264"/>
        <v>1366297.14</v>
      </c>
      <c r="CF204" s="33">
        <f t="shared" si="264"/>
        <v>821414.56799999997</v>
      </c>
      <c r="CG204" s="33">
        <f t="shared" si="264"/>
        <v>1656737.55</v>
      </c>
      <c r="CH204" s="33">
        <f t="shared" si="264"/>
        <v>908137.62</v>
      </c>
      <c r="CI204" s="33">
        <f t="shared" si="264"/>
        <v>5882440.9800000004</v>
      </c>
      <c r="CJ204" s="33">
        <f t="shared" si="264"/>
        <v>7960720.8440000005</v>
      </c>
      <c r="CK204" s="33">
        <f t="shared" si="264"/>
        <v>44867898.772</v>
      </c>
      <c r="CL204" s="33">
        <f t="shared" si="264"/>
        <v>10828308.554</v>
      </c>
      <c r="CM204" s="33">
        <f t="shared" si="264"/>
        <v>6736249.6900000004</v>
      </c>
      <c r="CN204" s="33">
        <f t="shared" si="264"/>
        <v>244424143.34999999</v>
      </c>
      <c r="CO204" s="33">
        <f t="shared" si="264"/>
        <v>124596117.164</v>
      </c>
      <c r="CP204" s="33">
        <f t="shared" si="264"/>
        <v>8769664.0980000012</v>
      </c>
      <c r="CQ204" s="33">
        <f t="shared" si="264"/>
        <v>8546311.3319999985</v>
      </c>
      <c r="CR204" s="33">
        <f t="shared" si="264"/>
        <v>1484927.73</v>
      </c>
      <c r="CS204" s="33">
        <f t="shared" si="264"/>
        <v>2890495.6860000002</v>
      </c>
      <c r="CT204" s="33">
        <f t="shared" si="264"/>
        <v>917955.32400000002</v>
      </c>
      <c r="CU204" s="33">
        <f t="shared" si="264"/>
        <v>3561772.1979999999</v>
      </c>
      <c r="CV204" s="33">
        <f t="shared" si="264"/>
        <v>422979.41400000005</v>
      </c>
      <c r="CW204" s="33">
        <f t="shared" si="264"/>
        <v>1358115.72</v>
      </c>
      <c r="CX204" s="33">
        <f t="shared" si="264"/>
        <v>3967988.7</v>
      </c>
      <c r="CY204" s="33">
        <f t="shared" si="264"/>
        <v>409071</v>
      </c>
      <c r="CZ204" s="33">
        <f t="shared" si="264"/>
        <v>17394517.061999999</v>
      </c>
      <c r="DA204" s="33">
        <f t="shared" si="264"/>
        <v>1502108.7120000001</v>
      </c>
      <c r="DB204" s="33">
        <f t="shared" si="264"/>
        <v>2505150.804</v>
      </c>
      <c r="DC204" s="33">
        <f t="shared" si="264"/>
        <v>1316390.4780000001</v>
      </c>
      <c r="DD204" s="33">
        <f t="shared" si="264"/>
        <v>1325390.04</v>
      </c>
      <c r="DE204" s="33">
        <f t="shared" si="264"/>
        <v>3626005.344</v>
      </c>
      <c r="DF204" s="33">
        <f t="shared" si="264"/>
        <v>179396904.60800001</v>
      </c>
      <c r="DG204" s="33">
        <f t="shared" si="264"/>
        <v>659422.45199999993</v>
      </c>
      <c r="DH204" s="33">
        <f t="shared" si="264"/>
        <v>16931448.690000001</v>
      </c>
      <c r="DI204" s="33">
        <f t="shared" si="264"/>
        <v>22133682.129999999</v>
      </c>
      <c r="DJ204" s="33">
        <f t="shared" si="264"/>
        <v>5694080.4920000006</v>
      </c>
      <c r="DK204" s="33">
        <f t="shared" si="264"/>
        <v>3783088.608</v>
      </c>
      <c r="DL204" s="33">
        <f t="shared" si="264"/>
        <v>48027389.826000005</v>
      </c>
      <c r="DM204" s="33">
        <f t="shared" si="264"/>
        <v>2291615.7420000001</v>
      </c>
      <c r="DN204" s="33">
        <f t="shared" si="264"/>
        <v>12038959.529999999</v>
      </c>
      <c r="DO204" s="33">
        <f t="shared" si="264"/>
        <v>25461397.182</v>
      </c>
      <c r="DP204" s="33">
        <f t="shared" si="264"/>
        <v>1750823.8800000001</v>
      </c>
      <c r="DQ204" s="33">
        <f t="shared" si="264"/>
        <v>4697771.3640000001</v>
      </c>
      <c r="DR204" s="33">
        <f t="shared" si="264"/>
        <v>11693703.606000001</v>
      </c>
      <c r="DS204" s="33">
        <f t="shared" si="264"/>
        <v>6541863.432</v>
      </c>
      <c r="DT204" s="33">
        <f t="shared" si="264"/>
        <v>1089765.1439999999</v>
      </c>
      <c r="DU204" s="33">
        <f t="shared" si="264"/>
        <v>3223479.48</v>
      </c>
      <c r="DV204" s="33">
        <f t="shared" si="264"/>
        <v>1626466.2960000001</v>
      </c>
      <c r="DW204" s="33">
        <f t="shared" si="264"/>
        <v>2957583.33</v>
      </c>
      <c r="DX204" s="33">
        <f t="shared" si="264"/>
        <v>1399022.82</v>
      </c>
      <c r="DY204" s="33">
        <f t="shared" si="264"/>
        <v>2658961.5</v>
      </c>
      <c r="DZ204" s="33">
        <f t="shared" si="264"/>
        <v>7557177.6540000001</v>
      </c>
      <c r="EA204" s="33">
        <f t="shared" si="264"/>
        <v>5434099.1640000008</v>
      </c>
      <c r="EB204" s="33">
        <f t="shared" ref="EB204:FX204" si="265">EB196</f>
        <v>4805766.108</v>
      </c>
      <c r="EC204" s="33">
        <f t="shared" si="265"/>
        <v>2544421.62</v>
      </c>
      <c r="ED204" s="33">
        <f t="shared" si="265"/>
        <v>13568066.928000001</v>
      </c>
      <c r="EE204" s="33">
        <f t="shared" si="265"/>
        <v>1581136.9480000001</v>
      </c>
      <c r="EF204" s="33">
        <f t="shared" si="265"/>
        <v>12136318.427999999</v>
      </c>
      <c r="EG204" s="33">
        <f t="shared" si="265"/>
        <v>2354612.676</v>
      </c>
      <c r="EH204" s="33">
        <f t="shared" si="265"/>
        <v>1943905.392</v>
      </c>
      <c r="EI204" s="33">
        <f t="shared" si="265"/>
        <v>137005197.06</v>
      </c>
      <c r="EJ204" s="33">
        <f t="shared" si="265"/>
        <v>77152449.596000001</v>
      </c>
      <c r="EK204" s="33">
        <f t="shared" si="265"/>
        <v>5654997.5040000007</v>
      </c>
      <c r="EL204" s="33">
        <f t="shared" si="265"/>
        <v>3991714.8180000004</v>
      </c>
      <c r="EM204" s="33">
        <f t="shared" si="265"/>
        <v>3590681.5280000004</v>
      </c>
      <c r="EN204" s="33">
        <f t="shared" si="265"/>
        <v>9078892.9299999997</v>
      </c>
      <c r="EO204" s="33">
        <f t="shared" si="265"/>
        <v>3328201.6559999995</v>
      </c>
      <c r="EP204" s="33">
        <f t="shared" si="265"/>
        <v>3287294.5560000003</v>
      </c>
      <c r="EQ204" s="33">
        <f t="shared" si="265"/>
        <v>22193738.033999998</v>
      </c>
      <c r="ER204" s="33">
        <f t="shared" si="265"/>
        <v>2797227.4980000001</v>
      </c>
      <c r="ES204" s="33">
        <f t="shared" si="265"/>
        <v>1009587.228</v>
      </c>
      <c r="ET204" s="33">
        <f t="shared" si="265"/>
        <v>1799094.2580000001</v>
      </c>
      <c r="EU204" s="33">
        <f t="shared" si="265"/>
        <v>5305031.9119999995</v>
      </c>
      <c r="EV204" s="33">
        <f t="shared" si="265"/>
        <v>551140.28800000006</v>
      </c>
      <c r="EW204" s="33">
        <f t="shared" si="265"/>
        <v>7364914.284</v>
      </c>
      <c r="EX204" s="33">
        <f t="shared" si="265"/>
        <v>2001175.3319999999</v>
      </c>
      <c r="EY204" s="33">
        <f t="shared" si="265"/>
        <v>4005764.7280000001</v>
      </c>
      <c r="EZ204" s="33">
        <f t="shared" si="265"/>
        <v>1044767.334</v>
      </c>
      <c r="FA204" s="33">
        <f t="shared" si="265"/>
        <v>27773997.196000002</v>
      </c>
      <c r="FB204" s="33">
        <f t="shared" si="265"/>
        <v>2835680.1720000003</v>
      </c>
      <c r="FC204" s="33">
        <f t="shared" si="265"/>
        <v>19208050.455999997</v>
      </c>
      <c r="FD204" s="33">
        <f t="shared" si="265"/>
        <v>2903585.9579999996</v>
      </c>
      <c r="FE204" s="33">
        <f t="shared" si="265"/>
        <v>823868.99400000006</v>
      </c>
      <c r="FF204" s="33">
        <f t="shared" si="265"/>
        <v>1891544.3040000002</v>
      </c>
      <c r="FG204" s="33">
        <f t="shared" si="265"/>
        <v>958044.28200000001</v>
      </c>
      <c r="FH204" s="33">
        <f t="shared" si="265"/>
        <v>771507.90599999996</v>
      </c>
      <c r="FI204" s="33">
        <f t="shared" si="265"/>
        <v>15247425.034</v>
      </c>
      <c r="FJ204" s="33">
        <f t="shared" si="265"/>
        <v>15562697.124</v>
      </c>
      <c r="FK204" s="33">
        <f t="shared" si="265"/>
        <v>18679818.143999998</v>
      </c>
      <c r="FL204" s="33">
        <f t="shared" si="265"/>
        <v>48802988.442000002</v>
      </c>
      <c r="FM204" s="33">
        <f t="shared" si="265"/>
        <v>30299070.828000002</v>
      </c>
      <c r="FN204" s="33">
        <f t="shared" si="265"/>
        <v>177217119.662</v>
      </c>
      <c r="FO204" s="33">
        <f t="shared" si="265"/>
        <v>9177916.9560000002</v>
      </c>
      <c r="FP204" s="33">
        <f t="shared" si="265"/>
        <v>18489191.058000002</v>
      </c>
      <c r="FQ204" s="33">
        <f t="shared" si="265"/>
        <v>7386185.9759999998</v>
      </c>
      <c r="FR204" s="33">
        <f t="shared" si="265"/>
        <v>1358115.72</v>
      </c>
      <c r="FS204" s="33">
        <f t="shared" si="265"/>
        <v>1616648.5920000002</v>
      </c>
      <c r="FT204" s="47">
        <f t="shared" si="265"/>
        <v>659422.45199999993</v>
      </c>
      <c r="FU204" s="33">
        <f t="shared" si="265"/>
        <v>6303784.1100000003</v>
      </c>
      <c r="FV204" s="33">
        <f t="shared" si="265"/>
        <v>5479096.9740000004</v>
      </c>
      <c r="FW204" s="33">
        <f t="shared" si="265"/>
        <v>1667373.3960000002</v>
      </c>
      <c r="FX204" s="33">
        <f t="shared" si="265"/>
        <v>529337.87399999995</v>
      </c>
      <c r="FY204" s="33"/>
      <c r="FZ204" s="33">
        <f>SUM(C204:FX204)</f>
        <v>7071922466.5479975</v>
      </c>
      <c r="GA204" s="33"/>
      <c r="GB204" s="33"/>
      <c r="GC204" s="33"/>
      <c r="GD204" s="6"/>
      <c r="GE204" s="6"/>
    </row>
    <row r="205" spans="1:187" ht="15.75" x14ac:dyDescent="0.25">
      <c r="A205" s="3" t="s">
        <v>561</v>
      </c>
      <c r="B205" s="2" t="s">
        <v>562</v>
      </c>
      <c r="C205" s="33">
        <f t="shared" ref="C205:BN205" si="266">IF(C180&gt;0,C180,999999999.99)</f>
        <v>143783315.31999999</v>
      </c>
      <c r="D205" s="33">
        <f t="shared" si="266"/>
        <v>999999999.99000001</v>
      </c>
      <c r="E205" s="33">
        <f t="shared" si="266"/>
        <v>190003910.03999999</v>
      </c>
      <c r="F205" s="33">
        <f t="shared" si="266"/>
        <v>999999999.99000001</v>
      </c>
      <c r="G205" s="33">
        <f t="shared" si="266"/>
        <v>999999999.99000001</v>
      </c>
      <c r="H205" s="33">
        <f t="shared" si="266"/>
        <v>999999999.99000001</v>
      </c>
      <c r="I205" s="33">
        <f t="shared" si="266"/>
        <v>291090572.44999999</v>
      </c>
      <c r="J205" s="33">
        <f t="shared" si="266"/>
        <v>26887902.09</v>
      </c>
      <c r="K205" s="33">
        <f t="shared" si="266"/>
        <v>999999999.99000001</v>
      </c>
      <c r="L205" s="33">
        <f t="shared" si="266"/>
        <v>35487027.359999999</v>
      </c>
      <c r="M205" s="33">
        <f t="shared" si="266"/>
        <v>16765331.970000001</v>
      </c>
      <c r="N205" s="33">
        <f t="shared" si="266"/>
        <v>999999999.99000001</v>
      </c>
      <c r="O205" s="33">
        <f t="shared" si="266"/>
        <v>999999999.99000001</v>
      </c>
      <c r="P205" s="33">
        <f t="shared" si="266"/>
        <v>999999999.99000001</v>
      </c>
      <c r="Q205" s="33">
        <f t="shared" si="266"/>
        <v>2855822942.0300002</v>
      </c>
      <c r="R205" s="33">
        <f t="shared" si="266"/>
        <v>23666511.149999999</v>
      </c>
      <c r="S205" s="33">
        <f t="shared" si="266"/>
        <v>17868257.5</v>
      </c>
      <c r="T205" s="33">
        <f t="shared" si="266"/>
        <v>999999999.99000001</v>
      </c>
      <c r="U205" s="33">
        <f t="shared" si="266"/>
        <v>999999999.99000001</v>
      </c>
      <c r="V205" s="33">
        <f t="shared" si="266"/>
        <v>999999999.99000001</v>
      </c>
      <c r="W205" s="47">
        <f t="shared" si="266"/>
        <v>999999999.99000001</v>
      </c>
      <c r="X205" s="33">
        <f t="shared" si="266"/>
        <v>999999999.99000001</v>
      </c>
      <c r="Y205" s="33">
        <f t="shared" si="266"/>
        <v>15204395.42</v>
      </c>
      <c r="Z205" s="33">
        <f t="shared" si="266"/>
        <v>999999999.99000001</v>
      </c>
      <c r="AA205" s="33">
        <f t="shared" si="266"/>
        <v>999999999.99000001</v>
      </c>
      <c r="AB205" s="33">
        <f t="shared" si="266"/>
        <v>999999999.99000001</v>
      </c>
      <c r="AC205" s="33">
        <f t="shared" si="266"/>
        <v>999999999.99000001</v>
      </c>
      <c r="AD205" s="33">
        <f t="shared" si="266"/>
        <v>999999999.99000001</v>
      </c>
      <c r="AE205" s="33">
        <f t="shared" si="266"/>
        <v>999999999.99000001</v>
      </c>
      <c r="AF205" s="33">
        <f t="shared" si="266"/>
        <v>999999999.99000001</v>
      </c>
      <c r="AG205" s="33">
        <f t="shared" si="266"/>
        <v>999999999.99000001</v>
      </c>
      <c r="AH205" s="33">
        <f t="shared" si="266"/>
        <v>10374253.66</v>
      </c>
      <c r="AI205" s="33">
        <f t="shared" si="266"/>
        <v>999999999.99000001</v>
      </c>
      <c r="AJ205" s="33">
        <f t="shared" si="266"/>
        <v>999999999.99000001</v>
      </c>
      <c r="AK205" s="33">
        <f t="shared" si="266"/>
        <v>999999999.99000001</v>
      </c>
      <c r="AL205" s="33">
        <f t="shared" si="266"/>
        <v>999999999.99000001</v>
      </c>
      <c r="AM205" s="33">
        <f t="shared" si="266"/>
        <v>999999999.99000001</v>
      </c>
      <c r="AN205" s="33">
        <f t="shared" si="266"/>
        <v>999999999.99000001</v>
      </c>
      <c r="AO205" s="33">
        <f t="shared" si="266"/>
        <v>70186592.450000003</v>
      </c>
      <c r="AP205" s="33">
        <f t="shared" si="266"/>
        <v>11731236429.85</v>
      </c>
      <c r="AQ205" s="33">
        <f t="shared" si="266"/>
        <v>999999999.99000001</v>
      </c>
      <c r="AR205" s="33">
        <f t="shared" si="266"/>
        <v>999999999.99000001</v>
      </c>
      <c r="AS205" s="33">
        <f t="shared" si="266"/>
        <v>999999999.99000001</v>
      </c>
      <c r="AT205" s="33">
        <f t="shared" si="266"/>
        <v>999999999.99000001</v>
      </c>
      <c r="AU205" s="33">
        <f t="shared" si="266"/>
        <v>999999999.99000001</v>
      </c>
      <c r="AV205" s="33">
        <f t="shared" si="266"/>
        <v>999999999.99000001</v>
      </c>
      <c r="AW205" s="33">
        <f t="shared" si="266"/>
        <v>999999999.99000001</v>
      </c>
      <c r="AX205" s="33">
        <f t="shared" si="266"/>
        <v>999999999.99000001</v>
      </c>
      <c r="AY205" s="33">
        <f t="shared" si="266"/>
        <v>4698937.2300000004</v>
      </c>
      <c r="AZ205" s="33">
        <f t="shared" si="266"/>
        <v>317593282.11000001</v>
      </c>
      <c r="BA205" s="33">
        <f t="shared" si="266"/>
        <v>157153128.66</v>
      </c>
      <c r="BB205" s="33">
        <f t="shared" si="266"/>
        <v>999999999.99000001</v>
      </c>
      <c r="BC205" s="33">
        <f t="shared" si="266"/>
        <v>1385626116.5699999</v>
      </c>
      <c r="BD205" s="33">
        <f t="shared" si="266"/>
        <v>999999999.99000001</v>
      </c>
      <c r="BE205" s="33">
        <f t="shared" si="266"/>
        <v>999999999.99000001</v>
      </c>
      <c r="BF205" s="33">
        <f t="shared" si="266"/>
        <v>999999999.99000001</v>
      </c>
      <c r="BG205" s="33">
        <f t="shared" si="266"/>
        <v>10323366.49</v>
      </c>
      <c r="BH205" s="33">
        <f t="shared" si="266"/>
        <v>999999999.99000001</v>
      </c>
      <c r="BI205" s="33">
        <f t="shared" si="266"/>
        <v>999999999.99000001</v>
      </c>
      <c r="BJ205" s="33">
        <f t="shared" si="266"/>
        <v>999999999.99000001</v>
      </c>
      <c r="BK205" s="33">
        <f t="shared" si="266"/>
        <v>999999999.99000001</v>
      </c>
      <c r="BL205" s="33">
        <f t="shared" si="266"/>
        <v>999999999.99000001</v>
      </c>
      <c r="BM205" s="33">
        <f t="shared" si="266"/>
        <v>999999999.99000001</v>
      </c>
      <c r="BN205" s="33">
        <f t="shared" si="266"/>
        <v>48827955.549999997</v>
      </c>
      <c r="BO205" s="33">
        <f t="shared" ref="BO205:DZ205" si="267">IF(BO180&gt;0,BO180,999999999.99)</f>
        <v>14299598.58</v>
      </c>
      <c r="BP205" s="33">
        <f t="shared" si="267"/>
        <v>999999999.99000001</v>
      </c>
      <c r="BQ205" s="33">
        <f t="shared" si="267"/>
        <v>999999999.99000001</v>
      </c>
      <c r="BR205" s="33">
        <f t="shared" si="267"/>
        <v>65422663.68</v>
      </c>
      <c r="BS205" s="33">
        <f t="shared" si="267"/>
        <v>12028133.300000001</v>
      </c>
      <c r="BT205" s="33">
        <f t="shared" si="267"/>
        <v>999999999.99000001</v>
      </c>
      <c r="BU205" s="33">
        <f t="shared" si="267"/>
        <v>999999999.99000001</v>
      </c>
      <c r="BV205" s="33">
        <f t="shared" si="267"/>
        <v>999999999.99000001</v>
      </c>
      <c r="BW205" s="33">
        <f t="shared" si="267"/>
        <v>999999999.99000001</v>
      </c>
      <c r="BX205" s="33">
        <f t="shared" si="267"/>
        <v>999999999.99000001</v>
      </c>
      <c r="BY205" s="33">
        <f t="shared" si="267"/>
        <v>5026355.72</v>
      </c>
      <c r="BZ205" s="33">
        <f t="shared" si="267"/>
        <v>999999999.99000001</v>
      </c>
      <c r="CA205" s="33">
        <f t="shared" si="267"/>
        <v>999999999.99000001</v>
      </c>
      <c r="CB205" s="33">
        <f t="shared" si="267"/>
        <v>999999999.99000001</v>
      </c>
      <c r="CC205" s="33">
        <f t="shared" si="267"/>
        <v>999999999.99000001</v>
      </c>
      <c r="CD205" s="33">
        <f t="shared" si="267"/>
        <v>999999999.99000001</v>
      </c>
      <c r="CE205" s="33">
        <f t="shared" si="267"/>
        <v>999999999.99000001</v>
      </c>
      <c r="CF205" s="33">
        <f t="shared" si="267"/>
        <v>999999999.99000001</v>
      </c>
      <c r="CG205" s="33">
        <f t="shared" si="267"/>
        <v>999999999.99000001</v>
      </c>
      <c r="CH205" s="33">
        <f t="shared" si="267"/>
        <v>999999999.99000001</v>
      </c>
      <c r="CI205" s="33">
        <f t="shared" si="267"/>
        <v>6826988.5099999998</v>
      </c>
      <c r="CJ205" s="33">
        <f t="shared" si="267"/>
        <v>10046047.34</v>
      </c>
      <c r="CK205" s="33">
        <f t="shared" si="267"/>
        <v>999999999.99000001</v>
      </c>
      <c r="CL205" s="33">
        <f t="shared" si="267"/>
        <v>999999999.99000001</v>
      </c>
      <c r="CM205" s="33">
        <f t="shared" si="267"/>
        <v>8841503.1799999997</v>
      </c>
      <c r="CN205" s="33">
        <f t="shared" si="267"/>
        <v>999999999.99000001</v>
      </c>
      <c r="CO205" s="33">
        <f t="shared" si="267"/>
        <v>999999999.99000001</v>
      </c>
      <c r="CP205" s="33">
        <f t="shared" si="267"/>
        <v>999999999.99000001</v>
      </c>
      <c r="CQ205" s="33">
        <f t="shared" si="267"/>
        <v>11285264.75</v>
      </c>
      <c r="CR205" s="33">
        <f t="shared" si="267"/>
        <v>999999999.99000001</v>
      </c>
      <c r="CS205" s="33">
        <f t="shared" si="267"/>
        <v>999999999.99000001</v>
      </c>
      <c r="CT205" s="33">
        <f t="shared" si="267"/>
        <v>999999999.99000001</v>
      </c>
      <c r="CU205" s="33">
        <f t="shared" si="267"/>
        <v>999999999.99000001</v>
      </c>
      <c r="CV205" s="33">
        <f t="shared" si="267"/>
        <v>999999999.99000001</v>
      </c>
      <c r="CW205" s="33">
        <f t="shared" si="267"/>
        <v>999999999.99000001</v>
      </c>
      <c r="CX205" s="33">
        <f t="shared" si="267"/>
        <v>4618191.99</v>
      </c>
      <c r="CY205" s="33">
        <f t="shared" si="267"/>
        <v>999999999.99000001</v>
      </c>
      <c r="CZ205" s="33">
        <f t="shared" si="267"/>
        <v>24060295.84</v>
      </c>
      <c r="DA205" s="33">
        <f t="shared" si="267"/>
        <v>999999999.99000001</v>
      </c>
      <c r="DB205" s="33">
        <f t="shared" si="267"/>
        <v>999999999.99000001</v>
      </c>
      <c r="DC205" s="33">
        <f t="shared" si="267"/>
        <v>999999999.99000001</v>
      </c>
      <c r="DD205" s="33">
        <f t="shared" si="267"/>
        <v>999999999.99000001</v>
      </c>
      <c r="DE205" s="33">
        <f t="shared" si="267"/>
        <v>999999999.99000001</v>
      </c>
      <c r="DF205" s="33">
        <f t="shared" si="267"/>
        <v>638567157.25</v>
      </c>
      <c r="DG205" s="33">
        <f t="shared" si="267"/>
        <v>999999999.99000001</v>
      </c>
      <c r="DH205" s="33">
        <f t="shared" si="267"/>
        <v>999999999.99000001</v>
      </c>
      <c r="DI205" s="33">
        <f t="shared" si="267"/>
        <v>34271074.619999997</v>
      </c>
      <c r="DJ205" s="33">
        <f t="shared" si="267"/>
        <v>999999999.99000001</v>
      </c>
      <c r="DK205" s="33">
        <f t="shared" si="267"/>
        <v>4432493.87</v>
      </c>
      <c r="DL205" s="33">
        <f t="shared" si="267"/>
        <v>95018784.379999995</v>
      </c>
      <c r="DM205" s="33">
        <f t="shared" si="267"/>
        <v>999999999.99000001</v>
      </c>
      <c r="DN205" s="33">
        <f t="shared" si="267"/>
        <v>16356407.050000001</v>
      </c>
      <c r="DO205" s="33">
        <f t="shared" si="267"/>
        <v>43519817.469999999</v>
      </c>
      <c r="DP205" s="33">
        <f t="shared" si="267"/>
        <v>999999999.99000001</v>
      </c>
      <c r="DQ205" s="33">
        <f t="shared" si="267"/>
        <v>999999999.99000001</v>
      </c>
      <c r="DR205" s="33">
        <f t="shared" si="267"/>
        <v>16267139.939999999</v>
      </c>
      <c r="DS205" s="33">
        <f t="shared" si="267"/>
        <v>8219671.2199999997</v>
      </c>
      <c r="DT205" s="33">
        <f t="shared" si="267"/>
        <v>999999999.99000001</v>
      </c>
      <c r="DU205" s="33">
        <f t="shared" si="267"/>
        <v>999999999.99000001</v>
      </c>
      <c r="DV205" s="33">
        <f t="shared" si="267"/>
        <v>999999999.99000001</v>
      </c>
      <c r="DW205" s="33">
        <f t="shared" si="267"/>
        <v>999999999.99000001</v>
      </c>
      <c r="DX205" s="33">
        <f t="shared" si="267"/>
        <v>999999999.99000001</v>
      </c>
      <c r="DY205" s="33">
        <f t="shared" si="267"/>
        <v>999999999.99000001</v>
      </c>
      <c r="DZ205" s="33">
        <f t="shared" si="267"/>
        <v>999999999.99000001</v>
      </c>
      <c r="EA205" s="33">
        <f t="shared" ref="EA205:FU205" si="268">IF(EA180&gt;0,EA180,999999999.99)</f>
        <v>6722680.46</v>
      </c>
      <c r="EB205" s="33">
        <f t="shared" si="268"/>
        <v>5512607.9299999997</v>
      </c>
      <c r="EC205" s="33">
        <f t="shared" si="268"/>
        <v>999999999.99000001</v>
      </c>
      <c r="ED205" s="33">
        <f t="shared" si="268"/>
        <v>999999999.99000001</v>
      </c>
      <c r="EE205" s="33">
        <f t="shared" si="268"/>
        <v>999999999.99000001</v>
      </c>
      <c r="EF205" s="33">
        <f t="shared" si="268"/>
        <v>16232694.689999999</v>
      </c>
      <c r="EG205" s="33">
        <f t="shared" si="268"/>
        <v>999999999.99000001</v>
      </c>
      <c r="EH205" s="33">
        <f t="shared" si="268"/>
        <v>999999999.99000001</v>
      </c>
      <c r="EI205" s="33">
        <f t="shared" si="268"/>
        <v>653067567.90999997</v>
      </c>
      <c r="EJ205" s="33">
        <f t="shared" si="268"/>
        <v>173784556.33000001</v>
      </c>
      <c r="EK205" s="33">
        <f t="shared" si="268"/>
        <v>999999999.99000001</v>
      </c>
      <c r="EL205" s="33">
        <f t="shared" si="268"/>
        <v>999999999.99000001</v>
      </c>
      <c r="EM205" s="33">
        <f t="shared" si="268"/>
        <v>999999999.99000001</v>
      </c>
      <c r="EN205" s="33">
        <f t="shared" si="268"/>
        <v>11256493.75</v>
      </c>
      <c r="EO205" s="33">
        <f t="shared" si="268"/>
        <v>999999999.99000001</v>
      </c>
      <c r="EP205" s="33">
        <f t="shared" si="268"/>
        <v>999999999.99000001</v>
      </c>
      <c r="EQ205" s="33">
        <f t="shared" si="268"/>
        <v>999999999.99000001</v>
      </c>
      <c r="ER205" s="33">
        <f t="shared" si="268"/>
        <v>999999999.99000001</v>
      </c>
      <c r="ES205" s="33">
        <f t="shared" si="268"/>
        <v>999999999.99000001</v>
      </c>
      <c r="ET205" s="33">
        <f t="shared" si="268"/>
        <v>999999999.99000001</v>
      </c>
      <c r="EU205" s="33">
        <f t="shared" si="268"/>
        <v>6442331.1200000001</v>
      </c>
      <c r="EV205" s="33">
        <f t="shared" si="268"/>
        <v>999999999.99000001</v>
      </c>
      <c r="EW205" s="33">
        <f t="shared" si="268"/>
        <v>999999999.99000001</v>
      </c>
      <c r="EX205" s="33">
        <f t="shared" si="268"/>
        <v>999999999.99000001</v>
      </c>
      <c r="EY205" s="33">
        <f t="shared" si="268"/>
        <v>4345456.21</v>
      </c>
      <c r="EZ205" s="33">
        <f t="shared" si="268"/>
        <v>999999999.99000001</v>
      </c>
      <c r="FA205" s="33">
        <f t="shared" si="268"/>
        <v>999999999.99000001</v>
      </c>
      <c r="FB205" s="33">
        <f t="shared" si="268"/>
        <v>999999999.99000001</v>
      </c>
      <c r="FC205" s="33">
        <f t="shared" si="268"/>
        <v>999999999.99000001</v>
      </c>
      <c r="FD205" s="33">
        <f t="shared" si="268"/>
        <v>999999999.99000001</v>
      </c>
      <c r="FE205" s="33">
        <f t="shared" si="268"/>
        <v>999999999.99000001</v>
      </c>
      <c r="FF205" s="33">
        <f t="shared" si="268"/>
        <v>999999999.99000001</v>
      </c>
      <c r="FG205" s="33">
        <f t="shared" si="268"/>
        <v>999999999.99000001</v>
      </c>
      <c r="FH205" s="33">
        <f t="shared" si="268"/>
        <v>999999999.99000001</v>
      </c>
      <c r="FI205" s="33">
        <f t="shared" si="268"/>
        <v>20720196.84</v>
      </c>
      <c r="FJ205" s="33">
        <f t="shared" si="268"/>
        <v>999999999.99000001</v>
      </c>
      <c r="FK205" s="33">
        <f t="shared" si="268"/>
        <v>999999999.99000001</v>
      </c>
      <c r="FL205" s="33">
        <f t="shared" si="268"/>
        <v>999999999.99000001</v>
      </c>
      <c r="FM205" s="33">
        <f t="shared" si="268"/>
        <v>999999999.99000001</v>
      </c>
      <c r="FN205" s="33">
        <f t="shared" si="268"/>
        <v>856781072.91999996</v>
      </c>
      <c r="FO205" s="33">
        <f t="shared" si="268"/>
        <v>999999999.99000001</v>
      </c>
      <c r="FP205" s="33">
        <f t="shared" si="268"/>
        <v>28818781.370000001</v>
      </c>
      <c r="FQ205" s="33">
        <f t="shared" si="268"/>
        <v>999999999.99000001</v>
      </c>
      <c r="FR205" s="33">
        <f t="shared" si="268"/>
        <v>999999999.99000001</v>
      </c>
      <c r="FS205" s="33">
        <f t="shared" si="268"/>
        <v>999999999.99000001</v>
      </c>
      <c r="FT205" s="47">
        <f t="shared" si="268"/>
        <v>999999999.99000001</v>
      </c>
      <c r="FU205" s="33">
        <f t="shared" si="268"/>
        <v>8029684</v>
      </c>
      <c r="FV205" s="33">
        <f>IF(FV180&gt;0,FV180,999999999.99)</f>
        <v>6536749.1399999997</v>
      </c>
      <c r="FW205" s="33">
        <f>IF(FW180&gt;0,FW180,999999999.99)</f>
        <v>999999999.99000001</v>
      </c>
      <c r="FX205" s="33">
        <f>IF(FX180&gt;0,FX180,999999999.99)</f>
        <v>999999999.99000001</v>
      </c>
      <c r="FY205" s="33"/>
      <c r="GA205" s="33"/>
      <c r="GB205" s="33"/>
      <c r="GC205" s="33"/>
      <c r="GD205" s="48"/>
      <c r="GE205" s="48"/>
    </row>
    <row r="206" spans="1:187" ht="15.75" x14ac:dyDescent="0.25">
      <c r="A206" s="48"/>
      <c r="B206" s="2" t="s">
        <v>563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47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47"/>
      <c r="FU206" s="33"/>
      <c r="FV206" s="33"/>
      <c r="FW206" s="33"/>
      <c r="FX206" s="33"/>
      <c r="FY206" s="33"/>
      <c r="GA206" s="33"/>
      <c r="GB206" s="33"/>
      <c r="GC206" s="33"/>
      <c r="GD206" s="6"/>
      <c r="GE206" s="6"/>
    </row>
    <row r="207" spans="1:187" ht="15.75" x14ac:dyDescent="0.25">
      <c r="A207" s="48"/>
      <c r="B207" s="2" t="s">
        <v>564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47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47"/>
      <c r="FU207" s="33"/>
      <c r="FV207" s="33"/>
      <c r="FW207" s="33"/>
      <c r="FX207" s="33"/>
      <c r="FY207" s="33"/>
      <c r="GA207" s="33"/>
      <c r="GB207" s="33"/>
      <c r="GC207" s="33"/>
      <c r="GD207" s="6"/>
      <c r="GE207" s="6"/>
    </row>
    <row r="208" spans="1:187" ht="15.75" x14ac:dyDescent="0.25">
      <c r="A208" s="3" t="s">
        <v>565</v>
      </c>
      <c r="B208" s="2" t="s">
        <v>566</v>
      </c>
      <c r="C208" s="33">
        <f>MIN(C205,MAX(C203,C204))</f>
        <v>72480084.909999996</v>
      </c>
      <c r="D208" s="33">
        <f t="shared" ref="D208:BO208" si="269">MIN(D205,MAX(D203,D204))</f>
        <v>353421544.51999998</v>
      </c>
      <c r="E208" s="33">
        <f t="shared" si="269"/>
        <v>72479846.149999991</v>
      </c>
      <c r="F208" s="33">
        <f t="shared" si="269"/>
        <v>147977295.91</v>
      </c>
      <c r="G208" s="33">
        <f t="shared" si="269"/>
        <v>9359432.0099999998</v>
      </c>
      <c r="H208" s="33">
        <f t="shared" si="269"/>
        <v>8509792.379999999</v>
      </c>
      <c r="I208" s="33">
        <f t="shared" si="269"/>
        <v>94174472.570000008</v>
      </c>
      <c r="J208" s="33">
        <f t="shared" si="269"/>
        <v>19176430.338</v>
      </c>
      <c r="K208" s="33">
        <f t="shared" si="269"/>
        <v>3377902.64</v>
      </c>
      <c r="L208" s="33">
        <f t="shared" si="269"/>
        <v>23640416.709999997</v>
      </c>
      <c r="M208" s="33">
        <f t="shared" si="269"/>
        <v>13581365.049999999</v>
      </c>
      <c r="N208" s="33">
        <f t="shared" si="269"/>
        <v>452214334.69</v>
      </c>
      <c r="O208" s="33">
        <f t="shared" si="269"/>
        <v>121860174.67999999</v>
      </c>
      <c r="P208" s="33">
        <f t="shared" si="269"/>
        <v>2799302.1</v>
      </c>
      <c r="Q208" s="33">
        <f t="shared" si="269"/>
        <v>358052828.80000001</v>
      </c>
      <c r="R208" s="33">
        <f t="shared" si="269"/>
        <v>22686944.370000001</v>
      </c>
      <c r="S208" s="33">
        <f t="shared" si="269"/>
        <v>14056814.35</v>
      </c>
      <c r="T208" s="33">
        <f t="shared" si="269"/>
        <v>2144964.84</v>
      </c>
      <c r="U208" s="33">
        <f t="shared" si="269"/>
        <v>882104.3</v>
      </c>
      <c r="V208" s="33">
        <f t="shared" si="269"/>
        <v>3357635.6</v>
      </c>
      <c r="W208" s="47">
        <f t="shared" si="269"/>
        <v>891864.14</v>
      </c>
      <c r="X208" s="33">
        <f t="shared" si="269"/>
        <v>857156.5</v>
      </c>
      <c r="Y208" s="33">
        <f t="shared" si="269"/>
        <v>15204395.42</v>
      </c>
      <c r="Z208" s="33">
        <f t="shared" si="269"/>
        <v>2921414.9</v>
      </c>
      <c r="AA208" s="33">
        <f t="shared" si="269"/>
        <v>252917425.71000001</v>
      </c>
      <c r="AB208" s="33">
        <f t="shared" si="269"/>
        <v>254158879.38</v>
      </c>
      <c r="AC208" s="33">
        <f t="shared" si="269"/>
        <v>8474448.5700000003</v>
      </c>
      <c r="AD208" s="33">
        <f t="shared" si="269"/>
        <v>10885892.52</v>
      </c>
      <c r="AE208" s="33">
        <f t="shared" si="269"/>
        <v>1733712.96</v>
      </c>
      <c r="AF208" s="33">
        <f t="shared" si="269"/>
        <v>2479512.75</v>
      </c>
      <c r="AG208" s="33">
        <f t="shared" si="269"/>
        <v>7402449.4000000004</v>
      </c>
      <c r="AH208" s="33">
        <f t="shared" si="269"/>
        <v>8836697.1799999997</v>
      </c>
      <c r="AI208" s="33">
        <f t="shared" si="269"/>
        <v>3798460.23</v>
      </c>
      <c r="AJ208" s="33">
        <f t="shared" si="269"/>
        <v>2805852.22</v>
      </c>
      <c r="AK208" s="33">
        <f t="shared" si="269"/>
        <v>2925730.5999999996</v>
      </c>
      <c r="AL208" s="33">
        <f t="shared" si="269"/>
        <v>3333413.93</v>
      </c>
      <c r="AM208" s="33">
        <f t="shared" si="269"/>
        <v>4274969.66</v>
      </c>
      <c r="AN208" s="33">
        <f t="shared" si="269"/>
        <v>3892046.54</v>
      </c>
      <c r="AO208" s="33">
        <f t="shared" si="269"/>
        <v>39361716.280000001</v>
      </c>
      <c r="AP208" s="33">
        <f t="shared" si="269"/>
        <v>776068934.45999992</v>
      </c>
      <c r="AQ208" s="33">
        <f t="shared" si="269"/>
        <v>3240854.81</v>
      </c>
      <c r="AR208" s="33">
        <f t="shared" si="269"/>
        <v>536296975.74000001</v>
      </c>
      <c r="AS208" s="33">
        <f t="shared" si="269"/>
        <v>61575335.579999998</v>
      </c>
      <c r="AT208" s="33">
        <f t="shared" si="269"/>
        <v>19850863.09</v>
      </c>
      <c r="AU208" s="33">
        <f t="shared" si="269"/>
        <v>3336098.7</v>
      </c>
      <c r="AV208" s="33">
        <f t="shared" si="269"/>
        <v>3609067.4</v>
      </c>
      <c r="AW208" s="33">
        <f t="shared" si="269"/>
        <v>2952238.9000000004</v>
      </c>
      <c r="AX208" s="33">
        <f t="shared" si="269"/>
        <v>913155.56</v>
      </c>
      <c r="AY208" s="33">
        <f t="shared" si="269"/>
        <v>4682627.38</v>
      </c>
      <c r="AZ208" s="33">
        <f t="shared" si="269"/>
        <v>100416779.83000001</v>
      </c>
      <c r="BA208" s="33">
        <f t="shared" si="269"/>
        <v>74027124.444000006</v>
      </c>
      <c r="BB208" s="33">
        <f t="shared" si="269"/>
        <v>64031883.630000003</v>
      </c>
      <c r="BC208" s="33">
        <f t="shared" si="269"/>
        <v>256152062.92000002</v>
      </c>
      <c r="BD208" s="33">
        <f t="shared" si="269"/>
        <v>40464485.177999996</v>
      </c>
      <c r="BE208" s="33">
        <f t="shared" si="269"/>
        <v>12265923.23</v>
      </c>
      <c r="BF208" s="33">
        <f t="shared" si="269"/>
        <v>198855220.382</v>
      </c>
      <c r="BG208" s="33">
        <f t="shared" si="269"/>
        <v>8940099.2300000004</v>
      </c>
      <c r="BH208" s="33">
        <f t="shared" si="269"/>
        <v>5958337.9800000004</v>
      </c>
      <c r="BI208" s="33">
        <f t="shared" si="269"/>
        <v>3311248.1</v>
      </c>
      <c r="BJ208" s="33">
        <f t="shared" si="269"/>
        <v>51551945.562000006</v>
      </c>
      <c r="BK208" s="33">
        <f t="shared" si="269"/>
        <v>184463667.34</v>
      </c>
      <c r="BL208" s="33">
        <f t="shared" si="269"/>
        <v>2788512.66</v>
      </c>
      <c r="BM208" s="33">
        <f t="shared" si="269"/>
        <v>3376076.8899999997</v>
      </c>
      <c r="BN208" s="33">
        <f t="shared" si="269"/>
        <v>30027447.684</v>
      </c>
      <c r="BO208" s="33">
        <f t="shared" si="269"/>
        <v>11599167.5</v>
      </c>
      <c r="BP208" s="33">
        <f t="shared" ref="BP208:EA208" si="270">MIN(BP205,MAX(BP203,BP204))</f>
        <v>2780887.19</v>
      </c>
      <c r="BQ208" s="33">
        <f t="shared" si="270"/>
        <v>53873805.910000004</v>
      </c>
      <c r="BR208" s="33">
        <f t="shared" si="270"/>
        <v>39188001.280000001</v>
      </c>
      <c r="BS208" s="33">
        <f t="shared" si="270"/>
        <v>10139244.799999999</v>
      </c>
      <c r="BT208" s="33">
        <f t="shared" si="270"/>
        <v>4515408.5900000008</v>
      </c>
      <c r="BU208" s="33">
        <f t="shared" si="270"/>
        <v>4485126.13</v>
      </c>
      <c r="BV208" s="33">
        <f t="shared" si="270"/>
        <v>10859674.08</v>
      </c>
      <c r="BW208" s="33">
        <f t="shared" si="270"/>
        <v>16703024.33</v>
      </c>
      <c r="BX208" s="33">
        <f t="shared" si="270"/>
        <v>1619852.9500000002</v>
      </c>
      <c r="BY208" s="33">
        <f t="shared" si="270"/>
        <v>5026355.72</v>
      </c>
      <c r="BZ208" s="33">
        <f t="shared" si="270"/>
        <v>2781434.0500000003</v>
      </c>
      <c r="CA208" s="33">
        <f t="shared" si="270"/>
        <v>2586765.2199999997</v>
      </c>
      <c r="CB208" s="33">
        <f t="shared" si="270"/>
        <v>680894228.81000006</v>
      </c>
      <c r="CC208" s="33">
        <f t="shared" si="270"/>
        <v>2370468.0099999998</v>
      </c>
      <c r="CD208" s="33">
        <f t="shared" si="270"/>
        <v>992485.16999999993</v>
      </c>
      <c r="CE208" s="33">
        <f t="shared" si="270"/>
        <v>2364295.42</v>
      </c>
      <c r="CF208" s="33">
        <f t="shared" si="270"/>
        <v>1556612.3900000001</v>
      </c>
      <c r="CG208" s="33">
        <f t="shared" si="270"/>
        <v>2672154.46</v>
      </c>
      <c r="CH208" s="33">
        <f t="shared" si="270"/>
        <v>1778143.9000000001</v>
      </c>
      <c r="CI208" s="33">
        <f t="shared" si="270"/>
        <v>6379759.4399999995</v>
      </c>
      <c r="CJ208" s="33">
        <f t="shared" si="270"/>
        <v>8755352.2599999998</v>
      </c>
      <c r="CK208" s="33">
        <f t="shared" si="270"/>
        <v>46603358.280000001</v>
      </c>
      <c r="CL208" s="33">
        <f t="shared" si="270"/>
        <v>11810244.709999999</v>
      </c>
      <c r="CM208" s="33">
        <f t="shared" si="270"/>
        <v>8034311.96</v>
      </c>
      <c r="CN208" s="33">
        <f t="shared" si="270"/>
        <v>244424143.34999999</v>
      </c>
      <c r="CO208" s="33">
        <f t="shared" si="270"/>
        <v>124596117.164</v>
      </c>
      <c r="CP208" s="33">
        <f t="shared" si="270"/>
        <v>9716159.2299999986</v>
      </c>
      <c r="CQ208" s="33">
        <f t="shared" si="270"/>
        <v>9639127.1199999992</v>
      </c>
      <c r="CR208" s="33">
        <f t="shared" si="270"/>
        <v>2611704.9900000002</v>
      </c>
      <c r="CS208" s="33">
        <f t="shared" si="270"/>
        <v>3719620.8</v>
      </c>
      <c r="CT208" s="33">
        <f t="shared" si="270"/>
        <v>1795962.2</v>
      </c>
      <c r="CU208" s="33">
        <f t="shared" si="270"/>
        <v>3647417.91</v>
      </c>
      <c r="CV208" s="33">
        <f t="shared" si="270"/>
        <v>843898.67999999993</v>
      </c>
      <c r="CW208" s="33">
        <f t="shared" si="270"/>
        <v>2400571.63</v>
      </c>
      <c r="CX208" s="33">
        <f t="shared" si="270"/>
        <v>4592730.96</v>
      </c>
      <c r="CY208" s="33">
        <f t="shared" si="270"/>
        <v>877614.41</v>
      </c>
      <c r="CZ208" s="33">
        <f t="shared" si="270"/>
        <v>17670959.490000002</v>
      </c>
      <c r="DA208" s="33">
        <f t="shared" si="270"/>
        <v>2572880.4</v>
      </c>
      <c r="DB208" s="33">
        <f t="shared" si="270"/>
        <v>3487315.06</v>
      </c>
      <c r="DC208" s="33">
        <f t="shared" si="270"/>
        <v>2366658.2799999998</v>
      </c>
      <c r="DD208" s="33">
        <f t="shared" si="270"/>
        <v>2377591.92</v>
      </c>
      <c r="DE208" s="33">
        <f t="shared" si="270"/>
        <v>4292005.12</v>
      </c>
      <c r="DF208" s="33">
        <f t="shared" si="270"/>
        <v>179396904.60800001</v>
      </c>
      <c r="DG208" s="33">
        <f t="shared" si="270"/>
        <v>1393097.98</v>
      </c>
      <c r="DH208" s="33">
        <f t="shared" si="270"/>
        <v>16931448.690000001</v>
      </c>
      <c r="DI208" s="33">
        <f t="shared" si="270"/>
        <v>22550233.789999999</v>
      </c>
      <c r="DJ208" s="33">
        <f t="shared" si="270"/>
        <v>6364777.04</v>
      </c>
      <c r="DK208" s="33">
        <f t="shared" si="270"/>
        <v>4432493.87</v>
      </c>
      <c r="DL208" s="33">
        <f t="shared" si="270"/>
        <v>49946993.700000003</v>
      </c>
      <c r="DM208" s="33">
        <f t="shared" si="270"/>
        <v>3890584.8299999996</v>
      </c>
      <c r="DN208" s="33">
        <f t="shared" si="270"/>
        <v>13028829.460000001</v>
      </c>
      <c r="DO208" s="33">
        <f t="shared" si="270"/>
        <v>26983559.030000001</v>
      </c>
      <c r="DP208" s="33">
        <f t="shared" si="270"/>
        <v>2928740.66</v>
      </c>
      <c r="DQ208" s="33">
        <f t="shared" si="270"/>
        <v>5376529.75</v>
      </c>
      <c r="DR208" s="33">
        <f t="shared" si="270"/>
        <v>12869076.369999999</v>
      </c>
      <c r="DS208" s="33">
        <f t="shared" si="270"/>
        <v>7589372.1399999997</v>
      </c>
      <c r="DT208" s="33">
        <f t="shared" si="270"/>
        <v>2153739.12</v>
      </c>
      <c r="DU208" s="33">
        <f t="shared" si="270"/>
        <v>4043363.88</v>
      </c>
      <c r="DV208" s="33">
        <f t="shared" si="270"/>
        <v>2737298.62</v>
      </c>
      <c r="DW208" s="33">
        <f t="shared" si="270"/>
        <v>3820428.5300000003</v>
      </c>
      <c r="DX208" s="33">
        <f t="shared" si="270"/>
        <v>2789984.6300000004</v>
      </c>
      <c r="DY208" s="33">
        <f t="shared" si="270"/>
        <v>3941984.8000000003</v>
      </c>
      <c r="DZ208" s="33">
        <f t="shared" si="270"/>
        <v>8484446.2100000009</v>
      </c>
      <c r="EA208" s="33">
        <f t="shared" si="270"/>
        <v>6378682.5499999998</v>
      </c>
      <c r="EB208" s="33">
        <f t="shared" ref="EB208:FX208" si="271">MIN(EB205,MAX(EB203,EB204))</f>
        <v>5332986.5200000005</v>
      </c>
      <c r="EC208" s="33">
        <f t="shared" si="271"/>
        <v>3293319.5599999996</v>
      </c>
      <c r="ED208" s="33">
        <f t="shared" si="271"/>
        <v>18481576.960000001</v>
      </c>
      <c r="EE208" s="33">
        <f t="shared" si="271"/>
        <v>2627048.44</v>
      </c>
      <c r="EF208" s="33">
        <f t="shared" si="271"/>
        <v>12804420.27</v>
      </c>
      <c r="EG208" s="33">
        <f t="shared" si="271"/>
        <v>3167748.5300000003</v>
      </c>
      <c r="EH208" s="33">
        <f t="shared" si="271"/>
        <v>2895255.6399999997</v>
      </c>
      <c r="EI208" s="33">
        <f t="shared" si="271"/>
        <v>148337156.97</v>
      </c>
      <c r="EJ208" s="33">
        <f t="shared" si="271"/>
        <v>77152449.596000001</v>
      </c>
      <c r="EK208" s="33">
        <f t="shared" si="271"/>
        <v>6171476.5699999994</v>
      </c>
      <c r="EL208" s="33">
        <f t="shared" si="271"/>
        <v>4429601.2600000007</v>
      </c>
      <c r="EM208" s="33">
        <f t="shared" si="271"/>
        <v>4259507.74</v>
      </c>
      <c r="EN208" s="33">
        <f t="shared" si="271"/>
        <v>9685107.9100000001</v>
      </c>
      <c r="EO208" s="33">
        <f t="shared" si="271"/>
        <v>3989313.31</v>
      </c>
      <c r="EP208" s="33">
        <f t="shared" si="271"/>
        <v>4351949.1899999995</v>
      </c>
      <c r="EQ208" s="33">
        <f t="shared" si="271"/>
        <v>23305554</v>
      </c>
      <c r="ER208" s="33">
        <f t="shared" si="271"/>
        <v>4043512.7</v>
      </c>
      <c r="ES208" s="33">
        <f t="shared" si="271"/>
        <v>1968692.1199999999</v>
      </c>
      <c r="ET208" s="33">
        <f t="shared" si="271"/>
        <v>3303031.04</v>
      </c>
      <c r="EU208" s="33">
        <f t="shared" si="271"/>
        <v>6442331.1200000001</v>
      </c>
      <c r="EV208" s="33">
        <f t="shared" si="271"/>
        <v>1225148.45</v>
      </c>
      <c r="EW208" s="33">
        <f t="shared" si="271"/>
        <v>10332738.220000001</v>
      </c>
      <c r="EX208" s="33">
        <f t="shared" si="271"/>
        <v>3279227.0100000002</v>
      </c>
      <c r="EY208" s="33">
        <f t="shared" si="271"/>
        <v>4345456.21</v>
      </c>
      <c r="EZ208" s="33">
        <f t="shared" si="271"/>
        <v>1984011.72</v>
      </c>
      <c r="FA208" s="33">
        <f t="shared" si="271"/>
        <v>30229008.579999998</v>
      </c>
      <c r="FB208" s="33">
        <f t="shared" si="271"/>
        <v>3852502.4899999998</v>
      </c>
      <c r="FC208" s="33">
        <f t="shared" si="271"/>
        <v>19406246.960000001</v>
      </c>
      <c r="FD208" s="33">
        <f t="shared" si="271"/>
        <v>3876684.4099999997</v>
      </c>
      <c r="FE208" s="33">
        <f t="shared" si="271"/>
        <v>1669119.06</v>
      </c>
      <c r="FF208" s="33">
        <f t="shared" si="271"/>
        <v>3015930.52</v>
      </c>
      <c r="FG208" s="33">
        <f t="shared" si="271"/>
        <v>1886270.1199999999</v>
      </c>
      <c r="FH208" s="33">
        <f t="shared" si="271"/>
        <v>1593746.23</v>
      </c>
      <c r="FI208" s="33">
        <f t="shared" si="271"/>
        <v>15825542.9</v>
      </c>
      <c r="FJ208" s="33">
        <f t="shared" si="271"/>
        <v>15765189.949999999</v>
      </c>
      <c r="FK208" s="33">
        <f t="shared" si="271"/>
        <v>18878143.18</v>
      </c>
      <c r="FL208" s="33">
        <f t="shared" si="271"/>
        <v>48802988.442000002</v>
      </c>
      <c r="FM208" s="33">
        <f t="shared" si="271"/>
        <v>30299070.828000002</v>
      </c>
      <c r="FN208" s="33">
        <f t="shared" si="271"/>
        <v>183612381.71000001</v>
      </c>
      <c r="FO208" s="33">
        <f t="shared" si="271"/>
        <v>9715247.3099999987</v>
      </c>
      <c r="FP208" s="33">
        <f t="shared" si="271"/>
        <v>19912413.23</v>
      </c>
      <c r="FQ208" s="33">
        <f t="shared" si="271"/>
        <v>8023943.29</v>
      </c>
      <c r="FR208" s="33">
        <f t="shared" si="271"/>
        <v>2475336.7999999998</v>
      </c>
      <c r="FS208" s="33">
        <f t="shared" si="271"/>
        <v>2707651.1399999997</v>
      </c>
      <c r="FT208" s="47">
        <f t="shared" si="271"/>
        <v>1401925.73</v>
      </c>
      <c r="FU208" s="33">
        <f t="shared" si="271"/>
        <v>7389588.8899999997</v>
      </c>
      <c r="FV208" s="33">
        <f t="shared" si="271"/>
        <v>6181662.4699999997</v>
      </c>
      <c r="FW208" s="33">
        <f t="shared" si="271"/>
        <v>2835238.3400000003</v>
      </c>
      <c r="FX208" s="33">
        <f t="shared" si="271"/>
        <v>1167734.9400000002</v>
      </c>
      <c r="FY208" s="33"/>
      <c r="GA208" s="33"/>
      <c r="GB208" s="33"/>
      <c r="GC208" s="33"/>
      <c r="GD208" s="6"/>
      <c r="GE208" s="6"/>
    </row>
    <row r="209" spans="1:187" ht="15.75" x14ac:dyDescent="0.25">
      <c r="A209" s="48"/>
      <c r="B209" s="2" t="s">
        <v>567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47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47"/>
      <c r="FU209" s="33"/>
      <c r="FV209" s="33"/>
      <c r="FW209" s="33"/>
      <c r="FX209" s="33"/>
      <c r="FY209" s="33"/>
      <c r="FZ209" s="33"/>
      <c r="GA209" s="33"/>
      <c r="GB209" s="33"/>
      <c r="GC209" s="33"/>
      <c r="GD209" s="6"/>
      <c r="GE209" s="6"/>
    </row>
    <row r="210" spans="1:187" ht="15.75" x14ac:dyDescent="0.25">
      <c r="A210" s="115" t="s">
        <v>568</v>
      </c>
      <c r="B210" s="116" t="s">
        <v>569</v>
      </c>
      <c r="C210" s="33">
        <v>0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33">
        <v>0</v>
      </c>
      <c r="AA210" s="33">
        <v>0</v>
      </c>
      <c r="AB210" s="33">
        <v>0</v>
      </c>
      <c r="AC210" s="33">
        <v>0</v>
      </c>
      <c r="AD210" s="33">
        <v>0</v>
      </c>
      <c r="AE210" s="33">
        <v>0</v>
      </c>
      <c r="AF210" s="33">
        <v>0</v>
      </c>
      <c r="AG210" s="33">
        <v>0</v>
      </c>
      <c r="AH210" s="33">
        <v>0</v>
      </c>
      <c r="AI210" s="33">
        <v>0</v>
      </c>
      <c r="AJ210" s="33">
        <v>0</v>
      </c>
      <c r="AK210" s="33">
        <v>0</v>
      </c>
      <c r="AL210" s="33">
        <v>0</v>
      </c>
      <c r="AM210" s="33">
        <v>0</v>
      </c>
      <c r="AN210" s="33">
        <v>0</v>
      </c>
      <c r="AO210" s="33">
        <v>0</v>
      </c>
      <c r="AP210" s="33">
        <v>0</v>
      </c>
      <c r="AQ210" s="33">
        <v>0</v>
      </c>
      <c r="AR210" s="33">
        <v>0</v>
      </c>
      <c r="AS210" s="33">
        <v>0</v>
      </c>
      <c r="AT210" s="33">
        <v>0</v>
      </c>
      <c r="AU210" s="33">
        <v>0</v>
      </c>
      <c r="AV210" s="33">
        <v>0</v>
      </c>
      <c r="AW210" s="33">
        <v>0</v>
      </c>
      <c r="AX210" s="33">
        <v>0</v>
      </c>
      <c r="AY210" s="33">
        <v>0</v>
      </c>
      <c r="AZ210" s="33">
        <v>0</v>
      </c>
      <c r="BA210" s="33">
        <v>0</v>
      </c>
      <c r="BB210" s="33">
        <v>0</v>
      </c>
      <c r="BC210" s="33">
        <v>0</v>
      </c>
      <c r="BD210" s="33">
        <v>0</v>
      </c>
      <c r="BE210" s="33">
        <v>0</v>
      </c>
      <c r="BF210" s="33">
        <v>0</v>
      </c>
      <c r="BG210" s="33">
        <v>0</v>
      </c>
      <c r="BH210" s="33">
        <v>0</v>
      </c>
      <c r="BI210" s="33">
        <v>0</v>
      </c>
      <c r="BJ210" s="33">
        <v>0</v>
      </c>
      <c r="BK210" s="33">
        <v>0</v>
      </c>
      <c r="BL210" s="33">
        <v>0</v>
      </c>
      <c r="BM210" s="33">
        <v>0</v>
      </c>
      <c r="BN210" s="33">
        <v>0</v>
      </c>
      <c r="BO210" s="33">
        <v>0</v>
      </c>
      <c r="BP210" s="33">
        <v>0</v>
      </c>
      <c r="BQ210" s="33">
        <v>0</v>
      </c>
      <c r="BR210" s="33">
        <v>0</v>
      </c>
      <c r="BS210" s="33">
        <v>0</v>
      </c>
      <c r="BT210" s="33">
        <v>0</v>
      </c>
      <c r="BU210" s="33">
        <v>0</v>
      </c>
      <c r="BV210" s="33">
        <v>0</v>
      </c>
      <c r="BW210" s="33">
        <v>0</v>
      </c>
      <c r="BX210" s="33">
        <v>0</v>
      </c>
      <c r="BY210" s="33">
        <v>0</v>
      </c>
      <c r="BZ210" s="33">
        <v>0</v>
      </c>
      <c r="CA210" s="33">
        <v>0</v>
      </c>
      <c r="CB210" s="33">
        <v>0</v>
      </c>
      <c r="CC210" s="33">
        <v>0</v>
      </c>
      <c r="CD210" s="33">
        <v>0</v>
      </c>
      <c r="CE210" s="33">
        <v>0</v>
      </c>
      <c r="CF210" s="33">
        <v>0</v>
      </c>
      <c r="CG210" s="33">
        <v>0</v>
      </c>
      <c r="CH210" s="33">
        <v>0</v>
      </c>
      <c r="CI210" s="33">
        <v>0</v>
      </c>
      <c r="CJ210" s="33">
        <v>0</v>
      </c>
      <c r="CK210" s="33">
        <v>0</v>
      </c>
      <c r="CL210" s="33">
        <v>0</v>
      </c>
      <c r="CM210" s="33">
        <v>0</v>
      </c>
      <c r="CN210" s="33">
        <v>0</v>
      </c>
      <c r="CO210" s="33">
        <v>0</v>
      </c>
      <c r="CP210" s="33">
        <v>0</v>
      </c>
      <c r="CQ210" s="33">
        <v>0</v>
      </c>
      <c r="CR210" s="33">
        <v>0</v>
      </c>
      <c r="CS210" s="33">
        <v>0</v>
      </c>
      <c r="CT210" s="33">
        <v>0</v>
      </c>
      <c r="CU210" s="33">
        <v>0</v>
      </c>
      <c r="CV210" s="33">
        <v>0</v>
      </c>
      <c r="CW210" s="33">
        <v>0</v>
      </c>
      <c r="CX210" s="33">
        <v>0</v>
      </c>
      <c r="CY210" s="33">
        <v>0</v>
      </c>
      <c r="CZ210" s="33">
        <v>0</v>
      </c>
      <c r="DA210" s="33">
        <v>0</v>
      </c>
      <c r="DB210" s="33">
        <v>0</v>
      </c>
      <c r="DC210" s="33">
        <v>0</v>
      </c>
      <c r="DD210" s="33">
        <v>0</v>
      </c>
      <c r="DE210" s="33">
        <v>0</v>
      </c>
      <c r="DF210" s="33">
        <v>0</v>
      </c>
      <c r="DG210" s="33">
        <v>0</v>
      </c>
      <c r="DH210" s="33">
        <v>0</v>
      </c>
      <c r="DI210" s="33">
        <v>0</v>
      </c>
      <c r="DJ210" s="33">
        <v>0</v>
      </c>
      <c r="DK210" s="33">
        <v>0</v>
      </c>
      <c r="DL210" s="33">
        <v>0</v>
      </c>
      <c r="DM210" s="33">
        <v>0</v>
      </c>
      <c r="DN210" s="33">
        <v>0</v>
      </c>
      <c r="DO210" s="33">
        <v>0</v>
      </c>
      <c r="DP210" s="33">
        <v>0</v>
      </c>
      <c r="DQ210" s="33">
        <v>0</v>
      </c>
      <c r="DR210" s="33">
        <v>0</v>
      </c>
      <c r="DS210" s="33">
        <v>0</v>
      </c>
      <c r="DT210" s="33">
        <v>0</v>
      </c>
      <c r="DU210" s="33">
        <v>0</v>
      </c>
      <c r="DV210" s="33">
        <v>0</v>
      </c>
      <c r="DW210" s="33">
        <v>0</v>
      </c>
      <c r="DX210" s="33">
        <v>0</v>
      </c>
      <c r="DY210" s="33">
        <v>0</v>
      </c>
      <c r="DZ210" s="33">
        <v>0</v>
      </c>
      <c r="EA210" s="33">
        <v>0</v>
      </c>
      <c r="EB210" s="33">
        <v>0</v>
      </c>
      <c r="EC210" s="33">
        <v>0</v>
      </c>
      <c r="ED210" s="33">
        <v>0</v>
      </c>
      <c r="EE210" s="33">
        <v>0</v>
      </c>
      <c r="EF210" s="33">
        <v>0</v>
      </c>
      <c r="EG210" s="33">
        <v>0</v>
      </c>
      <c r="EH210" s="33">
        <v>0</v>
      </c>
      <c r="EI210" s="33">
        <v>0</v>
      </c>
      <c r="EJ210" s="33">
        <v>0</v>
      </c>
      <c r="EK210" s="33">
        <v>0</v>
      </c>
      <c r="EL210" s="33">
        <v>0</v>
      </c>
      <c r="EM210" s="33">
        <v>0</v>
      </c>
      <c r="EN210" s="33">
        <v>0</v>
      </c>
      <c r="EO210" s="33">
        <v>0</v>
      </c>
      <c r="EP210" s="33">
        <v>0</v>
      </c>
      <c r="EQ210" s="33">
        <v>0</v>
      </c>
      <c r="ER210" s="33">
        <v>0</v>
      </c>
      <c r="ES210" s="33">
        <v>0</v>
      </c>
      <c r="ET210" s="33">
        <v>0</v>
      </c>
      <c r="EU210" s="33">
        <v>0</v>
      </c>
      <c r="EV210" s="33">
        <v>0</v>
      </c>
      <c r="EW210" s="33">
        <v>0</v>
      </c>
      <c r="EX210" s="33">
        <v>0</v>
      </c>
      <c r="EY210" s="33">
        <v>0</v>
      </c>
      <c r="EZ210" s="33">
        <v>0</v>
      </c>
      <c r="FA210" s="33">
        <v>0</v>
      </c>
      <c r="FB210" s="33">
        <v>0</v>
      </c>
      <c r="FC210" s="33">
        <v>0</v>
      </c>
      <c r="FD210" s="33">
        <v>0</v>
      </c>
      <c r="FE210" s="33">
        <v>0</v>
      </c>
      <c r="FF210" s="33">
        <v>0</v>
      </c>
      <c r="FG210" s="33">
        <v>0</v>
      </c>
      <c r="FH210" s="33">
        <v>0</v>
      </c>
      <c r="FI210" s="33">
        <v>0</v>
      </c>
      <c r="FJ210" s="33">
        <v>0</v>
      </c>
      <c r="FK210" s="33">
        <v>0</v>
      </c>
      <c r="FL210" s="33">
        <v>0</v>
      </c>
      <c r="FM210" s="33">
        <v>0</v>
      </c>
      <c r="FN210" s="33">
        <v>0</v>
      </c>
      <c r="FO210" s="33">
        <v>0</v>
      </c>
      <c r="FP210" s="33">
        <v>0</v>
      </c>
      <c r="FQ210" s="33">
        <v>0</v>
      </c>
      <c r="FR210" s="33">
        <v>0</v>
      </c>
      <c r="FS210" s="33">
        <v>0</v>
      </c>
      <c r="FT210" s="33">
        <v>0</v>
      </c>
      <c r="FU210" s="33">
        <v>0</v>
      </c>
      <c r="FV210" s="33">
        <v>0</v>
      </c>
      <c r="FW210" s="33">
        <v>0</v>
      </c>
      <c r="FX210" s="33">
        <v>0</v>
      </c>
      <c r="FY210" s="33"/>
      <c r="FZ210" s="33">
        <f>SUM(C210:FX210)</f>
        <v>0</v>
      </c>
      <c r="GA210" s="33"/>
      <c r="GB210" s="33"/>
      <c r="GC210" s="33"/>
      <c r="GD210" s="6"/>
      <c r="GE210" s="6"/>
    </row>
    <row r="211" spans="1:187" ht="15.75" x14ac:dyDescent="0.25">
      <c r="A211" s="116"/>
      <c r="B211" s="116" t="s">
        <v>570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47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47"/>
      <c r="FU211" s="33"/>
      <c r="FV211" s="33"/>
      <c r="FW211" s="33"/>
      <c r="FX211" s="33"/>
      <c r="FY211" s="33"/>
      <c r="FZ211" s="33"/>
      <c r="GA211" s="33"/>
      <c r="GB211" s="33"/>
      <c r="GC211" s="33"/>
      <c r="GD211" s="6"/>
      <c r="GE211" s="6"/>
    </row>
    <row r="212" spans="1:187" ht="15.75" x14ac:dyDescent="0.25">
      <c r="A212" s="3" t="s">
        <v>571</v>
      </c>
      <c r="B212" s="2" t="s">
        <v>572</v>
      </c>
      <c r="C212" s="33">
        <f t="shared" ref="C212:BN212" si="272">+C188</f>
        <v>72530401.739999995</v>
      </c>
      <c r="D212" s="33">
        <f t="shared" si="272"/>
        <v>353951041.26999998</v>
      </c>
      <c r="E212" s="33">
        <f t="shared" si="272"/>
        <v>72527887.109999999</v>
      </c>
      <c r="F212" s="33">
        <f t="shared" si="272"/>
        <v>147868482.38</v>
      </c>
      <c r="G212" s="33">
        <f t="shared" si="272"/>
        <v>9399244.75</v>
      </c>
      <c r="H212" s="33">
        <f t="shared" si="272"/>
        <v>8549794.3300000001</v>
      </c>
      <c r="I212" s="33">
        <f t="shared" si="272"/>
        <v>92566355.379999995</v>
      </c>
      <c r="J212" s="33">
        <f t="shared" si="272"/>
        <v>19303061.739999998</v>
      </c>
      <c r="K212" s="33">
        <f t="shared" si="272"/>
        <v>3373355.08</v>
      </c>
      <c r="L212" s="33">
        <f t="shared" si="272"/>
        <v>23595304.07</v>
      </c>
      <c r="M212" s="33">
        <f t="shared" si="272"/>
        <v>13700557.640000001</v>
      </c>
      <c r="N212" s="33">
        <f t="shared" si="272"/>
        <v>452269649.35000002</v>
      </c>
      <c r="O212" s="33">
        <f t="shared" si="272"/>
        <v>122067794.73999999</v>
      </c>
      <c r="P212" s="33">
        <f t="shared" si="272"/>
        <v>2842338.38</v>
      </c>
      <c r="Q212" s="33">
        <f t="shared" si="272"/>
        <v>357171520.36000001</v>
      </c>
      <c r="R212" s="33">
        <f t="shared" si="272"/>
        <v>22682472.120000001</v>
      </c>
      <c r="S212" s="33">
        <f t="shared" si="272"/>
        <v>14004461.439999999</v>
      </c>
      <c r="T212" s="33">
        <f t="shared" si="272"/>
        <v>2161868.2599999998</v>
      </c>
      <c r="U212" s="33">
        <f t="shared" si="272"/>
        <v>872742.97</v>
      </c>
      <c r="V212" s="33">
        <f t="shared" si="272"/>
        <v>3429474.85</v>
      </c>
      <c r="W212" s="47">
        <f t="shared" si="272"/>
        <v>872942.15</v>
      </c>
      <c r="X212" s="33">
        <f t="shared" si="272"/>
        <v>854171.2</v>
      </c>
      <c r="Y212" s="33">
        <f t="shared" si="272"/>
        <v>14544530.17</v>
      </c>
      <c r="Z212" s="33">
        <f t="shared" si="272"/>
        <v>2833593.02</v>
      </c>
      <c r="AA212" s="33">
        <f t="shared" si="272"/>
        <v>253172717.05000001</v>
      </c>
      <c r="AB212" s="33">
        <f t="shared" si="272"/>
        <v>254629363.61000001</v>
      </c>
      <c r="AC212" s="33">
        <f t="shared" si="272"/>
        <v>8537512.4100000001</v>
      </c>
      <c r="AD212" s="33">
        <f t="shared" si="272"/>
        <v>10867548.01</v>
      </c>
      <c r="AE212" s="33">
        <f t="shared" si="272"/>
        <v>1695008.01</v>
      </c>
      <c r="AF212" s="33">
        <f t="shared" si="272"/>
        <v>2472703.1800000002</v>
      </c>
      <c r="AG212" s="33">
        <f t="shared" si="272"/>
        <v>7383182.5899999999</v>
      </c>
      <c r="AH212" s="33">
        <f t="shared" si="272"/>
        <v>8780916.7100000009</v>
      </c>
      <c r="AI212" s="33">
        <f t="shared" si="272"/>
        <v>3790675.18</v>
      </c>
      <c r="AJ212" s="33">
        <f t="shared" si="272"/>
        <v>2823219.54</v>
      </c>
      <c r="AK212" s="33">
        <f t="shared" si="272"/>
        <v>2886718.17</v>
      </c>
      <c r="AL212" s="33">
        <f t="shared" si="272"/>
        <v>3282088.76</v>
      </c>
      <c r="AM212" s="33">
        <f t="shared" si="272"/>
        <v>4329049.09</v>
      </c>
      <c r="AN212" s="33">
        <f t="shared" si="272"/>
        <v>3878005.98</v>
      </c>
      <c r="AO212" s="33">
        <f t="shared" si="272"/>
        <v>39365915.740000002</v>
      </c>
      <c r="AP212" s="33">
        <f t="shared" si="272"/>
        <v>777674765.28999996</v>
      </c>
      <c r="AQ212" s="33">
        <f t="shared" si="272"/>
        <v>3630173.32</v>
      </c>
      <c r="AR212" s="33">
        <f t="shared" si="272"/>
        <v>536143285.56999999</v>
      </c>
      <c r="AS212" s="33">
        <f t="shared" si="272"/>
        <v>61721892.659999996</v>
      </c>
      <c r="AT212" s="33">
        <f t="shared" si="272"/>
        <v>19834891.600000001</v>
      </c>
      <c r="AU212" s="33">
        <f t="shared" si="272"/>
        <v>3205567.95</v>
      </c>
      <c r="AV212" s="33">
        <f t="shared" si="272"/>
        <v>3668980.2</v>
      </c>
      <c r="AW212" s="33">
        <f t="shared" si="272"/>
        <v>3017799.07</v>
      </c>
      <c r="AX212" s="33">
        <f t="shared" si="272"/>
        <v>901398.36</v>
      </c>
      <c r="AY212" s="33">
        <f t="shared" si="272"/>
        <v>4671672.6900000004</v>
      </c>
      <c r="AZ212" s="33">
        <f t="shared" si="272"/>
        <v>101024180.5</v>
      </c>
      <c r="BA212" s="33">
        <f t="shared" si="272"/>
        <v>74074242.409999996</v>
      </c>
      <c r="BB212" s="33">
        <f t="shared" si="272"/>
        <v>64055139.409999996</v>
      </c>
      <c r="BC212" s="33">
        <f t="shared" si="272"/>
        <v>256960145.56</v>
      </c>
      <c r="BD212" s="33">
        <f t="shared" si="272"/>
        <v>40500555.359999999</v>
      </c>
      <c r="BE212" s="33">
        <f t="shared" si="272"/>
        <v>12257258.869999999</v>
      </c>
      <c r="BF212" s="33">
        <f t="shared" si="272"/>
        <v>198994453.41</v>
      </c>
      <c r="BG212" s="33">
        <f t="shared" si="272"/>
        <v>8953177.9900000002</v>
      </c>
      <c r="BH212" s="33">
        <f t="shared" si="272"/>
        <v>5993368.96</v>
      </c>
      <c r="BI212" s="33">
        <f t="shared" si="272"/>
        <v>3402252.65</v>
      </c>
      <c r="BJ212" s="33">
        <f t="shared" si="272"/>
        <v>51565908.539999999</v>
      </c>
      <c r="BK212" s="33">
        <f t="shared" si="272"/>
        <v>184179550.09</v>
      </c>
      <c r="BL212" s="33">
        <f t="shared" si="272"/>
        <v>2829101.74</v>
      </c>
      <c r="BM212" s="33">
        <f t="shared" si="272"/>
        <v>3434603.91</v>
      </c>
      <c r="BN212" s="33">
        <f t="shared" si="272"/>
        <v>30058496.199999999</v>
      </c>
      <c r="BO212" s="33">
        <f t="shared" ref="BO212:DZ212" si="273">+BO188</f>
        <v>11571707.82</v>
      </c>
      <c r="BP212" s="33">
        <f t="shared" si="273"/>
        <v>2746218.47</v>
      </c>
      <c r="BQ212" s="33">
        <f t="shared" si="273"/>
        <v>53808622.25</v>
      </c>
      <c r="BR212" s="33">
        <f t="shared" si="273"/>
        <v>39466398.710000001</v>
      </c>
      <c r="BS212" s="33">
        <f t="shared" si="273"/>
        <v>10094644.42</v>
      </c>
      <c r="BT212" s="33">
        <f t="shared" si="273"/>
        <v>4699177.76</v>
      </c>
      <c r="BU212" s="33">
        <f t="shared" si="273"/>
        <v>4446146.32</v>
      </c>
      <c r="BV212" s="33">
        <f t="shared" si="273"/>
        <v>10948165.18</v>
      </c>
      <c r="BW212" s="33">
        <f t="shared" si="273"/>
        <v>16771826.09</v>
      </c>
      <c r="BX212" s="33">
        <f t="shared" si="273"/>
        <v>1646850.61</v>
      </c>
      <c r="BY212" s="33">
        <f t="shared" si="273"/>
        <v>4996199.5</v>
      </c>
      <c r="BZ212" s="33">
        <f t="shared" si="273"/>
        <v>2801142.32</v>
      </c>
      <c r="CA212" s="33">
        <f t="shared" si="273"/>
        <v>2584335.06</v>
      </c>
      <c r="CB212" s="33">
        <f t="shared" si="273"/>
        <v>681729918.64999998</v>
      </c>
      <c r="CC212" s="33">
        <f t="shared" si="273"/>
        <v>2327172.4300000002</v>
      </c>
      <c r="CD212" s="33">
        <f t="shared" si="273"/>
        <v>991026.07</v>
      </c>
      <c r="CE212" s="33">
        <f t="shared" si="273"/>
        <v>2348292.6800000002</v>
      </c>
      <c r="CF212" s="33">
        <f t="shared" si="273"/>
        <v>1542200.61</v>
      </c>
      <c r="CG212" s="33">
        <f t="shared" si="273"/>
        <v>2747035.51</v>
      </c>
      <c r="CH212" s="33">
        <f t="shared" si="273"/>
        <v>1774298.21</v>
      </c>
      <c r="CI212" s="33">
        <f t="shared" si="273"/>
        <v>6363261.9699999997</v>
      </c>
      <c r="CJ212" s="33">
        <f t="shared" si="273"/>
        <v>8844899.5500000007</v>
      </c>
      <c r="CK212" s="33">
        <f t="shared" si="273"/>
        <v>46678775.210000001</v>
      </c>
      <c r="CL212" s="33">
        <f t="shared" si="273"/>
        <v>11768313.630000001</v>
      </c>
      <c r="CM212" s="33">
        <f t="shared" si="273"/>
        <v>7888404.9500000002</v>
      </c>
      <c r="CN212" s="33">
        <f t="shared" si="273"/>
        <v>244531576.88999999</v>
      </c>
      <c r="CO212" s="33">
        <f t="shared" si="273"/>
        <v>124703055.31</v>
      </c>
      <c r="CP212" s="33">
        <f t="shared" si="273"/>
        <v>9717315.8699999992</v>
      </c>
      <c r="CQ212" s="33">
        <f t="shared" si="273"/>
        <v>9678552.2200000007</v>
      </c>
      <c r="CR212" s="33">
        <f t="shared" si="273"/>
        <v>2591295.42</v>
      </c>
      <c r="CS212" s="33">
        <f t="shared" si="273"/>
        <v>3728002.5</v>
      </c>
      <c r="CT212" s="33">
        <f t="shared" si="273"/>
        <v>1825181.27</v>
      </c>
      <c r="CU212" s="33">
        <f t="shared" si="273"/>
        <v>3639291.92</v>
      </c>
      <c r="CV212" s="33">
        <f t="shared" si="273"/>
        <v>845354.81</v>
      </c>
      <c r="CW212" s="33">
        <f t="shared" si="273"/>
        <v>2399900.58</v>
      </c>
      <c r="CX212" s="33">
        <f t="shared" si="273"/>
        <v>4554100.24</v>
      </c>
      <c r="CY212" s="33">
        <f t="shared" si="273"/>
        <v>871001.91</v>
      </c>
      <c r="CZ212" s="33">
        <f t="shared" si="273"/>
        <v>17671904.719999999</v>
      </c>
      <c r="DA212" s="33">
        <f t="shared" si="273"/>
        <v>2555870.86</v>
      </c>
      <c r="DB212" s="33">
        <f t="shared" si="273"/>
        <v>3450493.19</v>
      </c>
      <c r="DC212" s="33">
        <f t="shared" si="273"/>
        <v>2338556.5699999998</v>
      </c>
      <c r="DD212" s="33">
        <f t="shared" si="273"/>
        <v>2350999.5499999998</v>
      </c>
      <c r="DE212" s="33">
        <f t="shared" si="273"/>
        <v>4285256.26</v>
      </c>
      <c r="DF212" s="33">
        <f t="shared" si="273"/>
        <v>179546582.31</v>
      </c>
      <c r="DG212" s="33">
        <f t="shared" si="273"/>
        <v>1408386.43</v>
      </c>
      <c r="DH212" s="33">
        <f t="shared" si="273"/>
        <v>16948539.670000002</v>
      </c>
      <c r="DI212" s="33">
        <f t="shared" si="273"/>
        <v>22703528.629999999</v>
      </c>
      <c r="DJ212" s="33">
        <f t="shared" si="273"/>
        <v>6345693.7300000004</v>
      </c>
      <c r="DK212" s="33">
        <f t="shared" si="273"/>
        <v>4444285.07</v>
      </c>
      <c r="DL212" s="33">
        <f t="shared" si="273"/>
        <v>49911501.579999998</v>
      </c>
      <c r="DM212" s="33">
        <f t="shared" si="273"/>
        <v>3899830.6</v>
      </c>
      <c r="DN212" s="33">
        <f t="shared" si="273"/>
        <v>13023431.869999999</v>
      </c>
      <c r="DO212" s="33">
        <f t="shared" si="273"/>
        <v>26943598.629999999</v>
      </c>
      <c r="DP212" s="33">
        <f t="shared" si="273"/>
        <v>2963287.45</v>
      </c>
      <c r="DQ212" s="33">
        <f t="shared" si="273"/>
        <v>5418180.0899999999</v>
      </c>
      <c r="DR212" s="33">
        <f t="shared" si="273"/>
        <v>12883542.9</v>
      </c>
      <c r="DS212" s="33">
        <f t="shared" si="273"/>
        <v>7578984.0899999999</v>
      </c>
      <c r="DT212" s="33">
        <f t="shared" si="273"/>
        <v>2133563.7799999998</v>
      </c>
      <c r="DU212" s="33">
        <f t="shared" si="273"/>
        <v>4001533.21</v>
      </c>
      <c r="DV212" s="33">
        <f t="shared" si="273"/>
        <v>2735574.89</v>
      </c>
      <c r="DW212" s="33">
        <f t="shared" si="273"/>
        <v>3816060.94</v>
      </c>
      <c r="DX212" s="33">
        <f t="shared" si="273"/>
        <v>2775364.83</v>
      </c>
      <c r="DY212" s="33">
        <f t="shared" si="273"/>
        <v>3951372.52</v>
      </c>
      <c r="DZ212" s="33">
        <f t="shared" si="273"/>
        <v>8454965.2599999998</v>
      </c>
      <c r="EA212" s="33">
        <f t="shared" ref="EA212:FU212" si="274">+EA188</f>
        <v>6402905.3700000001</v>
      </c>
      <c r="EB212" s="33">
        <f t="shared" si="274"/>
        <v>5309382.9400000004</v>
      </c>
      <c r="EC212" s="33">
        <f t="shared" si="274"/>
        <v>3350115.84</v>
      </c>
      <c r="ED212" s="33">
        <f t="shared" si="274"/>
        <v>18482855.940000001</v>
      </c>
      <c r="EE212" s="33">
        <f t="shared" si="274"/>
        <v>2633761.9</v>
      </c>
      <c r="EF212" s="33">
        <f t="shared" si="274"/>
        <v>12887375.960000001</v>
      </c>
      <c r="EG212" s="33">
        <f t="shared" si="274"/>
        <v>3159232.7</v>
      </c>
      <c r="EH212" s="33">
        <f t="shared" si="274"/>
        <v>2819571.2</v>
      </c>
      <c r="EI212" s="33">
        <f t="shared" si="274"/>
        <v>147007251.84</v>
      </c>
      <c r="EJ212" s="33">
        <f t="shared" si="274"/>
        <v>77178705.849999994</v>
      </c>
      <c r="EK212" s="33">
        <f t="shared" si="274"/>
        <v>6176027.8300000001</v>
      </c>
      <c r="EL212" s="33">
        <f t="shared" si="274"/>
        <v>4414954.68</v>
      </c>
      <c r="EM212" s="33">
        <f t="shared" si="274"/>
        <v>4198090.21</v>
      </c>
      <c r="EN212" s="33">
        <f t="shared" si="274"/>
        <v>9862702.0700000003</v>
      </c>
      <c r="EO212" s="33">
        <f t="shared" si="274"/>
        <v>3896380.83</v>
      </c>
      <c r="EP212" s="33">
        <f t="shared" si="274"/>
        <v>4520036.04</v>
      </c>
      <c r="EQ212" s="33">
        <f t="shared" si="274"/>
        <v>23314365.98</v>
      </c>
      <c r="ER212" s="33">
        <f t="shared" si="274"/>
        <v>3932488.07</v>
      </c>
      <c r="ES212" s="33">
        <f t="shared" si="274"/>
        <v>1964324.57</v>
      </c>
      <c r="ET212" s="33">
        <f t="shared" si="274"/>
        <v>3462733.16</v>
      </c>
      <c r="EU212" s="33">
        <f t="shared" si="274"/>
        <v>6397767.6299999999</v>
      </c>
      <c r="EV212" s="33">
        <f t="shared" si="274"/>
        <v>1225078.8899999999</v>
      </c>
      <c r="EW212" s="33">
        <f t="shared" si="274"/>
        <v>10345900.109999999</v>
      </c>
      <c r="EX212" s="33">
        <f t="shared" si="274"/>
        <v>3232202.78</v>
      </c>
      <c r="EY212" s="33">
        <f t="shared" si="274"/>
        <v>4282403.4400000004</v>
      </c>
      <c r="EZ212" s="33">
        <f t="shared" si="274"/>
        <v>1996492.76</v>
      </c>
      <c r="FA212" s="33">
        <f t="shared" si="274"/>
        <v>30245738.940000001</v>
      </c>
      <c r="FB212" s="33">
        <f t="shared" si="274"/>
        <v>3868984.43</v>
      </c>
      <c r="FC212" s="33">
        <f t="shared" si="274"/>
        <v>19433570.149999999</v>
      </c>
      <c r="FD212" s="33">
        <f t="shared" si="274"/>
        <v>3830877.86</v>
      </c>
      <c r="FE212" s="33">
        <f t="shared" si="274"/>
        <v>1633919.35</v>
      </c>
      <c r="FF212" s="33">
        <f t="shared" si="274"/>
        <v>3009531.24</v>
      </c>
      <c r="FG212" s="33">
        <f t="shared" si="274"/>
        <v>1918708.52</v>
      </c>
      <c r="FH212" s="33">
        <f t="shared" si="274"/>
        <v>1570285.62</v>
      </c>
      <c r="FI212" s="33">
        <f t="shared" si="274"/>
        <v>16002066.390000001</v>
      </c>
      <c r="FJ212" s="33">
        <f t="shared" si="274"/>
        <v>15740858.85</v>
      </c>
      <c r="FK212" s="33">
        <f t="shared" si="274"/>
        <v>19055155.690000001</v>
      </c>
      <c r="FL212" s="33">
        <f t="shared" si="274"/>
        <v>48796379.829999998</v>
      </c>
      <c r="FM212" s="33">
        <f t="shared" si="274"/>
        <v>30308399.059999999</v>
      </c>
      <c r="FN212" s="33">
        <f t="shared" si="274"/>
        <v>184385493.96000001</v>
      </c>
      <c r="FO212" s="33">
        <f t="shared" si="274"/>
        <v>9788887.75</v>
      </c>
      <c r="FP212" s="33">
        <f t="shared" si="274"/>
        <v>19722633.890000001</v>
      </c>
      <c r="FQ212" s="33">
        <f t="shared" si="274"/>
        <v>8114305.8200000003</v>
      </c>
      <c r="FR212" s="33">
        <f t="shared" si="274"/>
        <v>2450113.9500000002</v>
      </c>
      <c r="FS212" s="33">
        <f t="shared" si="274"/>
        <v>2685526.75</v>
      </c>
      <c r="FT212" s="47">
        <f t="shared" si="274"/>
        <v>1405478.12</v>
      </c>
      <c r="FU212" s="33">
        <f t="shared" si="274"/>
        <v>7407328.0899999999</v>
      </c>
      <c r="FV212" s="33">
        <f>+FV188</f>
        <v>6208874.0199999996</v>
      </c>
      <c r="FW212" s="33">
        <f>+FW188</f>
        <v>2843391.75</v>
      </c>
      <c r="FX212" s="33">
        <f>+FX188</f>
        <v>1160581.8500000001</v>
      </c>
      <c r="FY212" s="33"/>
      <c r="FZ212" s="33">
        <f>SUM(C212:FX212)</f>
        <v>7453871283.8599997</v>
      </c>
      <c r="GA212" s="33"/>
      <c r="GB212" s="33"/>
      <c r="GC212" s="33"/>
      <c r="GD212" s="48"/>
      <c r="GE212" s="48"/>
    </row>
    <row r="213" spans="1:187" ht="15.75" x14ac:dyDescent="0.25">
      <c r="A213" s="115" t="s">
        <v>573</v>
      </c>
      <c r="B213" s="116" t="s">
        <v>548</v>
      </c>
      <c r="C213" s="33">
        <f>MIN(C208,C212)</f>
        <v>72480084.909999996</v>
      </c>
      <c r="D213" s="33">
        <f t="shared" ref="D213:BO213" si="275">MIN(D208,D212)</f>
        <v>353421544.51999998</v>
      </c>
      <c r="E213" s="33">
        <f t="shared" si="275"/>
        <v>72479846.149999991</v>
      </c>
      <c r="F213" s="33">
        <f t="shared" si="275"/>
        <v>147868482.38</v>
      </c>
      <c r="G213" s="33">
        <f t="shared" si="275"/>
        <v>9359432.0099999998</v>
      </c>
      <c r="H213" s="33">
        <f t="shared" si="275"/>
        <v>8509792.379999999</v>
      </c>
      <c r="I213" s="33">
        <f t="shared" si="275"/>
        <v>92566355.379999995</v>
      </c>
      <c r="J213" s="33">
        <f t="shared" si="275"/>
        <v>19176430.338</v>
      </c>
      <c r="K213" s="33">
        <f t="shared" si="275"/>
        <v>3373355.08</v>
      </c>
      <c r="L213" s="33">
        <f t="shared" si="275"/>
        <v>23595304.07</v>
      </c>
      <c r="M213" s="33">
        <f t="shared" si="275"/>
        <v>13581365.049999999</v>
      </c>
      <c r="N213" s="33">
        <f t="shared" si="275"/>
        <v>452214334.69</v>
      </c>
      <c r="O213" s="33">
        <f t="shared" si="275"/>
        <v>121860174.67999999</v>
      </c>
      <c r="P213" s="33">
        <f t="shared" si="275"/>
        <v>2799302.1</v>
      </c>
      <c r="Q213" s="33">
        <f t="shared" si="275"/>
        <v>357171520.36000001</v>
      </c>
      <c r="R213" s="33">
        <f t="shared" si="275"/>
        <v>22682472.120000001</v>
      </c>
      <c r="S213" s="33">
        <f t="shared" si="275"/>
        <v>14004461.439999999</v>
      </c>
      <c r="T213" s="33">
        <f t="shared" si="275"/>
        <v>2144964.84</v>
      </c>
      <c r="U213" s="33">
        <f t="shared" si="275"/>
        <v>872742.97</v>
      </c>
      <c r="V213" s="33">
        <f t="shared" si="275"/>
        <v>3357635.6</v>
      </c>
      <c r="W213" s="33">
        <f t="shared" si="275"/>
        <v>872942.15</v>
      </c>
      <c r="X213" s="33">
        <f t="shared" si="275"/>
        <v>854171.2</v>
      </c>
      <c r="Y213" s="33">
        <f t="shared" si="275"/>
        <v>14544530.17</v>
      </c>
      <c r="Z213" s="33">
        <f t="shared" si="275"/>
        <v>2833593.02</v>
      </c>
      <c r="AA213" s="33">
        <f t="shared" si="275"/>
        <v>252917425.71000001</v>
      </c>
      <c r="AB213" s="33">
        <f t="shared" si="275"/>
        <v>254158879.38</v>
      </c>
      <c r="AC213" s="33">
        <f t="shared" si="275"/>
        <v>8474448.5700000003</v>
      </c>
      <c r="AD213" s="33">
        <f t="shared" si="275"/>
        <v>10867548.01</v>
      </c>
      <c r="AE213" s="33">
        <f t="shared" si="275"/>
        <v>1695008.01</v>
      </c>
      <c r="AF213" s="33">
        <f t="shared" si="275"/>
        <v>2472703.1800000002</v>
      </c>
      <c r="AG213" s="33">
        <f t="shared" si="275"/>
        <v>7383182.5899999999</v>
      </c>
      <c r="AH213" s="33">
        <f t="shared" si="275"/>
        <v>8780916.7100000009</v>
      </c>
      <c r="AI213" s="33">
        <f t="shared" si="275"/>
        <v>3790675.18</v>
      </c>
      <c r="AJ213" s="33">
        <f t="shared" si="275"/>
        <v>2805852.22</v>
      </c>
      <c r="AK213" s="33">
        <f t="shared" si="275"/>
        <v>2886718.17</v>
      </c>
      <c r="AL213" s="33">
        <f t="shared" si="275"/>
        <v>3282088.76</v>
      </c>
      <c r="AM213" s="33">
        <f t="shared" si="275"/>
        <v>4274969.66</v>
      </c>
      <c r="AN213" s="33">
        <f t="shared" si="275"/>
        <v>3878005.98</v>
      </c>
      <c r="AO213" s="33">
        <f t="shared" si="275"/>
        <v>39361716.280000001</v>
      </c>
      <c r="AP213" s="33">
        <f t="shared" si="275"/>
        <v>776068934.45999992</v>
      </c>
      <c r="AQ213" s="33">
        <f t="shared" si="275"/>
        <v>3240854.81</v>
      </c>
      <c r="AR213" s="33">
        <f t="shared" si="275"/>
        <v>536143285.56999999</v>
      </c>
      <c r="AS213" s="33">
        <f t="shared" si="275"/>
        <v>61575335.579999998</v>
      </c>
      <c r="AT213" s="33">
        <f t="shared" si="275"/>
        <v>19834891.600000001</v>
      </c>
      <c r="AU213" s="33">
        <f t="shared" si="275"/>
        <v>3205567.95</v>
      </c>
      <c r="AV213" s="33">
        <f t="shared" si="275"/>
        <v>3609067.4</v>
      </c>
      <c r="AW213" s="33">
        <f t="shared" si="275"/>
        <v>2952238.9000000004</v>
      </c>
      <c r="AX213" s="33">
        <f t="shared" si="275"/>
        <v>901398.36</v>
      </c>
      <c r="AY213" s="33">
        <f t="shared" si="275"/>
        <v>4671672.6900000004</v>
      </c>
      <c r="AZ213" s="33">
        <f t="shared" si="275"/>
        <v>100416779.83000001</v>
      </c>
      <c r="BA213" s="33">
        <f t="shared" si="275"/>
        <v>74027124.444000006</v>
      </c>
      <c r="BB213" s="33">
        <f t="shared" si="275"/>
        <v>64031883.630000003</v>
      </c>
      <c r="BC213" s="33">
        <f t="shared" si="275"/>
        <v>256152062.92000002</v>
      </c>
      <c r="BD213" s="33">
        <f t="shared" si="275"/>
        <v>40464485.177999996</v>
      </c>
      <c r="BE213" s="33">
        <f t="shared" si="275"/>
        <v>12257258.869999999</v>
      </c>
      <c r="BF213" s="33">
        <f t="shared" si="275"/>
        <v>198855220.382</v>
      </c>
      <c r="BG213" s="33">
        <f t="shared" si="275"/>
        <v>8940099.2300000004</v>
      </c>
      <c r="BH213" s="33">
        <f t="shared" si="275"/>
        <v>5958337.9800000004</v>
      </c>
      <c r="BI213" s="33">
        <f t="shared" si="275"/>
        <v>3311248.1</v>
      </c>
      <c r="BJ213" s="33">
        <f t="shared" si="275"/>
        <v>51551945.562000006</v>
      </c>
      <c r="BK213" s="33">
        <f t="shared" si="275"/>
        <v>184179550.09</v>
      </c>
      <c r="BL213" s="33">
        <f t="shared" si="275"/>
        <v>2788512.66</v>
      </c>
      <c r="BM213" s="33">
        <f t="shared" si="275"/>
        <v>3376076.8899999997</v>
      </c>
      <c r="BN213" s="33">
        <f t="shared" si="275"/>
        <v>30027447.684</v>
      </c>
      <c r="BO213" s="33">
        <f t="shared" si="275"/>
        <v>11571707.82</v>
      </c>
      <c r="BP213" s="33">
        <f t="shared" ref="BP213:EA213" si="276">MIN(BP208,BP212)</f>
        <v>2746218.47</v>
      </c>
      <c r="BQ213" s="33">
        <f t="shared" si="276"/>
        <v>53808622.25</v>
      </c>
      <c r="BR213" s="33">
        <f t="shared" si="276"/>
        <v>39188001.280000001</v>
      </c>
      <c r="BS213" s="33">
        <f t="shared" si="276"/>
        <v>10094644.42</v>
      </c>
      <c r="BT213" s="33">
        <f t="shared" si="276"/>
        <v>4515408.5900000008</v>
      </c>
      <c r="BU213" s="33">
        <f t="shared" si="276"/>
        <v>4446146.32</v>
      </c>
      <c r="BV213" s="33">
        <f t="shared" si="276"/>
        <v>10859674.08</v>
      </c>
      <c r="BW213" s="33">
        <f t="shared" si="276"/>
        <v>16703024.33</v>
      </c>
      <c r="BX213" s="33">
        <f t="shared" si="276"/>
        <v>1619852.9500000002</v>
      </c>
      <c r="BY213" s="33">
        <f t="shared" si="276"/>
        <v>4996199.5</v>
      </c>
      <c r="BZ213" s="33">
        <f t="shared" si="276"/>
        <v>2781434.0500000003</v>
      </c>
      <c r="CA213" s="33">
        <f t="shared" si="276"/>
        <v>2584335.06</v>
      </c>
      <c r="CB213" s="33">
        <f t="shared" si="276"/>
        <v>680894228.81000006</v>
      </c>
      <c r="CC213" s="33">
        <f t="shared" si="276"/>
        <v>2327172.4300000002</v>
      </c>
      <c r="CD213" s="33">
        <f t="shared" si="276"/>
        <v>991026.07</v>
      </c>
      <c r="CE213" s="33">
        <f t="shared" si="276"/>
        <v>2348292.6800000002</v>
      </c>
      <c r="CF213" s="33">
        <f t="shared" si="276"/>
        <v>1542200.61</v>
      </c>
      <c r="CG213" s="33">
        <f t="shared" si="276"/>
        <v>2672154.46</v>
      </c>
      <c r="CH213" s="33">
        <f t="shared" si="276"/>
        <v>1774298.21</v>
      </c>
      <c r="CI213" s="33">
        <f t="shared" si="276"/>
        <v>6363261.9699999997</v>
      </c>
      <c r="CJ213" s="33">
        <f t="shared" si="276"/>
        <v>8755352.2599999998</v>
      </c>
      <c r="CK213" s="33">
        <f t="shared" si="276"/>
        <v>46603358.280000001</v>
      </c>
      <c r="CL213" s="33">
        <f t="shared" si="276"/>
        <v>11768313.630000001</v>
      </c>
      <c r="CM213" s="33">
        <f t="shared" si="276"/>
        <v>7888404.9500000002</v>
      </c>
      <c r="CN213" s="33">
        <f t="shared" si="276"/>
        <v>244424143.34999999</v>
      </c>
      <c r="CO213" s="33">
        <f t="shared" si="276"/>
        <v>124596117.164</v>
      </c>
      <c r="CP213" s="33">
        <f t="shared" si="276"/>
        <v>9716159.2299999986</v>
      </c>
      <c r="CQ213" s="33">
        <f t="shared" si="276"/>
        <v>9639127.1199999992</v>
      </c>
      <c r="CR213" s="33">
        <f t="shared" si="276"/>
        <v>2591295.42</v>
      </c>
      <c r="CS213" s="33">
        <f t="shared" si="276"/>
        <v>3719620.8</v>
      </c>
      <c r="CT213" s="33">
        <f t="shared" si="276"/>
        <v>1795962.2</v>
      </c>
      <c r="CU213" s="33">
        <f t="shared" si="276"/>
        <v>3639291.92</v>
      </c>
      <c r="CV213" s="33">
        <f t="shared" si="276"/>
        <v>843898.67999999993</v>
      </c>
      <c r="CW213" s="33">
        <f t="shared" si="276"/>
        <v>2399900.58</v>
      </c>
      <c r="CX213" s="33">
        <f t="shared" si="276"/>
        <v>4554100.24</v>
      </c>
      <c r="CY213" s="33">
        <f t="shared" si="276"/>
        <v>871001.91</v>
      </c>
      <c r="CZ213" s="33">
        <f t="shared" si="276"/>
        <v>17670959.490000002</v>
      </c>
      <c r="DA213" s="33">
        <f t="shared" si="276"/>
        <v>2555870.86</v>
      </c>
      <c r="DB213" s="33">
        <f t="shared" si="276"/>
        <v>3450493.19</v>
      </c>
      <c r="DC213" s="33">
        <f t="shared" si="276"/>
        <v>2338556.5699999998</v>
      </c>
      <c r="DD213" s="33">
        <f t="shared" si="276"/>
        <v>2350999.5499999998</v>
      </c>
      <c r="DE213" s="33">
        <f t="shared" si="276"/>
        <v>4285256.26</v>
      </c>
      <c r="DF213" s="33">
        <f t="shared" si="276"/>
        <v>179396904.60800001</v>
      </c>
      <c r="DG213" s="33">
        <f t="shared" si="276"/>
        <v>1393097.98</v>
      </c>
      <c r="DH213" s="33">
        <f t="shared" si="276"/>
        <v>16931448.690000001</v>
      </c>
      <c r="DI213" s="33">
        <f t="shared" si="276"/>
        <v>22550233.789999999</v>
      </c>
      <c r="DJ213" s="33">
        <f t="shared" si="276"/>
        <v>6345693.7300000004</v>
      </c>
      <c r="DK213" s="33">
        <f t="shared" si="276"/>
        <v>4432493.87</v>
      </c>
      <c r="DL213" s="33">
        <f t="shared" si="276"/>
        <v>49911501.579999998</v>
      </c>
      <c r="DM213" s="33">
        <f t="shared" si="276"/>
        <v>3890584.8299999996</v>
      </c>
      <c r="DN213" s="33">
        <f t="shared" si="276"/>
        <v>13023431.869999999</v>
      </c>
      <c r="DO213" s="33">
        <f t="shared" si="276"/>
        <v>26943598.629999999</v>
      </c>
      <c r="DP213" s="33">
        <f t="shared" si="276"/>
        <v>2928740.66</v>
      </c>
      <c r="DQ213" s="33">
        <f t="shared" si="276"/>
        <v>5376529.75</v>
      </c>
      <c r="DR213" s="33">
        <f t="shared" si="276"/>
        <v>12869076.369999999</v>
      </c>
      <c r="DS213" s="33">
        <f t="shared" si="276"/>
        <v>7578984.0899999999</v>
      </c>
      <c r="DT213" s="33">
        <f t="shared" si="276"/>
        <v>2133563.7799999998</v>
      </c>
      <c r="DU213" s="33">
        <f t="shared" si="276"/>
        <v>4001533.21</v>
      </c>
      <c r="DV213" s="33">
        <f t="shared" si="276"/>
        <v>2735574.89</v>
      </c>
      <c r="DW213" s="33">
        <f t="shared" si="276"/>
        <v>3816060.94</v>
      </c>
      <c r="DX213" s="33">
        <f t="shared" si="276"/>
        <v>2775364.83</v>
      </c>
      <c r="DY213" s="33">
        <f t="shared" si="276"/>
        <v>3941984.8000000003</v>
      </c>
      <c r="DZ213" s="33">
        <f t="shared" si="276"/>
        <v>8454965.2599999998</v>
      </c>
      <c r="EA213" s="33">
        <f t="shared" si="276"/>
        <v>6378682.5499999998</v>
      </c>
      <c r="EB213" s="33">
        <f t="shared" ref="EB213:FX213" si="277">MIN(EB208,EB212)</f>
        <v>5309382.9400000004</v>
      </c>
      <c r="EC213" s="33">
        <f t="shared" si="277"/>
        <v>3293319.5599999996</v>
      </c>
      <c r="ED213" s="33">
        <f t="shared" si="277"/>
        <v>18481576.960000001</v>
      </c>
      <c r="EE213" s="33">
        <f t="shared" si="277"/>
        <v>2627048.44</v>
      </c>
      <c r="EF213" s="33">
        <f t="shared" si="277"/>
        <v>12804420.27</v>
      </c>
      <c r="EG213" s="33">
        <f t="shared" si="277"/>
        <v>3159232.7</v>
      </c>
      <c r="EH213" s="33">
        <f t="shared" si="277"/>
        <v>2819571.2</v>
      </c>
      <c r="EI213" s="33">
        <f t="shared" si="277"/>
        <v>147007251.84</v>
      </c>
      <c r="EJ213" s="33">
        <f t="shared" si="277"/>
        <v>77152449.596000001</v>
      </c>
      <c r="EK213" s="33">
        <f t="shared" si="277"/>
        <v>6171476.5699999994</v>
      </c>
      <c r="EL213" s="33">
        <f t="shared" si="277"/>
        <v>4414954.68</v>
      </c>
      <c r="EM213" s="33">
        <f t="shared" si="277"/>
        <v>4198090.21</v>
      </c>
      <c r="EN213" s="33">
        <f t="shared" si="277"/>
        <v>9685107.9100000001</v>
      </c>
      <c r="EO213" s="33">
        <f t="shared" si="277"/>
        <v>3896380.83</v>
      </c>
      <c r="EP213" s="33">
        <f t="shared" si="277"/>
        <v>4351949.1899999995</v>
      </c>
      <c r="EQ213" s="33">
        <f t="shared" si="277"/>
        <v>23305554</v>
      </c>
      <c r="ER213" s="33">
        <f t="shared" si="277"/>
        <v>3932488.07</v>
      </c>
      <c r="ES213" s="33">
        <f t="shared" si="277"/>
        <v>1964324.57</v>
      </c>
      <c r="ET213" s="33">
        <f t="shared" si="277"/>
        <v>3303031.04</v>
      </c>
      <c r="EU213" s="33">
        <f t="shared" si="277"/>
        <v>6397767.6299999999</v>
      </c>
      <c r="EV213" s="33">
        <f t="shared" si="277"/>
        <v>1225078.8899999999</v>
      </c>
      <c r="EW213" s="33">
        <f t="shared" si="277"/>
        <v>10332738.220000001</v>
      </c>
      <c r="EX213" s="33">
        <f t="shared" si="277"/>
        <v>3232202.78</v>
      </c>
      <c r="EY213" s="33">
        <f t="shared" si="277"/>
        <v>4282403.4400000004</v>
      </c>
      <c r="EZ213" s="33">
        <f t="shared" si="277"/>
        <v>1984011.72</v>
      </c>
      <c r="FA213" s="33">
        <f t="shared" si="277"/>
        <v>30229008.579999998</v>
      </c>
      <c r="FB213" s="33">
        <f t="shared" si="277"/>
        <v>3852502.4899999998</v>
      </c>
      <c r="FC213" s="33">
        <f t="shared" si="277"/>
        <v>19406246.960000001</v>
      </c>
      <c r="FD213" s="33">
        <f t="shared" si="277"/>
        <v>3830877.86</v>
      </c>
      <c r="FE213" s="33">
        <f t="shared" si="277"/>
        <v>1633919.35</v>
      </c>
      <c r="FF213" s="33">
        <f t="shared" si="277"/>
        <v>3009531.24</v>
      </c>
      <c r="FG213" s="33">
        <f t="shared" si="277"/>
        <v>1886270.1199999999</v>
      </c>
      <c r="FH213" s="33">
        <f t="shared" si="277"/>
        <v>1570285.62</v>
      </c>
      <c r="FI213" s="33">
        <f t="shared" si="277"/>
        <v>15825542.9</v>
      </c>
      <c r="FJ213" s="33">
        <f t="shared" si="277"/>
        <v>15740858.85</v>
      </c>
      <c r="FK213" s="33">
        <f t="shared" si="277"/>
        <v>18878143.18</v>
      </c>
      <c r="FL213" s="33">
        <f t="shared" si="277"/>
        <v>48796379.829999998</v>
      </c>
      <c r="FM213" s="33">
        <f t="shared" si="277"/>
        <v>30299070.828000002</v>
      </c>
      <c r="FN213" s="33">
        <f t="shared" si="277"/>
        <v>183612381.71000001</v>
      </c>
      <c r="FO213" s="33">
        <f t="shared" si="277"/>
        <v>9715247.3099999987</v>
      </c>
      <c r="FP213" s="33">
        <f t="shared" si="277"/>
        <v>19722633.890000001</v>
      </c>
      <c r="FQ213" s="33">
        <f t="shared" si="277"/>
        <v>8023943.29</v>
      </c>
      <c r="FR213" s="33">
        <f t="shared" si="277"/>
        <v>2450113.9500000002</v>
      </c>
      <c r="FS213" s="33">
        <f t="shared" si="277"/>
        <v>2685526.75</v>
      </c>
      <c r="FT213" s="33">
        <f t="shared" si="277"/>
        <v>1401925.73</v>
      </c>
      <c r="FU213" s="33">
        <f t="shared" si="277"/>
        <v>7389588.8899999997</v>
      </c>
      <c r="FV213" s="33">
        <f t="shared" si="277"/>
        <v>6181662.4699999997</v>
      </c>
      <c r="FW213" s="33">
        <f t="shared" si="277"/>
        <v>2835238.3400000003</v>
      </c>
      <c r="FX213" s="33">
        <f t="shared" si="277"/>
        <v>1160581.8500000001</v>
      </c>
      <c r="FY213" s="33"/>
      <c r="FZ213" s="33">
        <f>SUM(C213:FX213)</f>
        <v>7442761690.7539978</v>
      </c>
      <c r="GA213" s="33"/>
      <c r="GB213" s="33"/>
      <c r="GC213" s="33"/>
      <c r="GD213" s="6"/>
      <c r="GE213" s="6"/>
    </row>
    <row r="214" spans="1:187" ht="15.75" x14ac:dyDescent="0.25">
      <c r="A214" s="48"/>
      <c r="B214" s="2" t="s">
        <v>574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47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47"/>
      <c r="FU214" s="33"/>
      <c r="FV214" s="33"/>
      <c r="FW214" s="33"/>
      <c r="FX214" s="33"/>
      <c r="FY214" s="33"/>
      <c r="FZ214" s="33"/>
      <c r="GA214" s="33"/>
      <c r="GB214" s="33"/>
      <c r="GC214" s="33"/>
      <c r="GD214" s="6"/>
      <c r="GE214" s="6"/>
    </row>
    <row r="215" spans="1:187" ht="15.75" x14ac:dyDescent="0.25">
      <c r="A215" s="3" t="s">
        <v>575</v>
      </c>
      <c r="B215" s="2" t="s">
        <v>576</v>
      </c>
      <c r="C215" s="33">
        <f t="shared" ref="C215:BN215" si="278">ROUND(C213/C96,2)</f>
        <v>8564.0499999999993</v>
      </c>
      <c r="D215" s="33">
        <f t="shared" si="278"/>
        <v>8431.66</v>
      </c>
      <c r="E215" s="33">
        <f t="shared" si="278"/>
        <v>9006.84</v>
      </c>
      <c r="F215" s="33">
        <f t="shared" si="278"/>
        <v>8304.4699999999993</v>
      </c>
      <c r="G215" s="33">
        <f t="shared" si="278"/>
        <v>8935.8700000000008</v>
      </c>
      <c r="H215" s="33">
        <f t="shared" si="278"/>
        <v>8894.94</v>
      </c>
      <c r="I215" s="33">
        <f t="shared" si="278"/>
        <v>8903.9500000000007</v>
      </c>
      <c r="J215" s="33">
        <f t="shared" si="278"/>
        <v>8181.42</v>
      </c>
      <c r="K215" s="33">
        <f t="shared" si="278"/>
        <v>11342.82</v>
      </c>
      <c r="L215" s="33">
        <f t="shared" si="278"/>
        <v>8938.6299999999992</v>
      </c>
      <c r="M215" s="33">
        <f t="shared" si="278"/>
        <v>9999.5300000000007</v>
      </c>
      <c r="N215" s="33">
        <f t="shared" si="278"/>
        <v>8576.99</v>
      </c>
      <c r="O215" s="33">
        <f t="shared" si="278"/>
        <v>8287.7199999999993</v>
      </c>
      <c r="P215" s="33">
        <f t="shared" si="278"/>
        <v>15491.43</v>
      </c>
      <c r="Q215" s="33">
        <f t="shared" si="278"/>
        <v>8947.9699999999993</v>
      </c>
      <c r="R215" s="33">
        <f t="shared" si="278"/>
        <v>8346.51</v>
      </c>
      <c r="S215" s="33">
        <f t="shared" si="278"/>
        <v>8646.86</v>
      </c>
      <c r="T215" s="33">
        <f t="shared" si="278"/>
        <v>15020.76</v>
      </c>
      <c r="U215" s="33">
        <f t="shared" si="278"/>
        <v>17454.86</v>
      </c>
      <c r="V215" s="33">
        <f t="shared" si="278"/>
        <v>11169.78</v>
      </c>
      <c r="W215" s="47">
        <f t="shared" si="278"/>
        <v>17458.84</v>
      </c>
      <c r="X215" s="33">
        <f t="shared" si="278"/>
        <v>17083.419999999998</v>
      </c>
      <c r="Y215" s="33">
        <f t="shared" si="278"/>
        <v>8625.11</v>
      </c>
      <c r="Z215" s="33">
        <f t="shared" si="278"/>
        <v>11584.6</v>
      </c>
      <c r="AA215" s="33">
        <f t="shared" si="278"/>
        <v>8421.51</v>
      </c>
      <c r="AB215" s="33">
        <f t="shared" si="278"/>
        <v>8522.5300000000007</v>
      </c>
      <c r="AC215" s="33">
        <f t="shared" si="278"/>
        <v>8786.36</v>
      </c>
      <c r="AD215" s="33">
        <f t="shared" si="278"/>
        <v>8488.9500000000007</v>
      </c>
      <c r="AE215" s="33">
        <f t="shared" si="278"/>
        <v>15242.88</v>
      </c>
      <c r="AF215" s="33">
        <f t="shared" si="278"/>
        <v>14622.73</v>
      </c>
      <c r="AG215" s="33">
        <f t="shared" si="278"/>
        <v>9231.2900000000009</v>
      </c>
      <c r="AH215" s="33">
        <f t="shared" si="278"/>
        <v>8487.26</v>
      </c>
      <c r="AI215" s="33">
        <f t="shared" si="278"/>
        <v>10311.959999999999</v>
      </c>
      <c r="AJ215" s="33">
        <f t="shared" si="278"/>
        <v>13801.54</v>
      </c>
      <c r="AK215" s="33">
        <f t="shared" si="278"/>
        <v>13290.6</v>
      </c>
      <c r="AL215" s="33">
        <f t="shared" si="278"/>
        <v>11721.75</v>
      </c>
      <c r="AM215" s="33">
        <f t="shared" si="278"/>
        <v>9510.5</v>
      </c>
      <c r="AN215" s="33">
        <f t="shared" si="278"/>
        <v>10736.45</v>
      </c>
      <c r="AO215" s="33">
        <f t="shared" si="278"/>
        <v>8365.58</v>
      </c>
      <c r="AP215" s="33">
        <f t="shared" si="278"/>
        <v>8908.26</v>
      </c>
      <c r="AQ215" s="33">
        <f t="shared" si="278"/>
        <v>11411.46</v>
      </c>
      <c r="AR215" s="33">
        <f t="shared" si="278"/>
        <v>8311.74</v>
      </c>
      <c r="AS215" s="33">
        <f t="shared" si="278"/>
        <v>8931.08</v>
      </c>
      <c r="AT215" s="33">
        <f t="shared" si="278"/>
        <v>8486.6</v>
      </c>
      <c r="AU215" s="33">
        <f t="shared" si="278"/>
        <v>12165.34</v>
      </c>
      <c r="AV215" s="33">
        <f t="shared" si="278"/>
        <v>11946.6</v>
      </c>
      <c r="AW215" s="33">
        <f t="shared" si="278"/>
        <v>13932.23</v>
      </c>
      <c r="AX215" s="33">
        <f t="shared" si="278"/>
        <v>18027.97</v>
      </c>
      <c r="AY215" s="33">
        <f t="shared" si="278"/>
        <v>9849.6200000000008</v>
      </c>
      <c r="AZ215" s="33">
        <f t="shared" si="278"/>
        <v>8768.49</v>
      </c>
      <c r="BA215" s="33">
        <f t="shared" si="278"/>
        <v>8181.42</v>
      </c>
      <c r="BB215" s="33">
        <f t="shared" si="278"/>
        <v>8181.42</v>
      </c>
      <c r="BC215" s="33">
        <f t="shared" si="278"/>
        <v>8501</v>
      </c>
      <c r="BD215" s="33">
        <f t="shared" si="278"/>
        <v>8181.42</v>
      </c>
      <c r="BE215" s="33">
        <f t="shared" si="278"/>
        <v>8718.44</v>
      </c>
      <c r="BF215" s="33">
        <f t="shared" si="278"/>
        <v>8173.05</v>
      </c>
      <c r="BG215" s="33">
        <f t="shared" si="278"/>
        <v>9155.25</v>
      </c>
      <c r="BH215" s="33">
        <f t="shared" si="278"/>
        <v>9358.16</v>
      </c>
      <c r="BI215" s="33">
        <f t="shared" si="278"/>
        <v>12874.22</v>
      </c>
      <c r="BJ215" s="33">
        <f t="shared" si="278"/>
        <v>8181.42</v>
      </c>
      <c r="BK215" s="33">
        <f t="shared" si="278"/>
        <v>8185.21</v>
      </c>
      <c r="BL215" s="33">
        <f t="shared" si="278"/>
        <v>14329.46</v>
      </c>
      <c r="BM215" s="33">
        <f t="shared" si="278"/>
        <v>11954.95</v>
      </c>
      <c r="BN215" s="33">
        <f t="shared" si="278"/>
        <v>8181.42</v>
      </c>
      <c r="BO215" s="33">
        <f t="shared" ref="BO215:DZ215" si="279">ROUND(BO213/BO96,2)</f>
        <v>8536.23</v>
      </c>
      <c r="BP215" s="33">
        <f t="shared" si="279"/>
        <v>13737.96</v>
      </c>
      <c r="BQ215" s="33">
        <f t="shared" si="279"/>
        <v>8885.0300000000007</v>
      </c>
      <c r="BR215" s="33">
        <f t="shared" si="279"/>
        <v>8311.17</v>
      </c>
      <c r="BS215" s="33">
        <f t="shared" si="279"/>
        <v>9148.67</v>
      </c>
      <c r="BT215" s="33">
        <f t="shared" si="279"/>
        <v>10262.290000000001</v>
      </c>
      <c r="BU215" s="33">
        <f t="shared" si="279"/>
        <v>10385.77</v>
      </c>
      <c r="BV215" s="33">
        <f t="shared" si="279"/>
        <v>8636.61</v>
      </c>
      <c r="BW215" s="33">
        <f t="shared" si="279"/>
        <v>8525.43</v>
      </c>
      <c r="BX215" s="33">
        <f t="shared" si="279"/>
        <v>17493.009999999998</v>
      </c>
      <c r="BY215" s="33">
        <f t="shared" si="279"/>
        <v>9494.8700000000008</v>
      </c>
      <c r="BZ215" s="33">
        <f t="shared" si="279"/>
        <v>12985.22</v>
      </c>
      <c r="CA215" s="33">
        <f t="shared" si="279"/>
        <v>14767.63</v>
      </c>
      <c r="CB215" s="33">
        <f t="shared" si="279"/>
        <v>8406.49</v>
      </c>
      <c r="CC215" s="33">
        <f t="shared" si="279"/>
        <v>13778.4</v>
      </c>
      <c r="CD215" s="33">
        <f t="shared" si="279"/>
        <v>16655.900000000001</v>
      </c>
      <c r="CE215" s="33">
        <f t="shared" si="279"/>
        <v>14061.63</v>
      </c>
      <c r="CF215" s="33">
        <f t="shared" si="279"/>
        <v>15360.56</v>
      </c>
      <c r="CG215" s="33">
        <f t="shared" si="279"/>
        <v>13195.82</v>
      </c>
      <c r="CH215" s="33">
        <f t="shared" si="279"/>
        <v>15984.67</v>
      </c>
      <c r="CI215" s="33">
        <f t="shared" si="279"/>
        <v>8850.16</v>
      </c>
      <c r="CJ215" s="33">
        <f t="shared" si="279"/>
        <v>8996.4599999999991</v>
      </c>
      <c r="CK215" s="33">
        <f t="shared" si="279"/>
        <v>8469.33</v>
      </c>
      <c r="CL215" s="33">
        <f t="shared" si="279"/>
        <v>8890.4699999999993</v>
      </c>
      <c r="CM215" s="33">
        <f t="shared" si="279"/>
        <v>9579.1200000000008</v>
      </c>
      <c r="CN215" s="33">
        <f t="shared" si="279"/>
        <v>8179.1</v>
      </c>
      <c r="CO215" s="33">
        <f t="shared" si="279"/>
        <v>8181.13</v>
      </c>
      <c r="CP215" s="33">
        <f t="shared" si="279"/>
        <v>9064.43</v>
      </c>
      <c r="CQ215" s="33">
        <f t="shared" si="279"/>
        <v>9227.58</v>
      </c>
      <c r="CR215" s="33">
        <f t="shared" si="279"/>
        <v>14277.11</v>
      </c>
      <c r="CS215" s="33">
        <f t="shared" si="279"/>
        <v>10528.22</v>
      </c>
      <c r="CT215" s="33">
        <f t="shared" si="279"/>
        <v>16006.79</v>
      </c>
      <c r="CU215" s="33">
        <f t="shared" si="279"/>
        <v>8116.17</v>
      </c>
      <c r="CV215" s="33">
        <f t="shared" si="279"/>
        <v>16322.99</v>
      </c>
      <c r="CW215" s="33">
        <f t="shared" si="279"/>
        <v>14457.23</v>
      </c>
      <c r="CX215" s="33">
        <f t="shared" si="279"/>
        <v>9389.9</v>
      </c>
      <c r="CY215" s="33">
        <f t="shared" si="279"/>
        <v>17420.04</v>
      </c>
      <c r="CZ215" s="33">
        <f t="shared" si="279"/>
        <v>8311.44</v>
      </c>
      <c r="DA215" s="33">
        <f t="shared" si="279"/>
        <v>13920.87</v>
      </c>
      <c r="DB215" s="33">
        <f t="shared" si="279"/>
        <v>11268.76</v>
      </c>
      <c r="DC215" s="33">
        <f t="shared" si="279"/>
        <v>14534.22</v>
      </c>
      <c r="DD215" s="33">
        <f t="shared" si="279"/>
        <v>14512.34</v>
      </c>
      <c r="DE215" s="33">
        <f t="shared" si="279"/>
        <v>9668.9</v>
      </c>
      <c r="DF215" s="33">
        <f t="shared" si="279"/>
        <v>8181.22</v>
      </c>
      <c r="DG215" s="33">
        <f t="shared" si="279"/>
        <v>17284.09</v>
      </c>
      <c r="DH215" s="33">
        <f t="shared" si="279"/>
        <v>8181.42</v>
      </c>
      <c r="DI215" s="33">
        <f t="shared" si="279"/>
        <v>8334.9599999999991</v>
      </c>
      <c r="DJ215" s="33">
        <f t="shared" si="279"/>
        <v>9116.07</v>
      </c>
      <c r="DK215" s="33">
        <f t="shared" si="279"/>
        <v>9585.84</v>
      </c>
      <c r="DL215" s="33">
        <f t="shared" si="279"/>
        <v>8502.3799999999992</v>
      </c>
      <c r="DM215" s="33">
        <f t="shared" si="279"/>
        <v>13889.99</v>
      </c>
      <c r="DN215" s="33">
        <f t="shared" si="279"/>
        <v>8850.4500000000007</v>
      </c>
      <c r="DO215" s="33">
        <f t="shared" si="279"/>
        <v>8657.69</v>
      </c>
      <c r="DP215" s="33">
        <f t="shared" si="279"/>
        <v>13685.7</v>
      </c>
      <c r="DQ215" s="33">
        <f t="shared" si="279"/>
        <v>9363.51</v>
      </c>
      <c r="DR215" s="33">
        <f t="shared" si="279"/>
        <v>9003.76</v>
      </c>
      <c r="DS215" s="33">
        <f t="shared" si="279"/>
        <v>9478.4699999999993</v>
      </c>
      <c r="DT215" s="33">
        <f t="shared" si="279"/>
        <v>16017.75</v>
      </c>
      <c r="DU215" s="33">
        <f t="shared" si="279"/>
        <v>10156.18</v>
      </c>
      <c r="DV215" s="33">
        <f t="shared" si="279"/>
        <v>13760.44</v>
      </c>
      <c r="DW215" s="33">
        <f t="shared" si="279"/>
        <v>10556.19</v>
      </c>
      <c r="DX215" s="33">
        <f t="shared" si="279"/>
        <v>16230.2</v>
      </c>
      <c r="DY215" s="33">
        <f t="shared" si="279"/>
        <v>12129.18</v>
      </c>
      <c r="DZ215" s="33">
        <f t="shared" si="279"/>
        <v>9153.3700000000008</v>
      </c>
      <c r="EA215" s="33">
        <f t="shared" ref="EA215:FX215" si="280">ROUND(EA213/EA96,2)</f>
        <v>9603.56</v>
      </c>
      <c r="EB215" s="33">
        <f t="shared" si="280"/>
        <v>9038.7900000000009</v>
      </c>
      <c r="EC215" s="33">
        <f t="shared" si="280"/>
        <v>10589.45</v>
      </c>
      <c r="ED215" s="33">
        <f t="shared" si="280"/>
        <v>11144.22</v>
      </c>
      <c r="EE215" s="33">
        <f t="shared" si="280"/>
        <v>13583.5</v>
      </c>
      <c r="EF215" s="33">
        <f t="shared" si="280"/>
        <v>8631.81</v>
      </c>
      <c r="EG215" s="33">
        <f t="shared" si="280"/>
        <v>10977.18</v>
      </c>
      <c r="EH215" s="33">
        <f t="shared" si="280"/>
        <v>11866.88</v>
      </c>
      <c r="EI215" s="33">
        <f t="shared" si="280"/>
        <v>8778.65</v>
      </c>
      <c r="EJ215" s="33">
        <f t="shared" si="280"/>
        <v>8180.9</v>
      </c>
      <c r="EK215" s="33">
        <f t="shared" si="280"/>
        <v>8928.64</v>
      </c>
      <c r="EL215" s="33">
        <f t="shared" si="280"/>
        <v>9048.89</v>
      </c>
      <c r="EM215" s="33">
        <f t="shared" si="280"/>
        <v>9565.0300000000007</v>
      </c>
      <c r="EN215" s="33">
        <f t="shared" si="280"/>
        <v>8693.99</v>
      </c>
      <c r="EO215" s="33">
        <f t="shared" si="280"/>
        <v>9578.1200000000008</v>
      </c>
      <c r="EP215" s="33">
        <f t="shared" si="280"/>
        <v>10831.13</v>
      </c>
      <c r="EQ215" s="33">
        <f t="shared" si="280"/>
        <v>8591.2800000000007</v>
      </c>
      <c r="ER215" s="33">
        <f t="shared" si="280"/>
        <v>11501.87</v>
      </c>
      <c r="ES215" s="33">
        <f t="shared" si="280"/>
        <v>15918.35</v>
      </c>
      <c r="ET215" s="33">
        <f t="shared" si="280"/>
        <v>15020.61</v>
      </c>
      <c r="EU215" s="33">
        <f t="shared" si="280"/>
        <v>9863.9599999999991</v>
      </c>
      <c r="EV215" s="33">
        <f t="shared" si="280"/>
        <v>18176.240000000002</v>
      </c>
      <c r="EW215" s="33">
        <f t="shared" si="280"/>
        <v>11478.27</v>
      </c>
      <c r="EX215" s="33">
        <f t="shared" si="280"/>
        <v>13214.24</v>
      </c>
      <c r="EY215" s="33">
        <f t="shared" si="280"/>
        <v>8592.2999999999993</v>
      </c>
      <c r="EZ215" s="33">
        <f t="shared" si="280"/>
        <v>15536.51</v>
      </c>
      <c r="FA215" s="33">
        <f t="shared" si="280"/>
        <v>8904.5</v>
      </c>
      <c r="FB215" s="33">
        <f t="shared" si="280"/>
        <v>11115.13</v>
      </c>
      <c r="FC215" s="33">
        <f t="shared" si="280"/>
        <v>8265.7199999999993</v>
      </c>
      <c r="FD215" s="33">
        <f t="shared" si="280"/>
        <v>10794.25</v>
      </c>
      <c r="FE215" s="33">
        <f t="shared" si="280"/>
        <v>16225.61</v>
      </c>
      <c r="FF215" s="33">
        <f t="shared" si="280"/>
        <v>13017</v>
      </c>
      <c r="FG215" s="33">
        <f t="shared" si="280"/>
        <v>16108.2</v>
      </c>
      <c r="FH215" s="33">
        <f t="shared" si="280"/>
        <v>16652.02</v>
      </c>
      <c r="FI215" s="33">
        <f t="shared" si="280"/>
        <v>8491.4599999999991</v>
      </c>
      <c r="FJ215" s="33">
        <f t="shared" si="280"/>
        <v>8275.08</v>
      </c>
      <c r="FK215" s="33">
        <f t="shared" si="280"/>
        <v>8268.2800000000007</v>
      </c>
      <c r="FL215" s="33">
        <f t="shared" si="280"/>
        <v>8180.31</v>
      </c>
      <c r="FM215" s="33">
        <f t="shared" si="280"/>
        <v>8181.42</v>
      </c>
      <c r="FN215" s="33">
        <f t="shared" si="280"/>
        <v>8476.6</v>
      </c>
      <c r="FO215" s="33">
        <f t="shared" si="280"/>
        <v>8660.41</v>
      </c>
      <c r="FP215" s="33">
        <f t="shared" si="280"/>
        <v>8727.2199999999993</v>
      </c>
      <c r="FQ215" s="33">
        <f t="shared" si="280"/>
        <v>8887.84</v>
      </c>
      <c r="FR215" s="33">
        <f t="shared" si="280"/>
        <v>14759.72</v>
      </c>
      <c r="FS215" s="33">
        <f t="shared" si="280"/>
        <v>13590.72</v>
      </c>
      <c r="FT215" s="47">
        <f t="shared" si="280"/>
        <v>17393.62</v>
      </c>
      <c r="FU215" s="33">
        <f t="shared" si="280"/>
        <v>9590.64</v>
      </c>
      <c r="FV215" s="33">
        <f t="shared" si="280"/>
        <v>9230.49</v>
      </c>
      <c r="FW215" s="33">
        <f t="shared" si="280"/>
        <v>13911.87</v>
      </c>
      <c r="FX215" s="33">
        <f t="shared" si="280"/>
        <v>17937.900000000001</v>
      </c>
      <c r="FY215" s="33"/>
      <c r="FZ215" s="33">
        <f>FZ213/FZ96</f>
        <v>8604.1806706366133</v>
      </c>
      <c r="GA215" s="33"/>
      <c r="GB215" s="33"/>
      <c r="GC215" s="33"/>
      <c r="GD215" s="6"/>
      <c r="GE215" s="6"/>
    </row>
    <row r="216" spans="1:187" ht="15.75" x14ac:dyDescent="0.25">
      <c r="A216" s="48"/>
      <c r="B216" s="2" t="s">
        <v>577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47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47"/>
      <c r="FU216" s="33"/>
      <c r="FV216" s="33"/>
      <c r="FW216" s="33"/>
      <c r="FX216" s="33"/>
      <c r="FY216" s="33"/>
      <c r="GA216" s="33"/>
      <c r="GB216" s="33"/>
      <c r="GC216" s="33"/>
      <c r="GD216" s="6"/>
      <c r="GE216" s="6"/>
    </row>
    <row r="217" spans="1:187" ht="15.75" x14ac:dyDescent="0.25">
      <c r="A217" s="3" t="s">
        <v>414</v>
      </c>
      <c r="B217" s="2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  <c r="BS217" s="98"/>
      <c r="BT217" s="98"/>
      <c r="BU217" s="98"/>
      <c r="BV217" s="98"/>
      <c r="BW217" s="98"/>
      <c r="BX217" s="98"/>
      <c r="BY217" s="98"/>
      <c r="BZ217" s="98"/>
      <c r="CA217" s="98"/>
      <c r="CB217" s="98"/>
      <c r="CC217" s="98"/>
      <c r="CD217" s="98"/>
      <c r="CE217" s="98"/>
      <c r="CF217" s="98"/>
      <c r="CG217" s="98"/>
      <c r="CH217" s="98"/>
      <c r="CI217" s="98"/>
      <c r="CJ217" s="98"/>
      <c r="CK217" s="98"/>
      <c r="CL217" s="98"/>
      <c r="CM217" s="98"/>
      <c r="CN217" s="98"/>
      <c r="CO217" s="98"/>
      <c r="CP217" s="98"/>
      <c r="CQ217" s="98"/>
      <c r="CR217" s="98"/>
      <c r="CS217" s="98"/>
      <c r="CT217" s="98"/>
      <c r="CU217" s="98"/>
      <c r="CV217" s="98"/>
      <c r="CW217" s="98"/>
      <c r="CX217" s="98"/>
      <c r="CY217" s="98"/>
      <c r="CZ217" s="98"/>
      <c r="DA217" s="98"/>
      <c r="DB217" s="98"/>
      <c r="DC217" s="98"/>
      <c r="DD217" s="98"/>
      <c r="DE217" s="98"/>
      <c r="DF217" s="98"/>
      <c r="DG217" s="98"/>
      <c r="DH217" s="98"/>
      <c r="DI217" s="98"/>
      <c r="DJ217" s="98"/>
      <c r="DK217" s="98"/>
      <c r="DL217" s="98"/>
      <c r="DM217" s="98"/>
      <c r="DN217" s="98"/>
      <c r="DO217" s="98"/>
      <c r="DP217" s="98"/>
      <c r="DQ217" s="98"/>
      <c r="DR217" s="98"/>
      <c r="DS217" s="98"/>
      <c r="DT217" s="98"/>
      <c r="DU217" s="98"/>
      <c r="DV217" s="98"/>
      <c r="DW217" s="98"/>
      <c r="DX217" s="98"/>
      <c r="DY217" s="98"/>
      <c r="DZ217" s="98"/>
      <c r="EA217" s="98"/>
      <c r="EB217" s="98"/>
      <c r="EC217" s="98"/>
      <c r="ED217" s="98"/>
      <c r="EE217" s="98"/>
      <c r="EF217" s="98"/>
      <c r="EG217" s="98"/>
      <c r="EH217" s="98"/>
      <c r="EI217" s="98"/>
      <c r="EJ217" s="98"/>
      <c r="EK217" s="98"/>
      <c r="EL217" s="98"/>
      <c r="EM217" s="98"/>
      <c r="EN217" s="98"/>
      <c r="EO217" s="98"/>
      <c r="EP217" s="98"/>
      <c r="EQ217" s="98"/>
      <c r="ER217" s="98"/>
      <c r="ES217" s="98"/>
      <c r="ET217" s="98"/>
      <c r="EU217" s="98"/>
      <c r="EV217" s="98"/>
      <c r="EW217" s="98"/>
      <c r="EX217" s="98"/>
      <c r="EY217" s="98"/>
      <c r="EZ217" s="98"/>
      <c r="FA217" s="98"/>
      <c r="FB217" s="98"/>
      <c r="FC217" s="98"/>
      <c r="FD217" s="98"/>
      <c r="FE217" s="98"/>
      <c r="FF217" s="98"/>
      <c r="FG217" s="98"/>
      <c r="FH217" s="98"/>
      <c r="FI217" s="98"/>
      <c r="FJ217" s="98"/>
      <c r="FK217" s="98"/>
      <c r="FL217" s="98"/>
      <c r="FM217" s="98"/>
      <c r="FN217" s="98"/>
      <c r="FO217" s="98"/>
      <c r="FP217" s="98"/>
      <c r="FQ217" s="98"/>
      <c r="FR217" s="98"/>
      <c r="FS217" s="98"/>
      <c r="FT217" s="98"/>
      <c r="FU217" s="98"/>
      <c r="FV217" s="98"/>
      <c r="FW217" s="98"/>
      <c r="FX217" s="98"/>
      <c r="FY217" s="33"/>
      <c r="GA217" s="33"/>
      <c r="GB217" s="33"/>
      <c r="GC217" s="33"/>
      <c r="GD217" s="6"/>
      <c r="GE217" s="6"/>
    </row>
    <row r="218" spans="1:187" ht="31.5" x14ac:dyDescent="0.25">
      <c r="A218" s="3" t="s">
        <v>414</v>
      </c>
      <c r="B218" s="117" t="s">
        <v>578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GA218" s="33"/>
      <c r="GB218" s="33"/>
      <c r="GC218" s="33"/>
      <c r="GD218" s="6"/>
      <c r="GE218" s="6"/>
    </row>
    <row r="219" spans="1:187" ht="15.75" x14ac:dyDescent="0.25">
      <c r="A219" s="3" t="s">
        <v>579</v>
      </c>
      <c r="B219" s="2" t="s">
        <v>580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47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47"/>
      <c r="FU219" s="33"/>
      <c r="FV219" s="33"/>
      <c r="FW219" s="33"/>
      <c r="FX219" s="33"/>
      <c r="FY219" s="33"/>
      <c r="GA219" s="33"/>
      <c r="GB219" s="33"/>
      <c r="GC219" s="33"/>
      <c r="GD219" s="6"/>
      <c r="GE219" s="6"/>
    </row>
    <row r="220" spans="1:187" ht="15.75" x14ac:dyDescent="0.25">
      <c r="A220" s="6"/>
      <c r="B220" s="2" t="s">
        <v>581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47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47"/>
      <c r="FU220" s="33"/>
      <c r="FV220" s="33"/>
      <c r="FW220" s="33"/>
      <c r="FX220" s="33"/>
      <c r="FY220" s="33"/>
      <c r="FZ220" s="33"/>
      <c r="GA220" s="33"/>
      <c r="GB220" s="33"/>
      <c r="GC220" s="33"/>
      <c r="GD220" s="6"/>
      <c r="GE220" s="6"/>
    </row>
    <row r="221" spans="1:187" ht="15.75" x14ac:dyDescent="0.25">
      <c r="A221" s="115" t="s">
        <v>582</v>
      </c>
      <c r="B221" s="116" t="s">
        <v>583</v>
      </c>
      <c r="C221" s="33">
        <f t="shared" ref="C221:BN221" si="281">IF((AND(C$188=C$213,C$66&lt;&gt;888888888.88))=TRUE(),C208,0)</f>
        <v>0</v>
      </c>
      <c r="D221" s="33">
        <f t="shared" si="281"/>
        <v>0</v>
      </c>
      <c r="E221" s="33">
        <f t="shared" si="281"/>
        <v>0</v>
      </c>
      <c r="F221" s="33">
        <f t="shared" si="281"/>
        <v>147977295.91</v>
      </c>
      <c r="G221" s="33">
        <f t="shared" si="281"/>
        <v>0</v>
      </c>
      <c r="H221" s="33">
        <f t="shared" si="281"/>
        <v>0</v>
      </c>
      <c r="I221" s="33">
        <f t="shared" si="281"/>
        <v>94174472.570000008</v>
      </c>
      <c r="J221" s="33">
        <f t="shared" si="281"/>
        <v>0</v>
      </c>
      <c r="K221" s="33">
        <f t="shared" si="281"/>
        <v>3377902.64</v>
      </c>
      <c r="L221" s="33">
        <f t="shared" si="281"/>
        <v>23640416.709999997</v>
      </c>
      <c r="M221" s="33">
        <f t="shared" si="281"/>
        <v>0</v>
      </c>
      <c r="N221" s="33">
        <f t="shared" si="281"/>
        <v>0</v>
      </c>
      <c r="O221" s="33">
        <f t="shared" si="281"/>
        <v>0</v>
      </c>
      <c r="P221" s="33">
        <f t="shared" si="281"/>
        <v>0</v>
      </c>
      <c r="Q221" s="33">
        <f t="shared" si="281"/>
        <v>358052828.80000001</v>
      </c>
      <c r="R221" s="33">
        <f t="shared" si="281"/>
        <v>22686944.370000001</v>
      </c>
      <c r="S221" s="33">
        <f t="shared" si="281"/>
        <v>14056814.35</v>
      </c>
      <c r="T221" s="33">
        <f t="shared" si="281"/>
        <v>0</v>
      </c>
      <c r="U221" s="33">
        <f t="shared" si="281"/>
        <v>882104.3</v>
      </c>
      <c r="V221" s="33">
        <f t="shared" si="281"/>
        <v>0</v>
      </c>
      <c r="W221" s="33">
        <f t="shared" si="281"/>
        <v>891864.14</v>
      </c>
      <c r="X221" s="33">
        <f t="shared" si="281"/>
        <v>857156.5</v>
      </c>
      <c r="Y221" s="33">
        <f t="shared" si="281"/>
        <v>15204395.42</v>
      </c>
      <c r="Z221" s="33">
        <f t="shared" si="281"/>
        <v>2921414.9</v>
      </c>
      <c r="AA221" s="33">
        <f t="shared" si="281"/>
        <v>0</v>
      </c>
      <c r="AB221" s="33">
        <f t="shared" si="281"/>
        <v>0</v>
      </c>
      <c r="AC221" s="33">
        <f t="shared" si="281"/>
        <v>0</v>
      </c>
      <c r="AD221" s="33">
        <f t="shared" si="281"/>
        <v>10885892.52</v>
      </c>
      <c r="AE221" s="33">
        <f t="shared" si="281"/>
        <v>1733712.96</v>
      </c>
      <c r="AF221" s="33">
        <f t="shared" si="281"/>
        <v>2479512.75</v>
      </c>
      <c r="AG221" s="33">
        <f t="shared" si="281"/>
        <v>7402449.4000000004</v>
      </c>
      <c r="AH221" s="33">
        <f t="shared" si="281"/>
        <v>8836697.1799999997</v>
      </c>
      <c r="AI221" s="33">
        <f t="shared" si="281"/>
        <v>3798460.23</v>
      </c>
      <c r="AJ221" s="33">
        <f t="shared" si="281"/>
        <v>0</v>
      </c>
      <c r="AK221" s="33">
        <f t="shared" si="281"/>
        <v>2925730.5999999996</v>
      </c>
      <c r="AL221" s="33">
        <f t="shared" si="281"/>
        <v>3333413.93</v>
      </c>
      <c r="AM221" s="33">
        <f t="shared" si="281"/>
        <v>0</v>
      </c>
      <c r="AN221" s="33">
        <f t="shared" si="281"/>
        <v>3892046.54</v>
      </c>
      <c r="AO221" s="33">
        <f t="shared" si="281"/>
        <v>0</v>
      </c>
      <c r="AP221" s="33">
        <f t="shared" si="281"/>
        <v>0</v>
      </c>
      <c r="AQ221" s="33">
        <f t="shared" si="281"/>
        <v>0</v>
      </c>
      <c r="AR221" s="33">
        <f t="shared" si="281"/>
        <v>536296975.74000001</v>
      </c>
      <c r="AS221" s="33">
        <f t="shared" si="281"/>
        <v>0</v>
      </c>
      <c r="AT221" s="33">
        <f t="shared" si="281"/>
        <v>19850863.09</v>
      </c>
      <c r="AU221" s="33">
        <f t="shared" si="281"/>
        <v>3336098.7</v>
      </c>
      <c r="AV221" s="33">
        <f t="shared" si="281"/>
        <v>0</v>
      </c>
      <c r="AW221" s="33">
        <f t="shared" si="281"/>
        <v>0</v>
      </c>
      <c r="AX221" s="33">
        <f t="shared" si="281"/>
        <v>913155.56</v>
      </c>
      <c r="AY221" s="33">
        <f t="shared" si="281"/>
        <v>4682627.38</v>
      </c>
      <c r="AZ221" s="33">
        <f t="shared" si="281"/>
        <v>0</v>
      </c>
      <c r="BA221" s="33">
        <f t="shared" si="281"/>
        <v>0</v>
      </c>
      <c r="BB221" s="33">
        <f t="shared" si="281"/>
        <v>0</v>
      </c>
      <c r="BC221" s="33">
        <f t="shared" si="281"/>
        <v>0</v>
      </c>
      <c r="BD221" s="33">
        <f t="shared" si="281"/>
        <v>0</v>
      </c>
      <c r="BE221" s="33">
        <f t="shared" si="281"/>
        <v>12265923.23</v>
      </c>
      <c r="BF221" s="33">
        <f t="shared" si="281"/>
        <v>0</v>
      </c>
      <c r="BG221" s="33">
        <f t="shared" si="281"/>
        <v>0</v>
      </c>
      <c r="BH221" s="33">
        <f t="shared" si="281"/>
        <v>0</v>
      </c>
      <c r="BI221" s="33">
        <f t="shared" si="281"/>
        <v>0</v>
      </c>
      <c r="BJ221" s="33">
        <f t="shared" si="281"/>
        <v>0</v>
      </c>
      <c r="BK221" s="33">
        <f t="shared" si="281"/>
        <v>184463667.34</v>
      </c>
      <c r="BL221" s="33">
        <f t="shared" si="281"/>
        <v>0</v>
      </c>
      <c r="BM221" s="33">
        <f t="shared" si="281"/>
        <v>0</v>
      </c>
      <c r="BN221" s="33">
        <f t="shared" si="281"/>
        <v>0</v>
      </c>
      <c r="BO221" s="33">
        <f t="shared" ref="BO221:DZ221" si="282">IF((AND(BO$188=BO$213,BO$66&lt;&gt;888888888.88))=TRUE(),BO208,0)</f>
        <v>11599167.5</v>
      </c>
      <c r="BP221" s="33">
        <f t="shared" si="282"/>
        <v>2780887.19</v>
      </c>
      <c r="BQ221" s="33">
        <f t="shared" si="282"/>
        <v>53873805.910000004</v>
      </c>
      <c r="BR221" s="33">
        <f t="shared" si="282"/>
        <v>0</v>
      </c>
      <c r="BS221" s="33">
        <f t="shared" si="282"/>
        <v>10139244.799999999</v>
      </c>
      <c r="BT221" s="33">
        <f t="shared" si="282"/>
        <v>0</v>
      </c>
      <c r="BU221" s="33">
        <f t="shared" si="282"/>
        <v>4485126.13</v>
      </c>
      <c r="BV221" s="33">
        <f t="shared" si="282"/>
        <v>0</v>
      </c>
      <c r="BW221" s="33">
        <f t="shared" si="282"/>
        <v>0</v>
      </c>
      <c r="BX221" s="33">
        <f t="shared" si="282"/>
        <v>0</v>
      </c>
      <c r="BY221" s="33">
        <f t="shared" si="282"/>
        <v>5026355.72</v>
      </c>
      <c r="BZ221" s="33">
        <f t="shared" si="282"/>
        <v>0</v>
      </c>
      <c r="CA221" s="33">
        <f t="shared" si="282"/>
        <v>2586765.2199999997</v>
      </c>
      <c r="CB221" s="33">
        <f t="shared" si="282"/>
        <v>0</v>
      </c>
      <c r="CC221" s="33">
        <f t="shared" si="282"/>
        <v>2370468.0099999998</v>
      </c>
      <c r="CD221" s="33">
        <f t="shared" si="282"/>
        <v>992485.16999999993</v>
      </c>
      <c r="CE221" s="33">
        <f t="shared" si="282"/>
        <v>2364295.42</v>
      </c>
      <c r="CF221" s="33">
        <f t="shared" si="282"/>
        <v>1556612.3900000001</v>
      </c>
      <c r="CG221" s="33">
        <f t="shared" si="282"/>
        <v>0</v>
      </c>
      <c r="CH221" s="33">
        <f t="shared" si="282"/>
        <v>1778143.9000000001</v>
      </c>
      <c r="CI221" s="33">
        <f t="shared" si="282"/>
        <v>6379759.4399999995</v>
      </c>
      <c r="CJ221" s="33">
        <f t="shared" si="282"/>
        <v>0</v>
      </c>
      <c r="CK221" s="33">
        <f t="shared" si="282"/>
        <v>0</v>
      </c>
      <c r="CL221" s="33">
        <f t="shared" si="282"/>
        <v>11810244.709999999</v>
      </c>
      <c r="CM221" s="33">
        <f t="shared" si="282"/>
        <v>8034311.96</v>
      </c>
      <c r="CN221" s="33">
        <f t="shared" si="282"/>
        <v>0</v>
      </c>
      <c r="CO221" s="33">
        <f t="shared" si="282"/>
        <v>0</v>
      </c>
      <c r="CP221" s="33">
        <f t="shared" si="282"/>
        <v>0</v>
      </c>
      <c r="CQ221" s="33">
        <f t="shared" si="282"/>
        <v>0</v>
      </c>
      <c r="CR221" s="33">
        <f t="shared" si="282"/>
        <v>2611704.9900000002</v>
      </c>
      <c r="CS221" s="33">
        <f t="shared" si="282"/>
        <v>0</v>
      </c>
      <c r="CT221" s="33">
        <f t="shared" si="282"/>
        <v>0</v>
      </c>
      <c r="CU221" s="33">
        <f t="shared" si="282"/>
        <v>3647417.91</v>
      </c>
      <c r="CV221" s="33">
        <f t="shared" si="282"/>
        <v>0</v>
      </c>
      <c r="CW221" s="33">
        <f t="shared" si="282"/>
        <v>2400571.63</v>
      </c>
      <c r="CX221" s="33">
        <f t="shared" si="282"/>
        <v>4592730.96</v>
      </c>
      <c r="CY221" s="33">
        <f t="shared" si="282"/>
        <v>877614.41</v>
      </c>
      <c r="CZ221" s="33">
        <f t="shared" si="282"/>
        <v>0</v>
      </c>
      <c r="DA221" s="33">
        <f t="shared" si="282"/>
        <v>2572880.4</v>
      </c>
      <c r="DB221" s="33">
        <f t="shared" si="282"/>
        <v>3487315.06</v>
      </c>
      <c r="DC221" s="33">
        <f t="shared" si="282"/>
        <v>2366658.2799999998</v>
      </c>
      <c r="DD221" s="33">
        <f t="shared" si="282"/>
        <v>2377591.92</v>
      </c>
      <c r="DE221" s="33">
        <f t="shared" si="282"/>
        <v>4292005.12</v>
      </c>
      <c r="DF221" s="33">
        <f t="shared" si="282"/>
        <v>0</v>
      </c>
      <c r="DG221" s="33">
        <f t="shared" si="282"/>
        <v>0</v>
      </c>
      <c r="DH221" s="33">
        <f t="shared" si="282"/>
        <v>0</v>
      </c>
      <c r="DI221" s="33">
        <f t="shared" si="282"/>
        <v>0</v>
      </c>
      <c r="DJ221" s="33">
        <f t="shared" si="282"/>
        <v>6364777.04</v>
      </c>
      <c r="DK221" s="33">
        <f t="shared" si="282"/>
        <v>0</v>
      </c>
      <c r="DL221" s="33">
        <f t="shared" si="282"/>
        <v>49946993.700000003</v>
      </c>
      <c r="DM221" s="33">
        <f t="shared" si="282"/>
        <v>0</v>
      </c>
      <c r="DN221" s="33">
        <f t="shared" si="282"/>
        <v>13028829.460000001</v>
      </c>
      <c r="DO221" s="33">
        <f t="shared" si="282"/>
        <v>26983559.030000001</v>
      </c>
      <c r="DP221" s="33">
        <f t="shared" si="282"/>
        <v>0</v>
      </c>
      <c r="DQ221" s="33">
        <f t="shared" si="282"/>
        <v>0</v>
      </c>
      <c r="DR221" s="33">
        <f t="shared" si="282"/>
        <v>0</v>
      </c>
      <c r="DS221" s="33">
        <f t="shared" si="282"/>
        <v>7589372.1399999997</v>
      </c>
      <c r="DT221" s="33">
        <f t="shared" si="282"/>
        <v>2153739.12</v>
      </c>
      <c r="DU221" s="33">
        <f t="shared" si="282"/>
        <v>4043363.88</v>
      </c>
      <c r="DV221" s="33">
        <f t="shared" si="282"/>
        <v>2737298.62</v>
      </c>
      <c r="DW221" s="33">
        <f t="shared" si="282"/>
        <v>3820428.5300000003</v>
      </c>
      <c r="DX221" s="33">
        <f t="shared" si="282"/>
        <v>2789984.6300000004</v>
      </c>
      <c r="DY221" s="33">
        <f t="shared" si="282"/>
        <v>0</v>
      </c>
      <c r="DZ221" s="33">
        <f t="shared" si="282"/>
        <v>8484446.2100000009</v>
      </c>
      <c r="EA221" s="33">
        <f t="shared" ref="EA221:FX221" si="283">IF((AND(EA$188=EA$213,EA$66&lt;&gt;888888888.88))=TRUE(),EA208,0)</f>
        <v>0</v>
      </c>
      <c r="EB221" s="33">
        <f t="shared" si="283"/>
        <v>5332986.5200000005</v>
      </c>
      <c r="EC221" s="33">
        <f t="shared" si="283"/>
        <v>0</v>
      </c>
      <c r="ED221" s="33">
        <f t="shared" si="283"/>
        <v>0</v>
      </c>
      <c r="EE221" s="33">
        <f t="shared" si="283"/>
        <v>0</v>
      </c>
      <c r="EF221" s="33">
        <f t="shared" si="283"/>
        <v>0</v>
      </c>
      <c r="EG221" s="33">
        <f t="shared" si="283"/>
        <v>3167748.5300000003</v>
      </c>
      <c r="EH221" s="33">
        <f t="shared" si="283"/>
        <v>2895255.6399999997</v>
      </c>
      <c r="EI221" s="33">
        <f t="shared" si="283"/>
        <v>148337156.97</v>
      </c>
      <c r="EJ221" s="33">
        <f t="shared" si="283"/>
        <v>0</v>
      </c>
      <c r="EK221" s="33">
        <f t="shared" si="283"/>
        <v>0</v>
      </c>
      <c r="EL221" s="33">
        <f t="shared" si="283"/>
        <v>4429601.2600000007</v>
      </c>
      <c r="EM221" s="33">
        <f t="shared" si="283"/>
        <v>4259507.74</v>
      </c>
      <c r="EN221" s="33">
        <f t="shared" si="283"/>
        <v>0</v>
      </c>
      <c r="EO221" s="33">
        <f t="shared" si="283"/>
        <v>3989313.31</v>
      </c>
      <c r="EP221" s="33">
        <f t="shared" si="283"/>
        <v>0</v>
      </c>
      <c r="EQ221" s="33">
        <f t="shared" si="283"/>
        <v>0</v>
      </c>
      <c r="ER221" s="33">
        <f t="shared" si="283"/>
        <v>4043512.7</v>
      </c>
      <c r="ES221" s="33">
        <f t="shared" si="283"/>
        <v>1968692.1199999999</v>
      </c>
      <c r="ET221" s="33">
        <f t="shared" si="283"/>
        <v>0</v>
      </c>
      <c r="EU221" s="33">
        <f t="shared" si="283"/>
        <v>6442331.1200000001</v>
      </c>
      <c r="EV221" s="33">
        <f t="shared" si="283"/>
        <v>1225148.45</v>
      </c>
      <c r="EW221" s="33">
        <f t="shared" si="283"/>
        <v>0</v>
      </c>
      <c r="EX221" s="33">
        <f t="shared" si="283"/>
        <v>3279227.0100000002</v>
      </c>
      <c r="EY221" s="33">
        <f t="shared" si="283"/>
        <v>4345456.21</v>
      </c>
      <c r="EZ221" s="33">
        <f t="shared" si="283"/>
        <v>0</v>
      </c>
      <c r="FA221" s="33">
        <f t="shared" si="283"/>
        <v>0</v>
      </c>
      <c r="FB221" s="33">
        <f t="shared" si="283"/>
        <v>0</v>
      </c>
      <c r="FC221" s="33">
        <f t="shared" si="283"/>
        <v>0</v>
      </c>
      <c r="FD221" s="33">
        <f t="shared" si="283"/>
        <v>3876684.4099999997</v>
      </c>
      <c r="FE221" s="33">
        <f t="shared" si="283"/>
        <v>1669119.06</v>
      </c>
      <c r="FF221" s="33">
        <f t="shared" si="283"/>
        <v>3015930.52</v>
      </c>
      <c r="FG221" s="33">
        <f t="shared" si="283"/>
        <v>0</v>
      </c>
      <c r="FH221" s="33">
        <f t="shared" si="283"/>
        <v>1593746.23</v>
      </c>
      <c r="FI221" s="33">
        <f t="shared" si="283"/>
        <v>0</v>
      </c>
      <c r="FJ221" s="33">
        <f t="shared" si="283"/>
        <v>15765189.949999999</v>
      </c>
      <c r="FK221" s="33">
        <f t="shared" si="283"/>
        <v>0</v>
      </c>
      <c r="FL221" s="33">
        <f t="shared" si="283"/>
        <v>48802988.442000002</v>
      </c>
      <c r="FM221" s="33">
        <f t="shared" si="283"/>
        <v>0</v>
      </c>
      <c r="FN221" s="33">
        <f t="shared" si="283"/>
        <v>0</v>
      </c>
      <c r="FO221" s="33">
        <f t="shared" si="283"/>
        <v>0</v>
      </c>
      <c r="FP221" s="33">
        <f t="shared" si="283"/>
        <v>19912413.23</v>
      </c>
      <c r="FQ221" s="33">
        <f t="shared" si="283"/>
        <v>0</v>
      </c>
      <c r="FR221" s="33">
        <f t="shared" si="283"/>
        <v>2475336.7999999998</v>
      </c>
      <c r="FS221" s="33">
        <f t="shared" si="283"/>
        <v>2707651.1399999997</v>
      </c>
      <c r="FT221" s="33">
        <f t="shared" si="283"/>
        <v>0</v>
      </c>
      <c r="FU221" s="33">
        <f t="shared" si="283"/>
        <v>0</v>
      </c>
      <c r="FV221" s="33">
        <f t="shared" si="283"/>
        <v>0</v>
      </c>
      <c r="FW221" s="33">
        <f t="shared" si="283"/>
        <v>0</v>
      </c>
      <c r="FX221" s="33">
        <f t="shared" si="283"/>
        <v>1167734.9400000002</v>
      </c>
      <c r="FY221" s="33"/>
      <c r="FZ221" s="33"/>
      <c r="GA221" s="33"/>
      <c r="GB221" s="33"/>
      <c r="GC221" s="33"/>
      <c r="GD221" s="6"/>
      <c r="GE221" s="6"/>
    </row>
    <row r="222" spans="1:187" ht="15.75" x14ac:dyDescent="0.25">
      <c r="A222" s="116"/>
      <c r="B222" s="116" t="s">
        <v>584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47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47"/>
      <c r="FU222" s="33"/>
      <c r="FV222" s="33"/>
      <c r="FW222" s="33"/>
      <c r="FX222" s="33"/>
      <c r="FY222" s="33"/>
      <c r="FZ222" s="33"/>
      <c r="GA222" s="33"/>
      <c r="GB222" s="33"/>
      <c r="GC222" s="33"/>
      <c r="GD222" s="6"/>
      <c r="GE222" s="6"/>
    </row>
    <row r="223" spans="1:187" ht="15.75" x14ac:dyDescent="0.25">
      <c r="A223" s="3" t="s">
        <v>585</v>
      </c>
      <c r="B223" s="2" t="s">
        <v>586</v>
      </c>
      <c r="C223" s="33">
        <f t="shared" ref="C223:BN223" si="284">IF(C188=C213,C188,0)</f>
        <v>0</v>
      </c>
      <c r="D223" s="33">
        <f t="shared" si="284"/>
        <v>0</v>
      </c>
      <c r="E223" s="33">
        <f t="shared" si="284"/>
        <v>0</v>
      </c>
      <c r="F223" s="33">
        <f t="shared" si="284"/>
        <v>147868482.38</v>
      </c>
      <c r="G223" s="33">
        <f t="shared" si="284"/>
        <v>0</v>
      </c>
      <c r="H223" s="33">
        <f t="shared" si="284"/>
        <v>0</v>
      </c>
      <c r="I223" s="33">
        <f t="shared" si="284"/>
        <v>92566355.379999995</v>
      </c>
      <c r="J223" s="33">
        <f t="shared" si="284"/>
        <v>0</v>
      </c>
      <c r="K223" s="33">
        <f t="shared" si="284"/>
        <v>3373355.08</v>
      </c>
      <c r="L223" s="33">
        <f t="shared" si="284"/>
        <v>23595304.07</v>
      </c>
      <c r="M223" s="33">
        <f t="shared" si="284"/>
        <v>0</v>
      </c>
      <c r="N223" s="33">
        <f t="shared" si="284"/>
        <v>0</v>
      </c>
      <c r="O223" s="33">
        <f t="shared" si="284"/>
        <v>0</v>
      </c>
      <c r="P223" s="33">
        <f t="shared" si="284"/>
        <v>0</v>
      </c>
      <c r="Q223" s="33">
        <f t="shared" si="284"/>
        <v>357171520.36000001</v>
      </c>
      <c r="R223" s="33">
        <f t="shared" si="284"/>
        <v>22682472.120000001</v>
      </c>
      <c r="S223" s="33">
        <f t="shared" si="284"/>
        <v>14004461.439999999</v>
      </c>
      <c r="T223" s="33">
        <f t="shared" si="284"/>
        <v>0</v>
      </c>
      <c r="U223" s="33">
        <f t="shared" si="284"/>
        <v>872742.97</v>
      </c>
      <c r="V223" s="33">
        <f t="shared" si="284"/>
        <v>0</v>
      </c>
      <c r="W223" s="47">
        <f t="shared" si="284"/>
        <v>872942.15</v>
      </c>
      <c r="X223" s="33">
        <f t="shared" si="284"/>
        <v>854171.2</v>
      </c>
      <c r="Y223" s="33">
        <f t="shared" si="284"/>
        <v>14544530.17</v>
      </c>
      <c r="Z223" s="33">
        <f t="shared" si="284"/>
        <v>2833593.02</v>
      </c>
      <c r="AA223" s="33">
        <f t="shared" si="284"/>
        <v>0</v>
      </c>
      <c r="AB223" s="33">
        <f t="shared" si="284"/>
        <v>0</v>
      </c>
      <c r="AC223" s="33">
        <f t="shared" si="284"/>
        <v>0</v>
      </c>
      <c r="AD223" s="33">
        <f t="shared" si="284"/>
        <v>10867548.01</v>
      </c>
      <c r="AE223" s="33">
        <f t="shared" si="284"/>
        <v>1695008.01</v>
      </c>
      <c r="AF223" s="33">
        <f t="shared" si="284"/>
        <v>2472703.1800000002</v>
      </c>
      <c r="AG223" s="33">
        <f t="shared" si="284"/>
        <v>7383182.5899999999</v>
      </c>
      <c r="AH223" s="33">
        <f t="shared" si="284"/>
        <v>8780916.7100000009</v>
      </c>
      <c r="AI223" s="33">
        <f t="shared" si="284"/>
        <v>3790675.18</v>
      </c>
      <c r="AJ223" s="33">
        <f t="shared" si="284"/>
        <v>0</v>
      </c>
      <c r="AK223" s="33">
        <f t="shared" si="284"/>
        <v>2886718.17</v>
      </c>
      <c r="AL223" s="33">
        <f t="shared" si="284"/>
        <v>3282088.76</v>
      </c>
      <c r="AM223" s="33">
        <f t="shared" si="284"/>
        <v>0</v>
      </c>
      <c r="AN223" s="33">
        <f t="shared" si="284"/>
        <v>3878005.98</v>
      </c>
      <c r="AO223" s="33">
        <f t="shared" si="284"/>
        <v>0</v>
      </c>
      <c r="AP223" s="33">
        <f t="shared" si="284"/>
        <v>0</v>
      </c>
      <c r="AQ223" s="33">
        <f t="shared" si="284"/>
        <v>0</v>
      </c>
      <c r="AR223" s="33">
        <f t="shared" si="284"/>
        <v>536143285.56999999</v>
      </c>
      <c r="AS223" s="33">
        <f t="shared" si="284"/>
        <v>0</v>
      </c>
      <c r="AT223" s="33">
        <f t="shared" si="284"/>
        <v>19834891.600000001</v>
      </c>
      <c r="AU223" s="33">
        <f t="shared" si="284"/>
        <v>3205567.95</v>
      </c>
      <c r="AV223" s="33">
        <f t="shared" si="284"/>
        <v>0</v>
      </c>
      <c r="AW223" s="33">
        <f t="shared" si="284"/>
        <v>0</v>
      </c>
      <c r="AX223" s="33">
        <f t="shared" si="284"/>
        <v>901398.36</v>
      </c>
      <c r="AY223" s="33">
        <f t="shared" si="284"/>
        <v>4671672.6900000004</v>
      </c>
      <c r="AZ223" s="33">
        <f t="shared" si="284"/>
        <v>0</v>
      </c>
      <c r="BA223" s="33">
        <f t="shared" si="284"/>
        <v>0</v>
      </c>
      <c r="BB223" s="33">
        <f t="shared" si="284"/>
        <v>0</v>
      </c>
      <c r="BC223" s="33">
        <f t="shared" si="284"/>
        <v>0</v>
      </c>
      <c r="BD223" s="33">
        <f t="shared" si="284"/>
        <v>0</v>
      </c>
      <c r="BE223" s="33">
        <f t="shared" si="284"/>
        <v>12257258.869999999</v>
      </c>
      <c r="BF223" s="33">
        <f t="shared" si="284"/>
        <v>0</v>
      </c>
      <c r="BG223" s="33">
        <f t="shared" si="284"/>
        <v>0</v>
      </c>
      <c r="BH223" s="33">
        <f t="shared" si="284"/>
        <v>0</v>
      </c>
      <c r="BI223" s="33">
        <f t="shared" si="284"/>
        <v>0</v>
      </c>
      <c r="BJ223" s="33">
        <f t="shared" si="284"/>
        <v>0</v>
      </c>
      <c r="BK223" s="33">
        <f t="shared" si="284"/>
        <v>184179550.09</v>
      </c>
      <c r="BL223" s="33">
        <f t="shared" si="284"/>
        <v>0</v>
      </c>
      <c r="BM223" s="33">
        <f t="shared" si="284"/>
        <v>0</v>
      </c>
      <c r="BN223" s="33">
        <f t="shared" si="284"/>
        <v>0</v>
      </c>
      <c r="BO223" s="33">
        <f t="shared" ref="BO223:DZ223" si="285">IF(BO188=BO213,BO188,0)</f>
        <v>11571707.82</v>
      </c>
      <c r="BP223" s="33">
        <f t="shared" si="285"/>
        <v>2746218.47</v>
      </c>
      <c r="BQ223" s="33">
        <f t="shared" si="285"/>
        <v>53808622.25</v>
      </c>
      <c r="BR223" s="33">
        <f t="shared" si="285"/>
        <v>0</v>
      </c>
      <c r="BS223" s="33">
        <f t="shared" si="285"/>
        <v>10094644.42</v>
      </c>
      <c r="BT223" s="33">
        <f t="shared" si="285"/>
        <v>0</v>
      </c>
      <c r="BU223" s="33">
        <f t="shared" si="285"/>
        <v>4446146.32</v>
      </c>
      <c r="BV223" s="33">
        <f t="shared" si="285"/>
        <v>0</v>
      </c>
      <c r="BW223" s="33">
        <f t="shared" si="285"/>
        <v>0</v>
      </c>
      <c r="BX223" s="33">
        <f t="shared" si="285"/>
        <v>0</v>
      </c>
      <c r="BY223" s="33">
        <f t="shared" si="285"/>
        <v>4996199.5</v>
      </c>
      <c r="BZ223" s="33">
        <f t="shared" si="285"/>
        <v>0</v>
      </c>
      <c r="CA223" s="33">
        <f t="shared" si="285"/>
        <v>2584335.06</v>
      </c>
      <c r="CB223" s="33">
        <f t="shared" si="285"/>
        <v>0</v>
      </c>
      <c r="CC223" s="33">
        <f t="shared" si="285"/>
        <v>2327172.4300000002</v>
      </c>
      <c r="CD223" s="33">
        <f t="shared" si="285"/>
        <v>991026.07</v>
      </c>
      <c r="CE223" s="33">
        <f t="shared" si="285"/>
        <v>2348292.6800000002</v>
      </c>
      <c r="CF223" s="33">
        <f t="shared" si="285"/>
        <v>1542200.61</v>
      </c>
      <c r="CG223" s="33">
        <f t="shared" si="285"/>
        <v>0</v>
      </c>
      <c r="CH223" s="33">
        <f t="shared" si="285"/>
        <v>1774298.21</v>
      </c>
      <c r="CI223" s="33">
        <f t="shared" si="285"/>
        <v>6363261.9699999997</v>
      </c>
      <c r="CJ223" s="33">
        <f t="shared" si="285"/>
        <v>0</v>
      </c>
      <c r="CK223" s="33">
        <f t="shared" si="285"/>
        <v>0</v>
      </c>
      <c r="CL223" s="33">
        <f t="shared" si="285"/>
        <v>11768313.630000001</v>
      </c>
      <c r="CM223" s="33">
        <f t="shared" si="285"/>
        <v>7888404.9500000002</v>
      </c>
      <c r="CN223" s="33">
        <f t="shared" si="285"/>
        <v>0</v>
      </c>
      <c r="CO223" s="33">
        <f t="shared" si="285"/>
        <v>0</v>
      </c>
      <c r="CP223" s="33">
        <f t="shared" si="285"/>
        <v>0</v>
      </c>
      <c r="CQ223" s="33">
        <f t="shared" si="285"/>
        <v>0</v>
      </c>
      <c r="CR223" s="33">
        <f t="shared" si="285"/>
        <v>2591295.42</v>
      </c>
      <c r="CS223" s="33">
        <f t="shared" si="285"/>
        <v>0</v>
      </c>
      <c r="CT223" s="33">
        <f t="shared" si="285"/>
        <v>0</v>
      </c>
      <c r="CU223" s="33">
        <f t="shared" si="285"/>
        <v>3639291.92</v>
      </c>
      <c r="CV223" s="33">
        <f t="shared" si="285"/>
        <v>0</v>
      </c>
      <c r="CW223" s="33">
        <f t="shared" si="285"/>
        <v>2399900.58</v>
      </c>
      <c r="CX223" s="33">
        <f t="shared" si="285"/>
        <v>4554100.24</v>
      </c>
      <c r="CY223" s="33">
        <f t="shared" si="285"/>
        <v>871001.91</v>
      </c>
      <c r="CZ223" s="33">
        <f t="shared" si="285"/>
        <v>0</v>
      </c>
      <c r="DA223" s="33">
        <f t="shared" si="285"/>
        <v>2555870.86</v>
      </c>
      <c r="DB223" s="33">
        <f t="shared" si="285"/>
        <v>3450493.19</v>
      </c>
      <c r="DC223" s="33">
        <f t="shared" si="285"/>
        <v>2338556.5699999998</v>
      </c>
      <c r="DD223" s="33">
        <f t="shared" si="285"/>
        <v>2350999.5499999998</v>
      </c>
      <c r="DE223" s="33">
        <f t="shared" si="285"/>
        <v>4285256.26</v>
      </c>
      <c r="DF223" s="33">
        <f t="shared" si="285"/>
        <v>0</v>
      </c>
      <c r="DG223" s="33">
        <f t="shared" si="285"/>
        <v>0</v>
      </c>
      <c r="DH223" s="33">
        <f t="shared" si="285"/>
        <v>0</v>
      </c>
      <c r="DI223" s="33">
        <f t="shared" si="285"/>
        <v>0</v>
      </c>
      <c r="DJ223" s="33">
        <f t="shared" si="285"/>
        <v>6345693.7300000004</v>
      </c>
      <c r="DK223" s="33">
        <f t="shared" si="285"/>
        <v>0</v>
      </c>
      <c r="DL223" s="33">
        <f t="shared" si="285"/>
        <v>49911501.579999998</v>
      </c>
      <c r="DM223" s="33">
        <f t="shared" si="285"/>
        <v>0</v>
      </c>
      <c r="DN223" s="33">
        <f t="shared" si="285"/>
        <v>13023431.869999999</v>
      </c>
      <c r="DO223" s="33">
        <f t="shared" si="285"/>
        <v>26943598.629999999</v>
      </c>
      <c r="DP223" s="33">
        <f t="shared" si="285"/>
        <v>0</v>
      </c>
      <c r="DQ223" s="33">
        <f t="shared" si="285"/>
        <v>0</v>
      </c>
      <c r="DR223" s="33">
        <f t="shared" si="285"/>
        <v>0</v>
      </c>
      <c r="DS223" s="33">
        <f t="shared" si="285"/>
        <v>7578984.0899999999</v>
      </c>
      <c r="DT223" s="33">
        <f t="shared" si="285"/>
        <v>2133563.7799999998</v>
      </c>
      <c r="DU223" s="33">
        <f t="shared" si="285"/>
        <v>4001533.21</v>
      </c>
      <c r="DV223" s="33">
        <f t="shared" si="285"/>
        <v>2735574.89</v>
      </c>
      <c r="DW223" s="33">
        <f t="shared" si="285"/>
        <v>3816060.94</v>
      </c>
      <c r="DX223" s="33">
        <f t="shared" si="285"/>
        <v>2775364.83</v>
      </c>
      <c r="DY223" s="33">
        <f t="shared" si="285"/>
        <v>0</v>
      </c>
      <c r="DZ223" s="33">
        <f t="shared" si="285"/>
        <v>8454965.2599999998</v>
      </c>
      <c r="EA223" s="33">
        <f t="shared" ref="EA223:FX223" si="286">IF(EA188=EA213,EA188,0)</f>
        <v>0</v>
      </c>
      <c r="EB223" s="33">
        <f t="shared" si="286"/>
        <v>5309382.9400000004</v>
      </c>
      <c r="EC223" s="33">
        <f t="shared" si="286"/>
        <v>0</v>
      </c>
      <c r="ED223" s="33">
        <f t="shared" si="286"/>
        <v>0</v>
      </c>
      <c r="EE223" s="33">
        <f t="shared" si="286"/>
        <v>0</v>
      </c>
      <c r="EF223" s="33">
        <f t="shared" si="286"/>
        <v>0</v>
      </c>
      <c r="EG223" s="33">
        <f t="shared" si="286"/>
        <v>3159232.7</v>
      </c>
      <c r="EH223" s="33">
        <f t="shared" si="286"/>
        <v>2819571.2</v>
      </c>
      <c r="EI223" s="33">
        <f t="shared" si="286"/>
        <v>147007251.84</v>
      </c>
      <c r="EJ223" s="33">
        <f t="shared" si="286"/>
        <v>0</v>
      </c>
      <c r="EK223" s="33">
        <f t="shared" si="286"/>
        <v>0</v>
      </c>
      <c r="EL223" s="33">
        <f t="shared" si="286"/>
        <v>4414954.68</v>
      </c>
      <c r="EM223" s="33">
        <f t="shared" si="286"/>
        <v>4198090.21</v>
      </c>
      <c r="EN223" s="33">
        <f t="shared" si="286"/>
        <v>0</v>
      </c>
      <c r="EO223" s="33">
        <f t="shared" si="286"/>
        <v>3896380.83</v>
      </c>
      <c r="EP223" s="33">
        <f t="shared" si="286"/>
        <v>0</v>
      </c>
      <c r="EQ223" s="33">
        <f t="shared" si="286"/>
        <v>0</v>
      </c>
      <c r="ER223" s="33">
        <f t="shared" si="286"/>
        <v>3932488.07</v>
      </c>
      <c r="ES223" s="33">
        <f t="shared" si="286"/>
        <v>1964324.57</v>
      </c>
      <c r="ET223" s="33">
        <f t="shared" si="286"/>
        <v>0</v>
      </c>
      <c r="EU223" s="33">
        <f t="shared" si="286"/>
        <v>6397767.6299999999</v>
      </c>
      <c r="EV223" s="33">
        <f t="shared" si="286"/>
        <v>1225078.8899999999</v>
      </c>
      <c r="EW223" s="33">
        <f t="shared" si="286"/>
        <v>0</v>
      </c>
      <c r="EX223" s="33">
        <f t="shared" si="286"/>
        <v>3232202.78</v>
      </c>
      <c r="EY223" s="33">
        <f t="shared" si="286"/>
        <v>4282403.4400000004</v>
      </c>
      <c r="EZ223" s="33">
        <f t="shared" si="286"/>
        <v>0</v>
      </c>
      <c r="FA223" s="33">
        <f t="shared" si="286"/>
        <v>0</v>
      </c>
      <c r="FB223" s="33">
        <f t="shared" si="286"/>
        <v>0</v>
      </c>
      <c r="FC223" s="33">
        <f t="shared" si="286"/>
        <v>0</v>
      </c>
      <c r="FD223" s="33">
        <f t="shared" si="286"/>
        <v>3830877.86</v>
      </c>
      <c r="FE223" s="33">
        <f t="shared" si="286"/>
        <v>1633919.35</v>
      </c>
      <c r="FF223" s="33">
        <f t="shared" si="286"/>
        <v>3009531.24</v>
      </c>
      <c r="FG223" s="33">
        <f t="shared" si="286"/>
        <v>0</v>
      </c>
      <c r="FH223" s="33">
        <f t="shared" si="286"/>
        <v>1570285.62</v>
      </c>
      <c r="FI223" s="33">
        <f t="shared" si="286"/>
        <v>0</v>
      </c>
      <c r="FJ223" s="33">
        <f t="shared" si="286"/>
        <v>15740858.85</v>
      </c>
      <c r="FK223" s="33">
        <f t="shared" si="286"/>
        <v>0</v>
      </c>
      <c r="FL223" s="33">
        <f t="shared" si="286"/>
        <v>48796379.829999998</v>
      </c>
      <c r="FM223" s="33">
        <f t="shared" si="286"/>
        <v>0</v>
      </c>
      <c r="FN223" s="33">
        <f t="shared" si="286"/>
        <v>0</v>
      </c>
      <c r="FO223" s="33">
        <f t="shared" si="286"/>
        <v>0</v>
      </c>
      <c r="FP223" s="33">
        <f t="shared" si="286"/>
        <v>19722633.890000001</v>
      </c>
      <c r="FQ223" s="33">
        <f t="shared" si="286"/>
        <v>0</v>
      </c>
      <c r="FR223" s="33">
        <f t="shared" si="286"/>
        <v>2450113.9500000002</v>
      </c>
      <c r="FS223" s="33">
        <f t="shared" si="286"/>
        <v>2685526.75</v>
      </c>
      <c r="FT223" s="47">
        <f t="shared" si="286"/>
        <v>0</v>
      </c>
      <c r="FU223" s="33">
        <f t="shared" si="286"/>
        <v>0</v>
      </c>
      <c r="FV223" s="33">
        <f t="shared" si="286"/>
        <v>0</v>
      </c>
      <c r="FW223" s="33">
        <f t="shared" si="286"/>
        <v>0</v>
      </c>
      <c r="FX223" s="33">
        <f t="shared" si="286"/>
        <v>1160581.8500000001</v>
      </c>
      <c r="FY223" s="98"/>
      <c r="FZ223" s="33"/>
      <c r="GA223" s="33"/>
      <c r="GB223" s="33"/>
      <c r="GC223" s="33"/>
      <c r="GD223" s="6"/>
      <c r="GE223" s="6"/>
    </row>
    <row r="224" spans="1:187" ht="15.75" x14ac:dyDescent="0.25">
      <c r="A224" s="3" t="s">
        <v>587</v>
      </c>
      <c r="B224" s="2" t="s">
        <v>588</v>
      </c>
      <c r="C224" s="33">
        <f t="shared" ref="C224:BN224" si="287">IF(C188=C213,C61,0)</f>
        <v>0</v>
      </c>
      <c r="D224" s="33">
        <f t="shared" si="287"/>
        <v>0</v>
      </c>
      <c r="E224" s="33">
        <f t="shared" si="287"/>
        <v>0</v>
      </c>
      <c r="F224" s="33">
        <f t="shared" si="287"/>
        <v>999999999</v>
      </c>
      <c r="G224" s="33">
        <f t="shared" si="287"/>
        <v>0</v>
      </c>
      <c r="H224" s="33">
        <f t="shared" si="287"/>
        <v>0</v>
      </c>
      <c r="I224" s="33">
        <f t="shared" si="287"/>
        <v>999999999</v>
      </c>
      <c r="J224" s="33">
        <f t="shared" si="287"/>
        <v>0</v>
      </c>
      <c r="K224" s="33">
        <f t="shared" si="287"/>
        <v>999999999</v>
      </c>
      <c r="L224" s="33">
        <f t="shared" si="287"/>
        <v>999999999</v>
      </c>
      <c r="M224" s="33">
        <f t="shared" si="287"/>
        <v>0</v>
      </c>
      <c r="N224" s="33">
        <f t="shared" si="287"/>
        <v>0</v>
      </c>
      <c r="O224" s="33">
        <f t="shared" si="287"/>
        <v>0</v>
      </c>
      <c r="P224" s="33">
        <f t="shared" si="287"/>
        <v>0</v>
      </c>
      <c r="Q224" s="33">
        <f t="shared" si="287"/>
        <v>999999999</v>
      </c>
      <c r="R224" s="33">
        <f t="shared" si="287"/>
        <v>999999999</v>
      </c>
      <c r="S224" s="33">
        <f t="shared" si="287"/>
        <v>999999999</v>
      </c>
      <c r="T224" s="33">
        <f t="shared" si="287"/>
        <v>0</v>
      </c>
      <c r="U224" s="33">
        <f t="shared" si="287"/>
        <v>999999999</v>
      </c>
      <c r="V224" s="33">
        <f t="shared" si="287"/>
        <v>0</v>
      </c>
      <c r="W224" s="47">
        <f t="shared" si="287"/>
        <v>999999999</v>
      </c>
      <c r="X224" s="33">
        <f t="shared" si="287"/>
        <v>999999999</v>
      </c>
      <c r="Y224" s="33">
        <f t="shared" si="287"/>
        <v>999999999</v>
      </c>
      <c r="Z224" s="33">
        <f t="shared" si="287"/>
        <v>999999999</v>
      </c>
      <c r="AA224" s="33">
        <f t="shared" si="287"/>
        <v>0</v>
      </c>
      <c r="AB224" s="33">
        <f t="shared" si="287"/>
        <v>0</v>
      </c>
      <c r="AC224" s="33">
        <f t="shared" si="287"/>
        <v>0</v>
      </c>
      <c r="AD224" s="33">
        <f t="shared" si="287"/>
        <v>999999999</v>
      </c>
      <c r="AE224" s="33">
        <f t="shared" si="287"/>
        <v>999999999</v>
      </c>
      <c r="AF224" s="33">
        <f t="shared" si="287"/>
        <v>999999999</v>
      </c>
      <c r="AG224" s="33">
        <f t="shared" si="287"/>
        <v>999999999</v>
      </c>
      <c r="AH224" s="33">
        <f t="shared" si="287"/>
        <v>999999999</v>
      </c>
      <c r="AI224" s="33">
        <f t="shared" si="287"/>
        <v>999999999</v>
      </c>
      <c r="AJ224" s="33">
        <f t="shared" si="287"/>
        <v>0</v>
      </c>
      <c r="AK224" s="33">
        <f t="shared" si="287"/>
        <v>999999999</v>
      </c>
      <c r="AL224" s="33">
        <f t="shared" si="287"/>
        <v>999999999</v>
      </c>
      <c r="AM224" s="33">
        <f t="shared" si="287"/>
        <v>0</v>
      </c>
      <c r="AN224" s="33">
        <f t="shared" si="287"/>
        <v>999999999</v>
      </c>
      <c r="AO224" s="33">
        <f t="shared" si="287"/>
        <v>0</v>
      </c>
      <c r="AP224" s="33">
        <f t="shared" si="287"/>
        <v>0</v>
      </c>
      <c r="AQ224" s="33">
        <f t="shared" si="287"/>
        <v>0</v>
      </c>
      <c r="AR224" s="33">
        <f t="shared" si="287"/>
        <v>999999999</v>
      </c>
      <c r="AS224" s="33">
        <f t="shared" si="287"/>
        <v>0</v>
      </c>
      <c r="AT224" s="33">
        <f t="shared" si="287"/>
        <v>999999999</v>
      </c>
      <c r="AU224" s="33">
        <f t="shared" si="287"/>
        <v>999999999</v>
      </c>
      <c r="AV224" s="33">
        <f t="shared" si="287"/>
        <v>0</v>
      </c>
      <c r="AW224" s="33">
        <f t="shared" si="287"/>
        <v>0</v>
      </c>
      <c r="AX224" s="33">
        <f t="shared" si="287"/>
        <v>999999999</v>
      </c>
      <c r="AY224" s="33">
        <f t="shared" si="287"/>
        <v>999999999</v>
      </c>
      <c r="AZ224" s="33">
        <f t="shared" si="287"/>
        <v>0</v>
      </c>
      <c r="BA224" s="33">
        <f t="shared" si="287"/>
        <v>0</v>
      </c>
      <c r="BB224" s="33">
        <f t="shared" si="287"/>
        <v>0</v>
      </c>
      <c r="BC224" s="33">
        <f t="shared" si="287"/>
        <v>0</v>
      </c>
      <c r="BD224" s="33">
        <f t="shared" si="287"/>
        <v>0</v>
      </c>
      <c r="BE224" s="33">
        <f t="shared" si="287"/>
        <v>999999999</v>
      </c>
      <c r="BF224" s="33">
        <f t="shared" si="287"/>
        <v>0</v>
      </c>
      <c r="BG224" s="33">
        <f t="shared" si="287"/>
        <v>0</v>
      </c>
      <c r="BH224" s="33">
        <f t="shared" si="287"/>
        <v>0</v>
      </c>
      <c r="BI224" s="33">
        <f t="shared" si="287"/>
        <v>0</v>
      </c>
      <c r="BJ224" s="33">
        <f t="shared" si="287"/>
        <v>0</v>
      </c>
      <c r="BK224" s="33">
        <f t="shared" si="287"/>
        <v>999999999</v>
      </c>
      <c r="BL224" s="33">
        <f t="shared" si="287"/>
        <v>0</v>
      </c>
      <c r="BM224" s="33">
        <f t="shared" si="287"/>
        <v>0</v>
      </c>
      <c r="BN224" s="33">
        <f t="shared" si="287"/>
        <v>0</v>
      </c>
      <c r="BO224" s="33">
        <f t="shared" ref="BO224:DZ224" si="288">IF(BO188=BO213,BO61,0)</f>
        <v>999999999</v>
      </c>
      <c r="BP224" s="33">
        <f t="shared" si="288"/>
        <v>999999999</v>
      </c>
      <c r="BQ224" s="33">
        <f t="shared" si="288"/>
        <v>999999999</v>
      </c>
      <c r="BR224" s="33">
        <f t="shared" si="288"/>
        <v>0</v>
      </c>
      <c r="BS224" s="33">
        <f t="shared" si="288"/>
        <v>999999999</v>
      </c>
      <c r="BT224" s="33">
        <f t="shared" si="288"/>
        <v>0</v>
      </c>
      <c r="BU224" s="33">
        <f t="shared" si="288"/>
        <v>999999999</v>
      </c>
      <c r="BV224" s="33">
        <f t="shared" si="288"/>
        <v>0</v>
      </c>
      <c r="BW224" s="33">
        <f t="shared" si="288"/>
        <v>0</v>
      </c>
      <c r="BX224" s="33">
        <f t="shared" si="288"/>
        <v>0</v>
      </c>
      <c r="BY224" s="33">
        <f t="shared" si="288"/>
        <v>999999999</v>
      </c>
      <c r="BZ224" s="33">
        <f t="shared" si="288"/>
        <v>0</v>
      </c>
      <c r="CA224" s="33">
        <f t="shared" si="288"/>
        <v>999999999</v>
      </c>
      <c r="CB224" s="33">
        <f t="shared" si="288"/>
        <v>0</v>
      </c>
      <c r="CC224" s="33">
        <f t="shared" si="288"/>
        <v>999999999</v>
      </c>
      <c r="CD224" s="33">
        <f t="shared" si="288"/>
        <v>999999999</v>
      </c>
      <c r="CE224" s="33">
        <f t="shared" si="288"/>
        <v>999999999</v>
      </c>
      <c r="CF224" s="33">
        <f t="shared" si="288"/>
        <v>999999999</v>
      </c>
      <c r="CG224" s="33">
        <f t="shared" si="288"/>
        <v>0</v>
      </c>
      <c r="CH224" s="33">
        <f t="shared" si="288"/>
        <v>999999999</v>
      </c>
      <c r="CI224" s="33">
        <f t="shared" si="288"/>
        <v>999999999</v>
      </c>
      <c r="CJ224" s="33">
        <f t="shared" si="288"/>
        <v>0</v>
      </c>
      <c r="CK224" s="33">
        <f t="shared" si="288"/>
        <v>0</v>
      </c>
      <c r="CL224" s="33">
        <f t="shared" si="288"/>
        <v>999999999</v>
      </c>
      <c r="CM224" s="33">
        <f t="shared" si="288"/>
        <v>999999999</v>
      </c>
      <c r="CN224" s="33">
        <f t="shared" si="288"/>
        <v>0</v>
      </c>
      <c r="CO224" s="33">
        <f t="shared" si="288"/>
        <v>0</v>
      </c>
      <c r="CP224" s="33">
        <f t="shared" si="288"/>
        <v>0</v>
      </c>
      <c r="CQ224" s="33">
        <f t="shared" si="288"/>
        <v>0</v>
      </c>
      <c r="CR224" s="33">
        <f t="shared" si="288"/>
        <v>999999999</v>
      </c>
      <c r="CS224" s="33">
        <f t="shared" si="288"/>
        <v>0</v>
      </c>
      <c r="CT224" s="33">
        <f t="shared" si="288"/>
        <v>0</v>
      </c>
      <c r="CU224" s="33">
        <f t="shared" si="288"/>
        <v>999999999</v>
      </c>
      <c r="CV224" s="33">
        <f t="shared" si="288"/>
        <v>0</v>
      </c>
      <c r="CW224" s="33">
        <f t="shared" si="288"/>
        <v>999999999</v>
      </c>
      <c r="CX224" s="33">
        <f t="shared" si="288"/>
        <v>999999999</v>
      </c>
      <c r="CY224" s="33">
        <f t="shared" si="288"/>
        <v>999999999</v>
      </c>
      <c r="CZ224" s="33">
        <f t="shared" si="288"/>
        <v>0</v>
      </c>
      <c r="DA224" s="33">
        <f t="shared" si="288"/>
        <v>999999999</v>
      </c>
      <c r="DB224" s="33">
        <f t="shared" si="288"/>
        <v>999999999</v>
      </c>
      <c r="DC224" s="33">
        <f t="shared" si="288"/>
        <v>999999999</v>
      </c>
      <c r="DD224" s="33">
        <f t="shared" si="288"/>
        <v>999999999</v>
      </c>
      <c r="DE224" s="33">
        <f t="shared" si="288"/>
        <v>999999999</v>
      </c>
      <c r="DF224" s="33">
        <f t="shared" si="288"/>
        <v>0</v>
      </c>
      <c r="DG224" s="33">
        <f t="shared" si="288"/>
        <v>0</v>
      </c>
      <c r="DH224" s="33">
        <f t="shared" si="288"/>
        <v>0</v>
      </c>
      <c r="DI224" s="33">
        <f t="shared" si="288"/>
        <v>0</v>
      </c>
      <c r="DJ224" s="33">
        <f t="shared" si="288"/>
        <v>999999999</v>
      </c>
      <c r="DK224" s="33">
        <f t="shared" si="288"/>
        <v>0</v>
      </c>
      <c r="DL224" s="33">
        <f t="shared" si="288"/>
        <v>999999999</v>
      </c>
      <c r="DM224" s="33">
        <f t="shared" si="288"/>
        <v>0</v>
      </c>
      <c r="DN224" s="33">
        <f t="shared" si="288"/>
        <v>999999999</v>
      </c>
      <c r="DO224" s="33">
        <f t="shared" si="288"/>
        <v>999999999</v>
      </c>
      <c r="DP224" s="33">
        <f t="shared" si="288"/>
        <v>0</v>
      </c>
      <c r="DQ224" s="33">
        <f t="shared" si="288"/>
        <v>0</v>
      </c>
      <c r="DR224" s="33">
        <f t="shared" si="288"/>
        <v>0</v>
      </c>
      <c r="DS224" s="33">
        <f t="shared" si="288"/>
        <v>999999999</v>
      </c>
      <c r="DT224" s="33">
        <f t="shared" si="288"/>
        <v>999999999</v>
      </c>
      <c r="DU224" s="33">
        <f t="shared" si="288"/>
        <v>999999999</v>
      </c>
      <c r="DV224" s="33">
        <f t="shared" si="288"/>
        <v>999999999</v>
      </c>
      <c r="DW224" s="33">
        <f t="shared" si="288"/>
        <v>999999999</v>
      </c>
      <c r="DX224" s="33">
        <f t="shared" si="288"/>
        <v>999999999</v>
      </c>
      <c r="DY224" s="33">
        <f t="shared" si="288"/>
        <v>0</v>
      </c>
      <c r="DZ224" s="33">
        <f t="shared" si="288"/>
        <v>999999999</v>
      </c>
      <c r="EA224" s="33">
        <f t="shared" ref="EA224:FX224" si="289">IF(EA188=EA213,EA61,0)</f>
        <v>0</v>
      </c>
      <c r="EB224" s="33">
        <f t="shared" si="289"/>
        <v>999999999</v>
      </c>
      <c r="EC224" s="33">
        <f t="shared" si="289"/>
        <v>0</v>
      </c>
      <c r="ED224" s="33">
        <f t="shared" si="289"/>
        <v>0</v>
      </c>
      <c r="EE224" s="33">
        <f t="shared" si="289"/>
        <v>0</v>
      </c>
      <c r="EF224" s="33">
        <f t="shared" si="289"/>
        <v>0</v>
      </c>
      <c r="EG224" s="33">
        <f t="shared" si="289"/>
        <v>999999999</v>
      </c>
      <c r="EH224" s="33">
        <f t="shared" si="289"/>
        <v>999999999</v>
      </c>
      <c r="EI224" s="33">
        <f t="shared" si="289"/>
        <v>999999999</v>
      </c>
      <c r="EJ224" s="33">
        <f t="shared" si="289"/>
        <v>0</v>
      </c>
      <c r="EK224" s="33">
        <f t="shared" si="289"/>
        <v>0</v>
      </c>
      <c r="EL224" s="33">
        <f t="shared" si="289"/>
        <v>999999999</v>
      </c>
      <c r="EM224" s="33">
        <f t="shared" si="289"/>
        <v>999999999</v>
      </c>
      <c r="EN224" s="33">
        <f t="shared" si="289"/>
        <v>0</v>
      </c>
      <c r="EO224" s="33">
        <f t="shared" si="289"/>
        <v>999999999</v>
      </c>
      <c r="EP224" s="33">
        <f t="shared" si="289"/>
        <v>0</v>
      </c>
      <c r="EQ224" s="33">
        <f t="shared" si="289"/>
        <v>0</v>
      </c>
      <c r="ER224" s="33">
        <f t="shared" si="289"/>
        <v>999999999</v>
      </c>
      <c r="ES224" s="33">
        <f t="shared" si="289"/>
        <v>999999999</v>
      </c>
      <c r="ET224" s="33">
        <f t="shared" si="289"/>
        <v>0</v>
      </c>
      <c r="EU224" s="33">
        <f t="shared" si="289"/>
        <v>999999999</v>
      </c>
      <c r="EV224" s="33">
        <f t="shared" si="289"/>
        <v>999999999</v>
      </c>
      <c r="EW224" s="33">
        <f t="shared" si="289"/>
        <v>0</v>
      </c>
      <c r="EX224" s="33">
        <f t="shared" si="289"/>
        <v>999999999</v>
      </c>
      <c r="EY224" s="33">
        <f t="shared" si="289"/>
        <v>999999999</v>
      </c>
      <c r="EZ224" s="33">
        <f t="shared" si="289"/>
        <v>0</v>
      </c>
      <c r="FA224" s="33">
        <f t="shared" si="289"/>
        <v>0</v>
      </c>
      <c r="FB224" s="33">
        <f t="shared" si="289"/>
        <v>0</v>
      </c>
      <c r="FC224" s="33">
        <f t="shared" si="289"/>
        <v>0</v>
      </c>
      <c r="FD224" s="33">
        <f t="shared" si="289"/>
        <v>999999999</v>
      </c>
      <c r="FE224" s="33">
        <f t="shared" si="289"/>
        <v>999999999</v>
      </c>
      <c r="FF224" s="33">
        <f t="shared" si="289"/>
        <v>999999999</v>
      </c>
      <c r="FG224" s="33">
        <f t="shared" si="289"/>
        <v>0</v>
      </c>
      <c r="FH224" s="33">
        <f t="shared" si="289"/>
        <v>999999999</v>
      </c>
      <c r="FI224" s="33">
        <f t="shared" si="289"/>
        <v>0</v>
      </c>
      <c r="FJ224" s="33">
        <f t="shared" si="289"/>
        <v>999999999</v>
      </c>
      <c r="FK224" s="33">
        <f t="shared" si="289"/>
        <v>0</v>
      </c>
      <c r="FL224" s="33">
        <f t="shared" si="289"/>
        <v>999999999</v>
      </c>
      <c r="FM224" s="33">
        <f t="shared" si="289"/>
        <v>0</v>
      </c>
      <c r="FN224" s="33">
        <f t="shared" si="289"/>
        <v>0</v>
      </c>
      <c r="FO224" s="33">
        <f t="shared" si="289"/>
        <v>0</v>
      </c>
      <c r="FP224" s="33">
        <f t="shared" si="289"/>
        <v>999999999</v>
      </c>
      <c r="FQ224" s="33">
        <f t="shared" si="289"/>
        <v>0</v>
      </c>
      <c r="FR224" s="33">
        <f t="shared" si="289"/>
        <v>999999999</v>
      </c>
      <c r="FS224" s="33">
        <f t="shared" si="289"/>
        <v>999999999</v>
      </c>
      <c r="FT224" s="47">
        <f t="shared" si="289"/>
        <v>0</v>
      </c>
      <c r="FU224" s="33">
        <f t="shared" si="289"/>
        <v>0</v>
      </c>
      <c r="FV224" s="33">
        <f t="shared" si="289"/>
        <v>0</v>
      </c>
      <c r="FW224" s="33">
        <f t="shared" si="289"/>
        <v>0</v>
      </c>
      <c r="FX224" s="33">
        <f t="shared" si="289"/>
        <v>999999999</v>
      </c>
      <c r="FY224" s="33"/>
      <c r="FZ224" s="33">
        <f>SUM(C218:FX218)</f>
        <v>0</v>
      </c>
      <c r="GA224" s="33"/>
      <c r="GB224" s="33"/>
      <c r="GC224" s="33"/>
      <c r="GD224" s="6"/>
      <c r="GE224" s="6"/>
    </row>
    <row r="225" spans="1:187" ht="15.75" x14ac:dyDescent="0.25">
      <c r="A225" s="3" t="s">
        <v>589</v>
      </c>
      <c r="B225" s="2" t="s">
        <v>590</v>
      </c>
      <c r="C225" s="33">
        <f>IF(MIN((C221-C223),(C224-C223))&gt;0,ROUND(MIN((C221-C223),(C224-C223)),2),0)</f>
        <v>0</v>
      </c>
      <c r="D225" s="33">
        <f t="shared" ref="D225:BO225" si="290">IF(MIN((D221-D223),(D224-D223))&gt;0,ROUND(MIN((D221-D223),(D224-D223)),2),0)</f>
        <v>0</v>
      </c>
      <c r="E225" s="33">
        <f t="shared" si="290"/>
        <v>0</v>
      </c>
      <c r="F225" s="33">
        <f t="shared" si="290"/>
        <v>108813.53</v>
      </c>
      <c r="G225" s="33">
        <f t="shared" si="290"/>
        <v>0</v>
      </c>
      <c r="H225" s="33">
        <f t="shared" si="290"/>
        <v>0</v>
      </c>
      <c r="I225" s="33">
        <f t="shared" si="290"/>
        <v>1608117.19</v>
      </c>
      <c r="J225" s="33">
        <f t="shared" si="290"/>
        <v>0</v>
      </c>
      <c r="K225" s="33">
        <f t="shared" si="290"/>
        <v>4547.5600000000004</v>
      </c>
      <c r="L225" s="33">
        <f t="shared" si="290"/>
        <v>45112.639999999999</v>
      </c>
      <c r="M225" s="33">
        <f t="shared" si="290"/>
        <v>0</v>
      </c>
      <c r="N225" s="33">
        <f t="shared" si="290"/>
        <v>0</v>
      </c>
      <c r="O225" s="33">
        <f t="shared" si="290"/>
        <v>0</v>
      </c>
      <c r="P225" s="33">
        <f t="shared" si="290"/>
        <v>0</v>
      </c>
      <c r="Q225" s="33">
        <f t="shared" si="290"/>
        <v>881308.44</v>
      </c>
      <c r="R225" s="33">
        <f t="shared" si="290"/>
        <v>4472.25</v>
      </c>
      <c r="S225" s="33">
        <f t="shared" si="290"/>
        <v>52352.91</v>
      </c>
      <c r="T225" s="33">
        <f t="shared" si="290"/>
        <v>0</v>
      </c>
      <c r="U225" s="33">
        <f t="shared" si="290"/>
        <v>9361.33</v>
      </c>
      <c r="V225" s="33">
        <f t="shared" si="290"/>
        <v>0</v>
      </c>
      <c r="W225" s="47">
        <f t="shared" si="290"/>
        <v>18921.990000000002</v>
      </c>
      <c r="X225" s="33">
        <f t="shared" si="290"/>
        <v>2985.3</v>
      </c>
      <c r="Y225" s="33">
        <f t="shared" si="290"/>
        <v>659865.25</v>
      </c>
      <c r="Z225" s="33">
        <f t="shared" si="290"/>
        <v>87821.88</v>
      </c>
      <c r="AA225" s="33">
        <f t="shared" si="290"/>
        <v>0</v>
      </c>
      <c r="AB225" s="33">
        <f t="shared" si="290"/>
        <v>0</v>
      </c>
      <c r="AC225" s="33">
        <f t="shared" si="290"/>
        <v>0</v>
      </c>
      <c r="AD225" s="33">
        <f t="shared" si="290"/>
        <v>18344.509999999998</v>
      </c>
      <c r="AE225" s="33">
        <f t="shared" si="290"/>
        <v>38704.949999999997</v>
      </c>
      <c r="AF225" s="33">
        <f t="shared" si="290"/>
        <v>6809.57</v>
      </c>
      <c r="AG225" s="33">
        <f t="shared" si="290"/>
        <v>19266.810000000001</v>
      </c>
      <c r="AH225" s="33">
        <f t="shared" si="290"/>
        <v>55780.47</v>
      </c>
      <c r="AI225" s="33">
        <f t="shared" si="290"/>
        <v>7785.05</v>
      </c>
      <c r="AJ225" s="33">
        <f t="shared" si="290"/>
        <v>0</v>
      </c>
      <c r="AK225" s="33">
        <f t="shared" si="290"/>
        <v>39012.43</v>
      </c>
      <c r="AL225" s="33">
        <f t="shared" si="290"/>
        <v>51325.17</v>
      </c>
      <c r="AM225" s="33">
        <f t="shared" si="290"/>
        <v>0</v>
      </c>
      <c r="AN225" s="33">
        <f t="shared" si="290"/>
        <v>14040.56</v>
      </c>
      <c r="AO225" s="33">
        <f t="shared" si="290"/>
        <v>0</v>
      </c>
      <c r="AP225" s="33">
        <f t="shared" si="290"/>
        <v>0</v>
      </c>
      <c r="AQ225" s="33">
        <f t="shared" si="290"/>
        <v>0</v>
      </c>
      <c r="AR225" s="33">
        <f t="shared" si="290"/>
        <v>153690.17000000001</v>
      </c>
      <c r="AS225" s="33">
        <f t="shared" si="290"/>
        <v>0</v>
      </c>
      <c r="AT225" s="33">
        <f t="shared" si="290"/>
        <v>15971.49</v>
      </c>
      <c r="AU225" s="33">
        <f t="shared" si="290"/>
        <v>130530.75</v>
      </c>
      <c r="AV225" s="33">
        <f t="shared" si="290"/>
        <v>0</v>
      </c>
      <c r="AW225" s="33">
        <f t="shared" si="290"/>
        <v>0</v>
      </c>
      <c r="AX225" s="33">
        <f t="shared" si="290"/>
        <v>11757.2</v>
      </c>
      <c r="AY225" s="33">
        <f t="shared" si="290"/>
        <v>10954.69</v>
      </c>
      <c r="AZ225" s="33">
        <f t="shared" si="290"/>
        <v>0</v>
      </c>
      <c r="BA225" s="33">
        <f t="shared" si="290"/>
        <v>0</v>
      </c>
      <c r="BB225" s="33">
        <f t="shared" si="290"/>
        <v>0</v>
      </c>
      <c r="BC225" s="33">
        <f t="shared" si="290"/>
        <v>0</v>
      </c>
      <c r="BD225" s="33">
        <f t="shared" si="290"/>
        <v>0</v>
      </c>
      <c r="BE225" s="33">
        <f t="shared" si="290"/>
        <v>8664.36</v>
      </c>
      <c r="BF225" s="33">
        <f t="shared" si="290"/>
        <v>0</v>
      </c>
      <c r="BG225" s="33">
        <f t="shared" si="290"/>
        <v>0</v>
      </c>
      <c r="BH225" s="33">
        <f t="shared" si="290"/>
        <v>0</v>
      </c>
      <c r="BI225" s="33">
        <f t="shared" si="290"/>
        <v>0</v>
      </c>
      <c r="BJ225" s="33">
        <f t="shared" si="290"/>
        <v>0</v>
      </c>
      <c r="BK225" s="33">
        <f t="shared" si="290"/>
        <v>284117.25</v>
      </c>
      <c r="BL225" s="33">
        <f t="shared" si="290"/>
        <v>0</v>
      </c>
      <c r="BM225" s="33">
        <f t="shared" si="290"/>
        <v>0</v>
      </c>
      <c r="BN225" s="33">
        <f t="shared" si="290"/>
        <v>0</v>
      </c>
      <c r="BO225" s="33">
        <f t="shared" si="290"/>
        <v>27459.68</v>
      </c>
      <c r="BP225" s="33">
        <f t="shared" ref="BP225:EA225" si="291">IF(MIN((BP221-BP223),(BP224-BP223))&gt;0,ROUND(MIN((BP221-BP223),(BP224-BP223)),2),0)</f>
        <v>34668.720000000001</v>
      </c>
      <c r="BQ225" s="33">
        <f t="shared" si="291"/>
        <v>65183.66</v>
      </c>
      <c r="BR225" s="33">
        <f t="shared" si="291"/>
        <v>0</v>
      </c>
      <c r="BS225" s="33">
        <f t="shared" si="291"/>
        <v>44600.38</v>
      </c>
      <c r="BT225" s="33">
        <f t="shared" si="291"/>
        <v>0</v>
      </c>
      <c r="BU225" s="33">
        <f t="shared" si="291"/>
        <v>38979.81</v>
      </c>
      <c r="BV225" s="33">
        <f t="shared" si="291"/>
        <v>0</v>
      </c>
      <c r="BW225" s="33">
        <f t="shared" si="291"/>
        <v>0</v>
      </c>
      <c r="BX225" s="33">
        <f t="shared" si="291"/>
        <v>0</v>
      </c>
      <c r="BY225" s="33">
        <f t="shared" si="291"/>
        <v>30156.22</v>
      </c>
      <c r="BZ225" s="33">
        <f t="shared" si="291"/>
        <v>0</v>
      </c>
      <c r="CA225" s="33">
        <f t="shared" si="291"/>
        <v>2430.16</v>
      </c>
      <c r="CB225" s="33">
        <f t="shared" si="291"/>
        <v>0</v>
      </c>
      <c r="CC225" s="33">
        <f t="shared" si="291"/>
        <v>43295.58</v>
      </c>
      <c r="CD225" s="33">
        <f t="shared" si="291"/>
        <v>1459.1</v>
      </c>
      <c r="CE225" s="33">
        <f t="shared" si="291"/>
        <v>16002.74</v>
      </c>
      <c r="CF225" s="33">
        <f t="shared" si="291"/>
        <v>14411.78</v>
      </c>
      <c r="CG225" s="33">
        <f t="shared" si="291"/>
        <v>0</v>
      </c>
      <c r="CH225" s="33">
        <f t="shared" si="291"/>
        <v>3845.69</v>
      </c>
      <c r="CI225" s="33">
        <f t="shared" si="291"/>
        <v>16497.47</v>
      </c>
      <c r="CJ225" s="33">
        <f t="shared" si="291"/>
        <v>0</v>
      </c>
      <c r="CK225" s="33">
        <f t="shared" si="291"/>
        <v>0</v>
      </c>
      <c r="CL225" s="33">
        <f t="shared" si="291"/>
        <v>41931.08</v>
      </c>
      <c r="CM225" s="33">
        <f t="shared" si="291"/>
        <v>145907.01</v>
      </c>
      <c r="CN225" s="33">
        <f t="shared" si="291"/>
        <v>0</v>
      </c>
      <c r="CO225" s="33">
        <f t="shared" si="291"/>
        <v>0</v>
      </c>
      <c r="CP225" s="33">
        <f t="shared" si="291"/>
        <v>0</v>
      </c>
      <c r="CQ225" s="33">
        <f t="shared" si="291"/>
        <v>0</v>
      </c>
      <c r="CR225" s="33">
        <f t="shared" si="291"/>
        <v>20409.57</v>
      </c>
      <c r="CS225" s="33">
        <f t="shared" si="291"/>
        <v>0</v>
      </c>
      <c r="CT225" s="33">
        <f t="shared" si="291"/>
        <v>0</v>
      </c>
      <c r="CU225" s="33">
        <f t="shared" si="291"/>
        <v>8125.99</v>
      </c>
      <c r="CV225" s="33">
        <f t="shared" si="291"/>
        <v>0</v>
      </c>
      <c r="CW225" s="33">
        <f t="shared" si="291"/>
        <v>671.05</v>
      </c>
      <c r="CX225" s="33">
        <f t="shared" si="291"/>
        <v>38630.720000000001</v>
      </c>
      <c r="CY225" s="33">
        <f t="shared" si="291"/>
        <v>6612.5</v>
      </c>
      <c r="CZ225" s="33">
        <f t="shared" si="291"/>
        <v>0</v>
      </c>
      <c r="DA225" s="33">
        <f t="shared" si="291"/>
        <v>17009.54</v>
      </c>
      <c r="DB225" s="33">
        <f t="shared" si="291"/>
        <v>36821.870000000003</v>
      </c>
      <c r="DC225" s="33">
        <f t="shared" si="291"/>
        <v>28101.71</v>
      </c>
      <c r="DD225" s="33">
        <f t="shared" si="291"/>
        <v>26592.37</v>
      </c>
      <c r="DE225" s="33">
        <f t="shared" si="291"/>
        <v>6748.86</v>
      </c>
      <c r="DF225" s="33">
        <f t="shared" si="291"/>
        <v>0</v>
      </c>
      <c r="DG225" s="33">
        <f t="shared" si="291"/>
        <v>0</v>
      </c>
      <c r="DH225" s="33">
        <f t="shared" si="291"/>
        <v>0</v>
      </c>
      <c r="DI225" s="33">
        <f t="shared" si="291"/>
        <v>0</v>
      </c>
      <c r="DJ225" s="33">
        <f t="shared" si="291"/>
        <v>19083.310000000001</v>
      </c>
      <c r="DK225" s="33">
        <f t="shared" si="291"/>
        <v>0</v>
      </c>
      <c r="DL225" s="33">
        <f t="shared" si="291"/>
        <v>35492.120000000003</v>
      </c>
      <c r="DM225" s="33">
        <f t="shared" si="291"/>
        <v>0</v>
      </c>
      <c r="DN225" s="33">
        <f t="shared" si="291"/>
        <v>5397.59</v>
      </c>
      <c r="DO225" s="33">
        <f t="shared" si="291"/>
        <v>39960.400000000001</v>
      </c>
      <c r="DP225" s="33">
        <f t="shared" si="291"/>
        <v>0</v>
      </c>
      <c r="DQ225" s="33">
        <f t="shared" si="291"/>
        <v>0</v>
      </c>
      <c r="DR225" s="33">
        <f t="shared" si="291"/>
        <v>0</v>
      </c>
      <c r="DS225" s="33">
        <f t="shared" si="291"/>
        <v>10388.049999999999</v>
      </c>
      <c r="DT225" s="33">
        <f t="shared" si="291"/>
        <v>20175.34</v>
      </c>
      <c r="DU225" s="33">
        <f t="shared" si="291"/>
        <v>41830.67</v>
      </c>
      <c r="DV225" s="33">
        <f t="shared" si="291"/>
        <v>1723.73</v>
      </c>
      <c r="DW225" s="33">
        <f t="shared" si="291"/>
        <v>4367.59</v>
      </c>
      <c r="DX225" s="33">
        <f t="shared" si="291"/>
        <v>14619.8</v>
      </c>
      <c r="DY225" s="33">
        <f t="shared" si="291"/>
        <v>0</v>
      </c>
      <c r="DZ225" s="33">
        <f t="shared" si="291"/>
        <v>29480.95</v>
      </c>
      <c r="EA225" s="33">
        <f t="shared" si="291"/>
        <v>0</v>
      </c>
      <c r="EB225" s="33">
        <f t="shared" ref="EB225:FX225" si="292">IF(MIN((EB221-EB223),(EB224-EB223))&gt;0,ROUND(MIN((EB221-EB223),(EB224-EB223)),2),0)</f>
        <v>23603.58</v>
      </c>
      <c r="EC225" s="33">
        <f t="shared" si="292"/>
        <v>0</v>
      </c>
      <c r="ED225" s="33">
        <f t="shared" si="292"/>
        <v>0</v>
      </c>
      <c r="EE225" s="33">
        <f t="shared" si="292"/>
        <v>0</v>
      </c>
      <c r="EF225" s="33">
        <f t="shared" si="292"/>
        <v>0</v>
      </c>
      <c r="EG225" s="33">
        <f t="shared" si="292"/>
        <v>8515.83</v>
      </c>
      <c r="EH225" s="33">
        <f t="shared" si="292"/>
        <v>75684.44</v>
      </c>
      <c r="EI225" s="33">
        <f t="shared" si="292"/>
        <v>1329905.1299999999</v>
      </c>
      <c r="EJ225" s="33">
        <f t="shared" si="292"/>
        <v>0</v>
      </c>
      <c r="EK225" s="33">
        <f t="shared" si="292"/>
        <v>0</v>
      </c>
      <c r="EL225" s="33">
        <f t="shared" si="292"/>
        <v>14646.58</v>
      </c>
      <c r="EM225" s="33">
        <f t="shared" si="292"/>
        <v>61417.53</v>
      </c>
      <c r="EN225" s="33">
        <f t="shared" si="292"/>
        <v>0</v>
      </c>
      <c r="EO225" s="33">
        <f t="shared" si="292"/>
        <v>92932.479999999996</v>
      </c>
      <c r="EP225" s="33">
        <f t="shared" si="292"/>
        <v>0</v>
      </c>
      <c r="EQ225" s="33">
        <f t="shared" si="292"/>
        <v>0</v>
      </c>
      <c r="ER225" s="33">
        <f t="shared" si="292"/>
        <v>111024.63</v>
      </c>
      <c r="ES225" s="33">
        <f t="shared" si="292"/>
        <v>4367.55</v>
      </c>
      <c r="ET225" s="33">
        <f t="shared" si="292"/>
        <v>0</v>
      </c>
      <c r="EU225" s="33">
        <f t="shared" si="292"/>
        <v>44563.49</v>
      </c>
      <c r="EV225" s="33">
        <f t="shared" si="292"/>
        <v>69.56</v>
      </c>
      <c r="EW225" s="33">
        <f t="shared" si="292"/>
        <v>0</v>
      </c>
      <c r="EX225" s="33">
        <f t="shared" si="292"/>
        <v>47024.23</v>
      </c>
      <c r="EY225" s="33">
        <f t="shared" si="292"/>
        <v>63052.77</v>
      </c>
      <c r="EZ225" s="33">
        <f t="shared" si="292"/>
        <v>0</v>
      </c>
      <c r="FA225" s="33">
        <f t="shared" si="292"/>
        <v>0</v>
      </c>
      <c r="FB225" s="33">
        <f t="shared" si="292"/>
        <v>0</v>
      </c>
      <c r="FC225" s="33">
        <f t="shared" si="292"/>
        <v>0</v>
      </c>
      <c r="FD225" s="33">
        <f t="shared" si="292"/>
        <v>45806.55</v>
      </c>
      <c r="FE225" s="33">
        <f t="shared" si="292"/>
        <v>35199.71</v>
      </c>
      <c r="FF225" s="33">
        <f t="shared" si="292"/>
        <v>6399.28</v>
      </c>
      <c r="FG225" s="33">
        <f t="shared" si="292"/>
        <v>0</v>
      </c>
      <c r="FH225" s="33">
        <f t="shared" si="292"/>
        <v>23460.61</v>
      </c>
      <c r="FI225" s="33">
        <f t="shared" si="292"/>
        <v>0</v>
      </c>
      <c r="FJ225" s="33">
        <f t="shared" si="292"/>
        <v>24331.1</v>
      </c>
      <c r="FK225" s="33">
        <f t="shared" si="292"/>
        <v>0</v>
      </c>
      <c r="FL225" s="33">
        <f t="shared" si="292"/>
        <v>6608.61</v>
      </c>
      <c r="FM225" s="33">
        <f t="shared" si="292"/>
        <v>0</v>
      </c>
      <c r="FN225" s="33">
        <f t="shared" si="292"/>
        <v>0</v>
      </c>
      <c r="FO225" s="33">
        <f t="shared" si="292"/>
        <v>0</v>
      </c>
      <c r="FP225" s="33">
        <f t="shared" si="292"/>
        <v>189779.34</v>
      </c>
      <c r="FQ225" s="33">
        <f t="shared" si="292"/>
        <v>0</v>
      </c>
      <c r="FR225" s="33">
        <f t="shared" si="292"/>
        <v>25222.85</v>
      </c>
      <c r="FS225" s="33">
        <f t="shared" si="292"/>
        <v>22124.39</v>
      </c>
      <c r="FT225" s="47">
        <f t="shared" si="292"/>
        <v>0</v>
      </c>
      <c r="FU225" s="33">
        <f t="shared" si="292"/>
        <v>0</v>
      </c>
      <c r="FV225" s="33">
        <f t="shared" si="292"/>
        <v>0</v>
      </c>
      <c r="FW225" s="33">
        <f t="shared" si="292"/>
        <v>0</v>
      </c>
      <c r="FX225" s="33">
        <f t="shared" si="292"/>
        <v>7153.09</v>
      </c>
      <c r="FY225" s="33"/>
      <c r="FZ225" s="33"/>
      <c r="GA225" s="33"/>
      <c r="GB225" s="33"/>
      <c r="GC225" s="33"/>
      <c r="GD225" s="6"/>
      <c r="GE225" s="6"/>
    </row>
    <row r="226" spans="1:187" ht="15.75" x14ac:dyDescent="0.25">
      <c r="A226" s="48"/>
      <c r="B226" s="2" t="s">
        <v>591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47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47"/>
      <c r="FU226" s="33"/>
      <c r="FV226" s="33"/>
      <c r="FW226" s="33"/>
      <c r="FX226" s="33"/>
      <c r="FY226" s="33"/>
      <c r="FZ226" s="33"/>
      <c r="GA226" s="33"/>
      <c r="GB226" s="33"/>
      <c r="GC226" s="33"/>
      <c r="GD226" s="6"/>
      <c r="GE226" s="6"/>
    </row>
    <row r="227" spans="1:187" ht="15.75" x14ac:dyDescent="0.25">
      <c r="A227" s="48"/>
      <c r="B227" s="2" t="s">
        <v>592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47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47"/>
      <c r="FU227" s="33"/>
      <c r="FV227" s="33"/>
      <c r="FW227" s="33"/>
      <c r="FX227" s="33"/>
      <c r="FY227" s="33"/>
      <c r="FZ227" s="33"/>
      <c r="GA227" s="6"/>
      <c r="GB227" s="33"/>
      <c r="GC227" s="33"/>
      <c r="GD227" s="6"/>
      <c r="GE227" s="6"/>
    </row>
    <row r="228" spans="1:187" ht="15.75" x14ac:dyDescent="0.25">
      <c r="A228" s="48"/>
      <c r="B228" s="2" t="s">
        <v>593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47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47"/>
      <c r="FU228" s="33"/>
      <c r="FV228" s="33"/>
      <c r="FW228" s="33"/>
      <c r="FX228" s="33"/>
      <c r="FY228" s="33"/>
      <c r="FZ228" s="33"/>
      <c r="GA228" s="33"/>
      <c r="GB228" s="33"/>
      <c r="GC228" s="33"/>
      <c r="GD228" s="6"/>
      <c r="GE228" s="6"/>
    </row>
    <row r="229" spans="1:187" ht="15.75" x14ac:dyDescent="0.25">
      <c r="A229" s="3" t="s">
        <v>594</v>
      </c>
      <c r="B229" s="2" t="s">
        <v>595</v>
      </c>
      <c r="C229" s="33">
        <f t="shared" ref="C229:BN229" si="293">MIN(C66,C225)</f>
        <v>0</v>
      </c>
      <c r="D229" s="33">
        <f t="shared" si="293"/>
        <v>0</v>
      </c>
      <c r="E229" s="33">
        <f t="shared" si="293"/>
        <v>0</v>
      </c>
      <c r="F229" s="33">
        <f t="shared" si="293"/>
        <v>108813.53</v>
      </c>
      <c r="G229" s="33">
        <f t="shared" si="293"/>
        <v>0</v>
      </c>
      <c r="H229" s="33">
        <f t="shared" si="293"/>
        <v>0</v>
      </c>
      <c r="I229" s="33">
        <f t="shared" si="293"/>
        <v>1608117.19</v>
      </c>
      <c r="J229" s="33">
        <f t="shared" si="293"/>
        <v>0</v>
      </c>
      <c r="K229" s="33">
        <f t="shared" si="293"/>
        <v>4547.5600000000004</v>
      </c>
      <c r="L229" s="33">
        <f t="shared" si="293"/>
        <v>45112.639999999999</v>
      </c>
      <c r="M229" s="33">
        <f t="shared" si="293"/>
        <v>0</v>
      </c>
      <c r="N229" s="33">
        <f t="shared" si="293"/>
        <v>0</v>
      </c>
      <c r="O229" s="33">
        <f t="shared" si="293"/>
        <v>0</v>
      </c>
      <c r="P229" s="33">
        <f t="shared" si="293"/>
        <v>0</v>
      </c>
      <c r="Q229" s="33">
        <f t="shared" si="293"/>
        <v>881308.44</v>
      </c>
      <c r="R229" s="33">
        <f t="shared" si="293"/>
        <v>4472.25</v>
      </c>
      <c r="S229" s="33">
        <f t="shared" si="293"/>
        <v>52352.91</v>
      </c>
      <c r="T229" s="33">
        <f t="shared" si="293"/>
        <v>0</v>
      </c>
      <c r="U229" s="33">
        <f t="shared" si="293"/>
        <v>9361.33</v>
      </c>
      <c r="V229" s="33">
        <f t="shared" si="293"/>
        <v>0</v>
      </c>
      <c r="W229" s="47">
        <f t="shared" si="293"/>
        <v>18921.990000000002</v>
      </c>
      <c r="X229" s="33">
        <f t="shared" si="293"/>
        <v>2985.3</v>
      </c>
      <c r="Y229" s="33">
        <f t="shared" si="293"/>
        <v>659865.25</v>
      </c>
      <c r="Z229" s="33">
        <f t="shared" si="293"/>
        <v>87821.88</v>
      </c>
      <c r="AA229" s="33">
        <f t="shared" si="293"/>
        <v>0</v>
      </c>
      <c r="AB229" s="33">
        <f t="shared" si="293"/>
        <v>0</v>
      </c>
      <c r="AC229" s="33">
        <f t="shared" si="293"/>
        <v>0</v>
      </c>
      <c r="AD229" s="33">
        <f t="shared" si="293"/>
        <v>18344.509999999998</v>
      </c>
      <c r="AE229" s="33">
        <f t="shared" si="293"/>
        <v>38704.949999999997</v>
      </c>
      <c r="AF229" s="33">
        <f t="shared" si="293"/>
        <v>6809.57</v>
      </c>
      <c r="AG229" s="33">
        <f t="shared" si="293"/>
        <v>19266.810000000001</v>
      </c>
      <c r="AH229" s="33">
        <f t="shared" si="293"/>
        <v>55780.47</v>
      </c>
      <c r="AI229" s="33">
        <f t="shared" si="293"/>
        <v>7785.05</v>
      </c>
      <c r="AJ229" s="33">
        <f t="shared" si="293"/>
        <v>0</v>
      </c>
      <c r="AK229" s="33">
        <f t="shared" si="293"/>
        <v>39012.43</v>
      </c>
      <c r="AL229" s="33">
        <f t="shared" si="293"/>
        <v>51325.17</v>
      </c>
      <c r="AM229" s="33">
        <f t="shared" si="293"/>
        <v>0</v>
      </c>
      <c r="AN229" s="33">
        <f t="shared" si="293"/>
        <v>14040.56</v>
      </c>
      <c r="AO229" s="33">
        <f t="shared" si="293"/>
        <v>0</v>
      </c>
      <c r="AP229" s="33">
        <f t="shared" si="293"/>
        <v>0</v>
      </c>
      <c r="AQ229" s="33">
        <f t="shared" si="293"/>
        <v>0</v>
      </c>
      <c r="AR229" s="33">
        <f t="shared" si="293"/>
        <v>153690.17000000001</v>
      </c>
      <c r="AS229" s="33">
        <f t="shared" si="293"/>
        <v>0</v>
      </c>
      <c r="AT229" s="33">
        <f t="shared" si="293"/>
        <v>15971.49</v>
      </c>
      <c r="AU229" s="33">
        <f t="shared" si="293"/>
        <v>130530.75</v>
      </c>
      <c r="AV229" s="33">
        <f t="shared" si="293"/>
        <v>0</v>
      </c>
      <c r="AW229" s="33">
        <f t="shared" si="293"/>
        <v>0</v>
      </c>
      <c r="AX229" s="33">
        <f t="shared" si="293"/>
        <v>11757.2</v>
      </c>
      <c r="AY229" s="33">
        <f t="shared" si="293"/>
        <v>10954.69</v>
      </c>
      <c r="AZ229" s="33">
        <f t="shared" si="293"/>
        <v>0</v>
      </c>
      <c r="BA229" s="33">
        <f t="shared" si="293"/>
        <v>0</v>
      </c>
      <c r="BB229" s="33">
        <f t="shared" si="293"/>
        <v>0</v>
      </c>
      <c r="BC229" s="33">
        <f t="shared" si="293"/>
        <v>0</v>
      </c>
      <c r="BD229" s="33">
        <f t="shared" si="293"/>
        <v>0</v>
      </c>
      <c r="BE229" s="33">
        <f t="shared" si="293"/>
        <v>8664.36</v>
      </c>
      <c r="BF229" s="33">
        <f t="shared" si="293"/>
        <v>0</v>
      </c>
      <c r="BG229" s="33">
        <f t="shared" si="293"/>
        <v>0</v>
      </c>
      <c r="BH229" s="33">
        <f t="shared" si="293"/>
        <v>0</v>
      </c>
      <c r="BI229" s="33">
        <f t="shared" si="293"/>
        <v>0</v>
      </c>
      <c r="BJ229" s="33">
        <f t="shared" si="293"/>
        <v>0</v>
      </c>
      <c r="BK229" s="33">
        <f t="shared" si="293"/>
        <v>284117.25</v>
      </c>
      <c r="BL229" s="33">
        <f t="shared" si="293"/>
        <v>0</v>
      </c>
      <c r="BM229" s="33">
        <f t="shared" si="293"/>
        <v>0</v>
      </c>
      <c r="BN229" s="33">
        <f t="shared" si="293"/>
        <v>0</v>
      </c>
      <c r="BO229" s="33">
        <f t="shared" ref="BO229:DZ229" si="294">MIN(BO66,BO225)</f>
        <v>27459.68</v>
      </c>
      <c r="BP229" s="33">
        <f t="shared" si="294"/>
        <v>34668.720000000001</v>
      </c>
      <c r="BQ229" s="33">
        <f t="shared" si="294"/>
        <v>65183.66</v>
      </c>
      <c r="BR229" s="33">
        <f t="shared" si="294"/>
        <v>0</v>
      </c>
      <c r="BS229" s="33">
        <f t="shared" si="294"/>
        <v>44600.38</v>
      </c>
      <c r="BT229" s="33">
        <f t="shared" si="294"/>
        <v>0</v>
      </c>
      <c r="BU229" s="33">
        <f t="shared" si="294"/>
        <v>38979.81</v>
      </c>
      <c r="BV229" s="33">
        <f t="shared" si="294"/>
        <v>0</v>
      </c>
      <c r="BW229" s="33">
        <f t="shared" si="294"/>
        <v>0</v>
      </c>
      <c r="BX229" s="33">
        <f t="shared" si="294"/>
        <v>0</v>
      </c>
      <c r="BY229" s="33">
        <f t="shared" si="294"/>
        <v>30156.22</v>
      </c>
      <c r="BZ229" s="33">
        <f t="shared" si="294"/>
        <v>0</v>
      </c>
      <c r="CA229" s="33">
        <f t="shared" si="294"/>
        <v>2430.16</v>
      </c>
      <c r="CB229" s="33">
        <f t="shared" si="294"/>
        <v>0</v>
      </c>
      <c r="CC229" s="33">
        <f t="shared" si="294"/>
        <v>43295.58</v>
      </c>
      <c r="CD229" s="33">
        <f t="shared" si="294"/>
        <v>1459.1</v>
      </c>
      <c r="CE229" s="33">
        <f t="shared" si="294"/>
        <v>16002.74</v>
      </c>
      <c r="CF229" s="33">
        <f t="shared" si="294"/>
        <v>14411.78</v>
      </c>
      <c r="CG229" s="33">
        <f t="shared" si="294"/>
        <v>0</v>
      </c>
      <c r="CH229" s="33">
        <f t="shared" si="294"/>
        <v>3845.69</v>
      </c>
      <c r="CI229" s="33">
        <f t="shared" si="294"/>
        <v>16497.47</v>
      </c>
      <c r="CJ229" s="33">
        <f t="shared" si="294"/>
        <v>0</v>
      </c>
      <c r="CK229" s="33">
        <f t="shared" si="294"/>
        <v>0</v>
      </c>
      <c r="CL229" s="33">
        <f t="shared" si="294"/>
        <v>41931.08</v>
      </c>
      <c r="CM229" s="33">
        <f t="shared" si="294"/>
        <v>145907.01</v>
      </c>
      <c r="CN229" s="33">
        <f t="shared" si="294"/>
        <v>0</v>
      </c>
      <c r="CO229" s="33">
        <f t="shared" si="294"/>
        <v>0</v>
      </c>
      <c r="CP229" s="33">
        <f t="shared" si="294"/>
        <v>0</v>
      </c>
      <c r="CQ229" s="33">
        <f t="shared" si="294"/>
        <v>0</v>
      </c>
      <c r="CR229" s="33">
        <f t="shared" si="294"/>
        <v>20409.57</v>
      </c>
      <c r="CS229" s="33">
        <f t="shared" si="294"/>
        <v>0</v>
      </c>
      <c r="CT229" s="33">
        <f t="shared" si="294"/>
        <v>0</v>
      </c>
      <c r="CU229" s="33">
        <f t="shared" si="294"/>
        <v>8125.99</v>
      </c>
      <c r="CV229" s="33">
        <f t="shared" si="294"/>
        <v>0</v>
      </c>
      <c r="CW229" s="33">
        <f t="shared" si="294"/>
        <v>671.05</v>
      </c>
      <c r="CX229" s="33">
        <f t="shared" si="294"/>
        <v>38630.720000000001</v>
      </c>
      <c r="CY229" s="33">
        <f t="shared" si="294"/>
        <v>6612.5</v>
      </c>
      <c r="CZ229" s="33">
        <f t="shared" si="294"/>
        <v>0</v>
      </c>
      <c r="DA229" s="33">
        <f t="shared" si="294"/>
        <v>17009.54</v>
      </c>
      <c r="DB229" s="33">
        <f t="shared" si="294"/>
        <v>36821.870000000003</v>
      </c>
      <c r="DC229" s="33">
        <f t="shared" si="294"/>
        <v>28101.71</v>
      </c>
      <c r="DD229" s="33">
        <f t="shared" si="294"/>
        <v>26592.37</v>
      </c>
      <c r="DE229" s="33">
        <f t="shared" si="294"/>
        <v>6748.86</v>
      </c>
      <c r="DF229" s="33">
        <f t="shared" si="294"/>
        <v>0</v>
      </c>
      <c r="DG229" s="33">
        <f t="shared" si="294"/>
        <v>0</v>
      </c>
      <c r="DH229" s="33">
        <f t="shared" si="294"/>
        <v>0</v>
      </c>
      <c r="DI229" s="33">
        <f t="shared" si="294"/>
        <v>0</v>
      </c>
      <c r="DJ229" s="33">
        <f t="shared" si="294"/>
        <v>19083.310000000001</v>
      </c>
      <c r="DK229" s="33">
        <f t="shared" si="294"/>
        <v>0</v>
      </c>
      <c r="DL229" s="33">
        <f t="shared" si="294"/>
        <v>35492.120000000003</v>
      </c>
      <c r="DM229" s="33">
        <f t="shared" si="294"/>
        <v>0</v>
      </c>
      <c r="DN229" s="33">
        <f t="shared" si="294"/>
        <v>5397.59</v>
      </c>
      <c r="DO229" s="33">
        <f t="shared" si="294"/>
        <v>39960.400000000001</v>
      </c>
      <c r="DP229" s="33">
        <f t="shared" si="294"/>
        <v>0</v>
      </c>
      <c r="DQ229" s="33">
        <f t="shared" si="294"/>
        <v>0</v>
      </c>
      <c r="DR229" s="33">
        <f t="shared" si="294"/>
        <v>0</v>
      </c>
      <c r="DS229" s="33">
        <f t="shared" si="294"/>
        <v>10388.049999999999</v>
      </c>
      <c r="DT229" s="33">
        <f t="shared" si="294"/>
        <v>20175.34</v>
      </c>
      <c r="DU229" s="33">
        <f t="shared" si="294"/>
        <v>41830.67</v>
      </c>
      <c r="DV229" s="33">
        <f t="shared" si="294"/>
        <v>1723.73</v>
      </c>
      <c r="DW229" s="33">
        <f t="shared" si="294"/>
        <v>4367.59</v>
      </c>
      <c r="DX229" s="33">
        <f t="shared" si="294"/>
        <v>14619.8</v>
      </c>
      <c r="DY229" s="33">
        <f t="shared" si="294"/>
        <v>0</v>
      </c>
      <c r="DZ229" s="33">
        <f t="shared" si="294"/>
        <v>29480.95</v>
      </c>
      <c r="EA229" s="33">
        <f t="shared" ref="EA229:FX229" si="295">MIN(EA66,EA225)</f>
        <v>0</v>
      </c>
      <c r="EB229" s="33">
        <f t="shared" si="295"/>
        <v>23603.58</v>
      </c>
      <c r="EC229" s="33">
        <f t="shared" si="295"/>
        <v>0</v>
      </c>
      <c r="ED229" s="33">
        <f t="shared" si="295"/>
        <v>0</v>
      </c>
      <c r="EE229" s="33">
        <f t="shared" si="295"/>
        <v>0</v>
      </c>
      <c r="EF229" s="33">
        <f t="shared" si="295"/>
        <v>0</v>
      </c>
      <c r="EG229" s="33">
        <f t="shared" si="295"/>
        <v>8515.83</v>
      </c>
      <c r="EH229" s="33">
        <f t="shared" si="295"/>
        <v>75684.44</v>
      </c>
      <c r="EI229" s="33">
        <f t="shared" si="295"/>
        <v>1329905.1299999999</v>
      </c>
      <c r="EJ229" s="33">
        <f t="shared" si="295"/>
        <v>0</v>
      </c>
      <c r="EK229" s="33">
        <f t="shared" si="295"/>
        <v>0</v>
      </c>
      <c r="EL229" s="33">
        <f t="shared" si="295"/>
        <v>14646.58</v>
      </c>
      <c r="EM229" s="33">
        <f t="shared" si="295"/>
        <v>61417.53</v>
      </c>
      <c r="EN229" s="33">
        <f t="shared" si="295"/>
        <v>0</v>
      </c>
      <c r="EO229" s="33">
        <f t="shared" si="295"/>
        <v>92932.479999999996</v>
      </c>
      <c r="EP229" s="33">
        <f t="shared" si="295"/>
        <v>0</v>
      </c>
      <c r="EQ229" s="33">
        <f t="shared" si="295"/>
        <v>0</v>
      </c>
      <c r="ER229" s="33">
        <f t="shared" si="295"/>
        <v>111024.63</v>
      </c>
      <c r="ES229" s="33">
        <f t="shared" si="295"/>
        <v>4367.55</v>
      </c>
      <c r="ET229" s="33">
        <f t="shared" si="295"/>
        <v>0</v>
      </c>
      <c r="EU229" s="33">
        <f t="shared" si="295"/>
        <v>44563.49</v>
      </c>
      <c r="EV229" s="33">
        <f t="shared" si="295"/>
        <v>69.56</v>
      </c>
      <c r="EW229" s="33">
        <f t="shared" si="295"/>
        <v>0</v>
      </c>
      <c r="EX229" s="33">
        <f t="shared" si="295"/>
        <v>47024.23</v>
      </c>
      <c r="EY229" s="33">
        <f t="shared" si="295"/>
        <v>63052.77</v>
      </c>
      <c r="EZ229" s="33">
        <f t="shared" si="295"/>
        <v>0</v>
      </c>
      <c r="FA229" s="33">
        <f t="shared" si="295"/>
        <v>0</v>
      </c>
      <c r="FB229" s="33">
        <f t="shared" si="295"/>
        <v>0</v>
      </c>
      <c r="FC229" s="33">
        <f t="shared" si="295"/>
        <v>0</v>
      </c>
      <c r="FD229" s="33">
        <f t="shared" si="295"/>
        <v>45806.55</v>
      </c>
      <c r="FE229" s="33">
        <f t="shared" si="295"/>
        <v>35199.71</v>
      </c>
      <c r="FF229" s="33">
        <f t="shared" si="295"/>
        <v>6399.28</v>
      </c>
      <c r="FG229" s="33">
        <f t="shared" si="295"/>
        <v>0</v>
      </c>
      <c r="FH229" s="33">
        <f t="shared" si="295"/>
        <v>23460.61</v>
      </c>
      <c r="FI229" s="33">
        <f t="shared" si="295"/>
        <v>0</v>
      </c>
      <c r="FJ229" s="33">
        <f t="shared" si="295"/>
        <v>24331.1</v>
      </c>
      <c r="FK229" s="33">
        <f t="shared" si="295"/>
        <v>0</v>
      </c>
      <c r="FL229" s="33">
        <f t="shared" si="295"/>
        <v>6608.61</v>
      </c>
      <c r="FM229" s="33">
        <f t="shared" si="295"/>
        <v>0</v>
      </c>
      <c r="FN229" s="33">
        <f t="shared" si="295"/>
        <v>0</v>
      </c>
      <c r="FO229" s="33">
        <f t="shared" si="295"/>
        <v>0</v>
      </c>
      <c r="FP229" s="33">
        <f t="shared" si="295"/>
        <v>189779.34</v>
      </c>
      <c r="FQ229" s="33">
        <f t="shared" si="295"/>
        <v>0</v>
      </c>
      <c r="FR229" s="33">
        <f t="shared" si="295"/>
        <v>25222.85</v>
      </c>
      <c r="FS229" s="33">
        <f t="shared" si="295"/>
        <v>22124.39</v>
      </c>
      <c r="FT229" s="47">
        <f t="shared" si="295"/>
        <v>0</v>
      </c>
      <c r="FU229" s="33">
        <f t="shared" si="295"/>
        <v>0</v>
      </c>
      <c r="FV229" s="33">
        <f t="shared" si="295"/>
        <v>0</v>
      </c>
      <c r="FW229" s="33">
        <f t="shared" si="295"/>
        <v>0</v>
      </c>
      <c r="FX229" s="33">
        <f t="shared" si="295"/>
        <v>7153.09</v>
      </c>
      <c r="FY229" s="33"/>
      <c r="FZ229" s="33">
        <f>SUM(C229:FX229)</f>
        <v>7552401.8399999999</v>
      </c>
      <c r="GA229" s="33"/>
      <c r="GB229" s="33"/>
      <c r="GC229" s="33"/>
      <c r="GD229" s="6"/>
      <c r="GE229" s="6"/>
    </row>
    <row r="230" spans="1:187" ht="15.75" x14ac:dyDescent="0.25">
      <c r="A230" s="48"/>
      <c r="B230" s="2" t="s">
        <v>596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47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47"/>
      <c r="FU230" s="33"/>
      <c r="FV230" s="33"/>
      <c r="FW230" s="33"/>
      <c r="FX230" s="33"/>
      <c r="FY230" s="33"/>
      <c r="FZ230" s="33"/>
      <c r="GA230" s="33"/>
      <c r="GB230" s="33"/>
      <c r="GC230" s="33"/>
      <c r="GD230" s="6"/>
      <c r="GE230" s="6"/>
    </row>
    <row r="231" spans="1:187" ht="15.75" x14ac:dyDescent="0.25">
      <c r="A231" s="3"/>
      <c r="B231" s="2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8"/>
      <c r="FE231" s="48"/>
      <c r="FF231" s="48"/>
      <c r="FG231" s="48"/>
      <c r="FH231" s="48"/>
      <c r="FI231" s="48"/>
      <c r="FJ231" s="48"/>
      <c r="FK231" s="48"/>
      <c r="FL231" s="48"/>
      <c r="FM231" s="48"/>
      <c r="FN231" s="48"/>
      <c r="FO231" s="48"/>
      <c r="FP231" s="48"/>
      <c r="FQ231" s="48"/>
      <c r="FR231" s="48"/>
      <c r="FS231" s="48"/>
      <c r="FT231" s="48"/>
      <c r="FU231" s="48"/>
      <c r="FV231" s="48"/>
      <c r="FW231" s="48"/>
      <c r="FX231" s="48"/>
      <c r="FY231" s="33"/>
      <c r="FZ231" s="6"/>
      <c r="GA231" s="33"/>
      <c r="GB231" s="33"/>
      <c r="GC231" s="33"/>
      <c r="GD231" s="6"/>
      <c r="GE231" s="6"/>
    </row>
    <row r="232" spans="1:187" ht="15.75" x14ac:dyDescent="0.25">
      <c r="A232" s="3" t="s">
        <v>414</v>
      </c>
      <c r="B232" s="45" t="s">
        <v>597</v>
      </c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8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07"/>
      <c r="BC232" s="107"/>
      <c r="BD232" s="107"/>
      <c r="BE232" s="107"/>
      <c r="BF232" s="107"/>
      <c r="BG232" s="107"/>
      <c r="BH232" s="107"/>
      <c r="BI232" s="107"/>
      <c r="BJ232" s="107"/>
      <c r="BK232" s="107"/>
      <c r="BL232" s="107"/>
      <c r="BM232" s="107"/>
      <c r="BN232" s="107"/>
      <c r="BO232" s="107"/>
      <c r="BP232" s="107"/>
      <c r="BQ232" s="107"/>
      <c r="BR232" s="107"/>
      <c r="BS232" s="107"/>
      <c r="BT232" s="107"/>
      <c r="BU232" s="107"/>
      <c r="BV232" s="107"/>
      <c r="BW232" s="107"/>
      <c r="BX232" s="107"/>
      <c r="BY232" s="107"/>
      <c r="BZ232" s="107"/>
      <c r="CA232" s="107"/>
      <c r="CB232" s="107"/>
      <c r="CC232" s="107"/>
      <c r="CD232" s="107"/>
      <c r="CE232" s="107"/>
      <c r="CF232" s="107"/>
      <c r="CG232" s="107"/>
      <c r="CH232" s="107"/>
      <c r="CI232" s="107"/>
      <c r="CJ232" s="107"/>
      <c r="CK232" s="107"/>
      <c r="CL232" s="107"/>
      <c r="CM232" s="107"/>
      <c r="CN232" s="107"/>
      <c r="CO232" s="107"/>
      <c r="CP232" s="107"/>
      <c r="CQ232" s="107"/>
      <c r="CR232" s="107"/>
      <c r="CS232" s="107"/>
      <c r="CT232" s="107"/>
      <c r="CU232" s="107"/>
      <c r="CV232" s="107"/>
      <c r="CW232" s="107"/>
      <c r="CX232" s="107"/>
      <c r="CY232" s="107"/>
      <c r="CZ232" s="107"/>
      <c r="DA232" s="107"/>
      <c r="DB232" s="107"/>
      <c r="DC232" s="107"/>
      <c r="DD232" s="107"/>
      <c r="DE232" s="107"/>
      <c r="DF232" s="107"/>
      <c r="DG232" s="107"/>
      <c r="DH232" s="107"/>
      <c r="DI232" s="107"/>
      <c r="DJ232" s="107"/>
      <c r="DK232" s="107"/>
      <c r="DL232" s="107"/>
      <c r="DM232" s="107"/>
      <c r="DN232" s="107"/>
      <c r="DO232" s="107"/>
      <c r="DP232" s="107"/>
      <c r="DQ232" s="107"/>
      <c r="DR232" s="107"/>
      <c r="DS232" s="107"/>
      <c r="DT232" s="107"/>
      <c r="DU232" s="107"/>
      <c r="DV232" s="107"/>
      <c r="DW232" s="107"/>
      <c r="DX232" s="107"/>
      <c r="DY232" s="107"/>
      <c r="DZ232" s="107"/>
      <c r="EA232" s="107"/>
      <c r="EB232" s="107"/>
      <c r="EC232" s="107"/>
      <c r="ED232" s="107"/>
      <c r="EE232" s="107"/>
      <c r="EF232" s="107"/>
      <c r="EG232" s="107"/>
      <c r="EH232" s="107"/>
      <c r="EI232" s="107"/>
      <c r="EJ232" s="107"/>
      <c r="EK232" s="107"/>
      <c r="EL232" s="107"/>
      <c r="EM232" s="107"/>
      <c r="EN232" s="107"/>
      <c r="EO232" s="107"/>
      <c r="EP232" s="107"/>
      <c r="EQ232" s="107"/>
      <c r="ER232" s="107"/>
      <c r="ES232" s="107"/>
      <c r="ET232" s="107"/>
      <c r="EU232" s="107"/>
      <c r="EV232" s="107"/>
      <c r="EW232" s="107"/>
      <c r="EX232" s="107"/>
      <c r="EY232" s="107"/>
      <c r="EZ232" s="107"/>
      <c r="FA232" s="107"/>
      <c r="FB232" s="107"/>
      <c r="FC232" s="107"/>
      <c r="FD232" s="107"/>
      <c r="FE232" s="107"/>
      <c r="FF232" s="107"/>
      <c r="FG232" s="107"/>
      <c r="FH232" s="107"/>
      <c r="FI232" s="107"/>
      <c r="FJ232" s="107"/>
      <c r="FK232" s="107"/>
      <c r="FL232" s="107"/>
      <c r="FM232" s="107"/>
      <c r="FN232" s="107"/>
      <c r="FO232" s="107"/>
      <c r="FP232" s="107"/>
      <c r="FQ232" s="107"/>
      <c r="FR232" s="107"/>
      <c r="FS232" s="107"/>
      <c r="FT232" s="108"/>
      <c r="FU232" s="107"/>
      <c r="FV232" s="107"/>
      <c r="FW232" s="107"/>
      <c r="FX232" s="107"/>
      <c r="FY232" s="33"/>
      <c r="FZ232" s="33"/>
      <c r="GA232" s="33"/>
      <c r="GB232" s="33"/>
      <c r="GC232" s="33"/>
      <c r="GD232" s="6"/>
      <c r="GE232" s="6"/>
    </row>
    <row r="233" spans="1:187" ht="15.75" x14ac:dyDescent="0.25">
      <c r="A233" s="3" t="s">
        <v>598</v>
      </c>
      <c r="B233" s="2" t="s">
        <v>599</v>
      </c>
      <c r="C233" s="33">
        <f>+C213+C231</f>
        <v>72480084.909999996</v>
      </c>
      <c r="D233" s="33">
        <f t="shared" ref="D233:BO233" si="296">+D213+D231</f>
        <v>353421544.51999998</v>
      </c>
      <c r="E233" s="33">
        <f t="shared" si="296"/>
        <v>72479846.149999991</v>
      </c>
      <c r="F233" s="33">
        <f t="shared" si="296"/>
        <v>147868482.38</v>
      </c>
      <c r="G233" s="33">
        <f t="shared" si="296"/>
        <v>9359432.0099999998</v>
      </c>
      <c r="H233" s="33">
        <f t="shared" si="296"/>
        <v>8509792.379999999</v>
      </c>
      <c r="I233" s="33">
        <f t="shared" si="296"/>
        <v>92566355.379999995</v>
      </c>
      <c r="J233" s="33">
        <f t="shared" si="296"/>
        <v>19176430.338</v>
      </c>
      <c r="K233" s="33">
        <f t="shared" si="296"/>
        <v>3373355.08</v>
      </c>
      <c r="L233" s="33">
        <f t="shared" si="296"/>
        <v>23595304.07</v>
      </c>
      <c r="M233" s="33">
        <f t="shared" si="296"/>
        <v>13581365.049999999</v>
      </c>
      <c r="N233" s="33">
        <f t="shared" si="296"/>
        <v>452214334.69</v>
      </c>
      <c r="O233" s="33">
        <f t="shared" si="296"/>
        <v>121860174.67999999</v>
      </c>
      <c r="P233" s="33">
        <f t="shared" si="296"/>
        <v>2799302.1</v>
      </c>
      <c r="Q233" s="33">
        <f t="shared" si="296"/>
        <v>357171520.36000001</v>
      </c>
      <c r="R233" s="33">
        <f t="shared" si="296"/>
        <v>22682472.120000001</v>
      </c>
      <c r="S233" s="33">
        <f t="shared" si="296"/>
        <v>14004461.439999999</v>
      </c>
      <c r="T233" s="33">
        <f t="shared" si="296"/>
        <v>2144964.84</v>
      </c>
      <c r="U233" s="33">
        <f t="shared" si="296"/>
        <v>872742.97</v>
      </c>
      <c r="V233" s="33">
        <f t="shared" si="296"/>
        <v>3357635.6</v>
      </c>
      <c r="W233" s="33">
        <f t="shared" si="296"/>
        <v>872942.15</v>
      </c>
      <c r="X233" s="33">
        <f t="shared" si="296"/>
        <v>854171.2</v>
      </c>
      <c r="Y233" s="33">
        <f t="shared" si="296"/>
        <v>14544530.17</v>
      </c>
      <c r="Z233" s="33">
        <f t="shared" si="296"/>
        <v>2833593.02</v>
      </c>
      <c r="AA233" s="33">
        <f t="shared" si="296"/>
        <v>252917425.71000001</v>
      </c>
      <c r="AB233" s="33">
        <f t="shared" si="296"/>
        <v>254158879.38</v>
      </c>
      <c r="AC233" s="33">
        <f t="shared" si="296"/>
        <v>8474448.5700000003</v>
      </c>
      <c r="AD233" s="33">
        <f t="shared" si="296"/>
        <v>10867548.01</v>
      </c>
      <c r="AE233" s="33">
        <f t="shared" si="296"/>
        <v>1695008.01</v>
      </c>
      <c r="AF233" s="33">
        <f t="shared" si="296"/>
        <v>2472703.1800000002</v>
      </c>
      <c r="AG233" s="33">
        <f t="shared" si="296"/>
        <v>7383182.5899999999</v>
      </c>
      <c r="AH233" s="33">
        <f t="shared" si="296"/>
        <v>8780916.7100000009</v>
      </c>
      <c r="AI233" s="33">
        <f t="shared" si="296"/>
        <v>3790675.18</v>
      </c>
      <c r="AJ233" s="33">
        <f t="shared" si="296"/>
        <v>2805852.22</v>
      </c>
      <c r="AK233" s="33">
        <f t="shared" si="296"/>
        <v>2886718.17</v>
      </c>
      <c r="AL233" s="33">
        <f t="shared" si="296"/>
        <v>3282088.76</v>
      </c>
      <c r="AM233" s="33">
        <f t="shared" si="296"/>
        <v>4274969.66</v>
      </c>
      <c r="AN233" s="33">
        <f t="shared" si="296"/>
        <v>3878005.98</v>
      </c>
      <c r="AO233" s="33">
        <f t="shared" si="296"/>
        <v>39361716.280000001</v>
      </c>
      <c r="AP233" s="33">
        <f t="shared" si="296"/>
        <v>776068934.45999992</v>
      </c>
      <c r="AQ233" s="33">
        <f t="shared" si="296"/>
        <v>3240854.81</v>
      </c>
      <c r="AR233" s="33">
        <f t="shared" si="296"/>
        <v>536143285.56999999</v>
      </c>
      <c r="AS233" s="33">
        <f t="shared" si="296"/>
        <v>61575335.579999998</v>
      </c>
      <c r="AT233" s="33">
        <f t="shared" si="296"/>
        <v>19834891.600000001</v>
      </c>
      <c r="AU233" s="33">
        <f t="shared" si="296"/>
        <v>3205567.95</v>
      </c>
      <c r="AV233" s="33">
        <f t="shared" si="296"/>
        <v>3609067.4</v>
      </c>
      <c r="AW233" s="33">
        <f t="shared" si="296"/>
        <v>2952238.9000000004</v>
      </c>
      <c r="AX233" s="33">
        <f t="shared" si="296"/>
        <v>901398.36</v>
      </c>
      <c r="AY233" s="33">
        <f t="shared" si="296"/>
        <v>4671672.6900000004</v>
      </c>
      <c r="AZ233" s="33">
        <f t="shared" si="296"/>
        <v>100416779.83000001</v>
      </c>
      <c r="BA233" s="33">
        <f t="shared" si="296"/>
        <v>74027124.444000006</v>
      </c>
      <c r="BB233" s="33">
        <f t="shared" si="296"/>
        <v>64031883.630000003</v>
      </c>
      <c r="BC233" s="33">
        <f t="shared" si="296"/>
        <v>256152062.92000002</v>
      </c>
      <c r="BD233" s="33">
        <f t="shared" si="296"/>
        <v>40464485.177999996</v>
      </c>
      <c r="BE233" s="33">
        <f t="shared" si="296"/>
        <v>12257258.869999999</v>
      </c>
      <c r="BF233" s="33">
        <f t="shared" si="296"/>
        <v>198855220.382</v>
      </c>
      <c r="BG233" s="33">
        <f t="shared" si="296"/>
        <v>8940099.2300000004</v>
      </c>
      <c r="BH233" s="33">
        <f t="shared" si="296"/>
        <v>5958337.9800000004</v>
      </c>
      <c r="BI233" s="33">
        <f t="shared" si="296"/>
        <v>3311248.1</v>
      </c>
      <c r="BJ233" s="33">
        <f t="shared" si="296"/>
        <v>51551945.562000006</v>
      </c>
      <c r="BK233" s="33">
        <f t="shared" si="296"/>
        <v>184179550.09</v>
      </c>
      <c r="BL233" s="33">
        <f t="shared" si="296"/>
        <v>2788512.66</v>
      </c>
      <c r="BM233" s="33">
        <f t="shared" si="296"/>
        <v>3376076.8899999997</v>
      </c>
      <c r="BN233" s="33">
        <f t="shared" si="296"/>
        <v>30027447.684</v>
      </c>
      <c r="BO233" s="33">
        <f t="shared" si="296"/>
        <v>11571707.82</v>
      </c>
      <c r="BP233" s="33">
        <f t="shared" ref="BP233:EA233" si="297">+BP213+BP231</f>
        <v>2746218.47</v>
      </c>
      <c r="BQ233" s="33">
        <f t="shared" si="297"/>
        <v>53808622.25</v>
      </c>
      <c r="BR233" s="33">
        <f t="shared" si="297"/>
        <v>39188001.280000001</v>
      </c>
      <c r="BS233" s="33">
        <f t="shared" si="297"/>
        <v>10094644.42</v>
      </c>
      <c r="BT233" s="33">
        <f t="shared" si="297"/>
        <v>4515408.5900000008</v>
      </c>
      <c r="BU233" s="33">
        <f t="shared" si="297"/>
        <v>4446146.32</v>
      </c>
      <c r="BV233" s="33">
        <f t="shared" si="297"/>
        <v>10859674.08</v>
      </c>
      <c r="BW233" s="33">
        <f t="shared" si="297"/>
        <v>16703024.33</v>
      </c>
      <c r="BX233" s="33">
        <f t="shared" si="297"/>
        <v>1619852.9500000002</v>
      </c>
      <c r="BY233" s="33">
        <f t="shared" si="297"/>
        <v>4996199.5</v>
      </c>
      <c r="BZ233" s="33">
        <f t="shared" si="297"/>
        <v>2781434.0500000003</v>
      </c>
      <c r="CA233" s="33">
        <f t="shared" si="297"/>
        <v>2584335.06</v>
      </c>
      <c r="CB233" s="33">
        <f t="shared" si="297"/>
        <v>680894228.81000006</v>
      </c>
      <c r="CC233" s="33">
        <f t="shared" si="297"/>
        <v>2327172.4300000002</v>
      </c>
      <c r="CD233" s="33">
        <f t="shared" si="297"/>
        <v>991026.07</v>
      </c>
      <c r="CE233" s="33">
        <f t="shared" si="297"/>
        <v>2348292.6800000002</v>
      </c>
      <c r="CF233" s="33">
        <f t="shared" si="297"/>
        <v>1542200.61</v>
      </c>
      <c r="CG233" s="33">
        <f t="shared" si="297"/>
        <v>2672154.46</v>
      </c>
      <c r="CH233" s="33">
        <f t="shared" si="297"/>
        <v>1774298.21</v>
      </c>
      <c r="CI233" s="33">
        <f t="shared" si="297"/>
        <v>6363261.9699999997</v>
      </c>
      <c r="CJ233" s="33">
        <f t="shared" si="297"/>
        <v>8755352.2599999998</v>
      </c>
      <c r="CK233" s="33">
        <f t="shared" si="297"/>
        <v>46603358.280000001</v>
      </c>
      <c r="CL233" s="33">
        <f t="shared" si="297"/>
        <v>11768313.630000001</v>
      </c>
      <c r="CM233" s="33">
        <f t="shared" si="297"/>
        <v>7888404.9500000002</v>
      </c>
      <c r="CN233" s="33">
        <f t="shared" si="297"/>
        <v>244424143.34999999</v>
      </c>
      <c r="CO233" s="33">
        <f t="shared" si="297"/>
        <v>124596117.164</v>
      </c>
      <c r="CP233" s="33">
        <f t="shared" si="297"/>
        <v>9716159.2299999986</v>
      </c>
      <c r="CQ233" s="33">
        <f t="shared" si="297"/>
        <v>9639127.1199999992</v>
      </c>
      <c r="CR233" s="33">
        <f t="shared" si="297"/>
        <v>2591295.42</v>
      </c>
      <c r="CS233" s="33">
        <f t="shared" si="297"/>
        <v>3719620.8</v>
      </c>
      <c r="CT233" s="33">
        <f t="shared" si="297"/>
        <v>1795962.2</v>
      </c>
      <c r="CU233" s="33">
        <f t="shared" si="297"/>
        <v>3639291.92</v>
      </c>
      <c r="CV233" s="33">
        <f t="shared" si="297"/>
        <v>843898.67999999993</v>
      </c>
      <c r="CW233" s="33">
        <f t="shared" si="297"/>
        <v>2399900.58</v>
      </c>
      <c r="CX233" s="33">
        <f t="shared" si="297"/>
        <v>4554100.24</v>
      </c>
      <c r="CY233" s="33">
        <f t="shared" si="297"/>
        <v>871001.91</v>
      </c>
      <c r="CZ233" s="33">
        <f t="shared" si="297"/>
        <v>17670959.490000002</v>
      </c>
      <c r="DA233" s="33">
        <f t="shared" si="297"/>
        <v>2555870.86</v>
      </c>
      <c r="DB233" s="33">
        <f t="shared" si="297"/>
        <v>3450493.19</v>
      </c>
      <c r="DC233" s="33">
        <f t="shared" si="297"/>
        <v>2338556.5699999998</v>
      </c>
      <c r="DD233" s="33">
        <f t="shared" si="297"/>
        <v>2350999.5499999998</v>
      </c>
      <c r="DE233" s="33">
        <f t="shared" si="297"/>
        <v>4285256.26</v>
      </c>
      <c r="DF233" s="33">
        <f t="shared" si="297"/>
        <v>179396904.60800001</v>
      </c>
      <c r="DG233" s="33">
        <f t="shared" si="297"/>
        <v>1393097.98</v>
      </c>
      <c r="DH233" s="33">
        <f t="shared" si="297"/>
        <v>16931448.690000001</v>
      </c>
      <c r="DI233" s="33">
        <f t="shared" si="297"/>
        <v>22550233.789999999</v>
      </c>
      <c r="DJ233" s="33">
        <f t="shared" si="297"/>
        <v>6345693.7300000004</v>
      </c>
      <c r="DK233" s="33">
        <f t="shared" si="297"/>
        <v>4432493.87</v>
      </c>
      <c r="DL233" s="33">
        <f t="shared" si="297"/>
        <v>49911501.579999998</v>
      </c>
      <c r="DM233" s="33">
        <f t="shared" si="297"/>
        <v>3890584.8299999996</v>
      </c>
      <c r="DN233" s="33">
        <f t="shared" si="297"/>
        <v>13023431.869999999</v>
      </c>
      <c r="DO233" s="33">
        <f t="shared" si="297"/>
        <v>26943598.629999999</v>
      </c>
      <c r="DP233" s="33">
        <f t="shared" si="297"/>
        <v>2928740.66</v>
      </c>
      <c r="DQ233" s="33">
        <f t="shared" si="297"/>
        <v>5376529.75</v>
      </c>
      <c r="DR233" s="33">
        <f t="shared" si="297"/>
        <v>12869076.369999999</v>
      </c>
      <c r="DS233" s="33">
        <f t="shared" si="297"/>
        <v>7578984.0899999999</v>
      </c>
      <c r="DT233" s="33">
        <f t="shared" si="297"/>
        <v>2133563.7799999998</v>
      </c>
      <c r="DU233" s="33">
        <f t="shared" si="297"/>
        <v>4001533.21</v>
      </c>
      <c r="DV233" s="33">
        <f t="shared" si="297"/>
        <v>2735574.89</v>
      </c>
      <c r="DW233" s="33">
        <f t="shared" si="297"/>
        <v>3816060.94</v>
      </c>
      <c r="DX233" s="33">
        <f t="shared" si="297"/>
        <v>2775364.83</v>
      </c>
      <c r="DY233" s="33">
        <f t="shared" si="297"/>
        <v>3941984.8000000003</v>
      </c>
      <c r="DZ233" s="33">
        <f t="shared" si="297"/>
        <v>8454965.2599999998</v>
      </c>
      <c r="EA233" s="33">
        <f t="shared" si="297"/>
        <v>6378682.5499999998</v>
      </c>
      <c r="EB233" s="33">
        <f t="shared" ref="EB233:FX233" si="298">+EB213+EB231</f>
        <v>5309382.9400000004</v>
      </c>
      <c r="EC233" s="33">
        <f t="shared" si="298"/>
        <v>3293319.5599999996</v>
      </c>
      <c r="ED233" s="33">
        <f t="shared" si="298"/>
        <v>18481576.960000001</v>
      </c>
      <c r="EE233" s="33">
        <f t="shared" si="298"/>
        <v>2627048.44</v>
      </c>
      <c r="EF233" s="33">
        <f t="shared" si="298"/>
        <v>12804420.27</v>
      </c>
      <c r="EG233" s="33">
        <f t="shared" si="298"/>
        <v>3159232.7</v>
      </c>
      <c r="EH233" s="33">
        <f t="shared" si="298"/>
        <v>2819571.2</v>
      </c>
      <c r="EI233" s="33">
        <f t="shared" si="298"/>
        <v>147007251.84</v>
      </c>
      <c r="EJ233" s="33">
        <f t="shared" si="298"/>
        <v>77152449.596000001</v>
      </c>
      <c r="EK233" s="33">
        <f t="shared" si="298"/>
        <v>6171476.5699999994</v>
      </c>
      <c r="EL233" s="33">
        <f t="shared" si="298"/>
        <v>4414954.68</v>
      </c>
      <c r="EM233" s="33">
        <f t="shared" si="298"/>
        <v>4198090.21</v>
      </c>
      <c r="EN233" s="33">
        <f t="shared" si="298"/>
        <v>9685107.9100000001</v>
      </c>
      <c r="EO233" s="33">
        <f t="shared" si="298"/>
        <v>3896380.83</v>
      </c>
      <c r="EP233" s="33">
        <f t="shared" si="298"/>
        <v>4351949.1899999995</v>
      </c>
      <c r="EQ233" s="33">
        <f t="shared" si="298"/>
        <v>23305554</v>
      </c>
      <c r="ER233" s="33">
        <f t="shared" si="298"/>
        <v>3932488.07</v>
      </c>
      <c r="ES233" s="33">
        <f t="shared" si="298"/>
        <v>1964324.57</v>
      </c>
      <c r="ET233" s="33">
        <f t="shared" si="298"/>
        <v>3303031.04</v>
      </c>
      <c r="EU233" s="33">
        <f t="shared" si="298"/>
        <v>6397767.6299999999</v>
      </c>
      <c r="EV233" s="33">
        <f t="shared" si="298"/>
        <v>1225078.8899999999</v>
      </c>
      <c r="EW233" s="33">
        <f t="shared" si="298"/>
        <v>10332738.220000001</v>
      </c>
      <c r="EX233" s="33">
        <f t="shared" si="298"/>
        <v>3232202.78</v>
      </c>
      <c r="EY233" s="33">
        <f t="shared" si="298"/>
        <v>4282403.4400000004</v>
      </c>
      <c r="EZ233" s="33">
        <f t="shared" si="298"/>
        <v>1984011.72</v>
      </c>
      <c r="FA233" s="33">
        <f t="shared" si="298"/>
        <v>30229008.579999998</v>
      </c>
      <c r="FB233" s="33">
        <f t="shared" si="298"/>
        <v>3852502.4899999998</v>
      </c>
      <c r="FC233" s="33">
        <f t="shared" si="298"/>
        <v>19406246.960000001</v>
      </c>
      <c r="FD233" s="33">
        <f t="shared" si="298"/>
        <v>3830877.86</v>
      </c>
      <c r="FE233" s="33">
        <f t="shared" si="298"/>
        <v>1633919.35</v>
      </c>
      <c r="FF233" s="33">
        <f t="shared" si="298"/>
        <v>3009531.24</v>
      </c>
      <c r="FG233" s="33">
        <f t="shared" si="298"/>
        <v>1886270.1199999999</v>
      </c>
      <c r="FH233" s="33">
        <f t="shared" si="298"/>
        <v>1570285.62</v>
      </c>
      <c r="FI233" s="33">
        <f t="shared" si="298"/>
        <v>15825542.9</v>
      </c>
      <c r="FJ233" s="33">
        <f t="shared" si="298"/>
        <v>15740858.85</v>
      </c>
      <c r="FK233" s="33">
        <f t="shared" si="298"/>
        <v>18878143.18</v>
      </c>
      <c r="FL233" s="33">
        <f t="shared" si="298"/>
        <v>48796379.829999998</v>
      </c>
      <c r="FM233" s="33">
        <f t="shared" si="298"/>
        <v>30299070.828000002</v>
      </c>
      <c r="FN233" s="33">
        <f t="shared" si="298"/>
        <v>183612381.71000001</v>
      </c>
      <c r="FO233" s="33">
        <f t="shared" si="298"/>
        <v>9715247.3099999987</v>
      </c>
      <c r="FP233" s="33">
        <f t="shared" si="298"/>
        <v>19722633.890000001</v>
      </c>
      <c r="FQ233" s="33">
        <f t="shared" si="298"/>
        <v>8023943.29</v>
      </c>
      <c r="FR233" s="33">
        <f t="shared" si="298"/>
        <v>2450113.9500000002</v>
      </c>
      <c r="FS233" s="33">
        <f t="shared" si="298"/>
        <v>2685526.75</v>
      </c>
      <c r="FT233" s="47">
        <f t="shared" si="298"/>
        <v>1401925.73</v>
      </c>
      <c r="FU233" s="33">
        <f t="shared" si="298"/>
        <v>7389588.8899999997</v>
      </c>
      <c r="FV233" s="33">
        <f t="shared" si="298"/>
        <v>6181662.4699999997</v>
      </c>
      <c r="FW233" s="33">
        <f t="shared" si="298"/>
        <v>2835238.3400000003</v>
      </c>
      <c r="FX233" s="33">
        <f t="shared" si="298"/>
        <v>1160581.8500000001</v>
      </c>
      <c r="FY233" s="33"/>
      <c r="FZ233" s="33">
        <f>SUM(C233:FX233)</f>
        <v>7442761690.7539978</v>
      </c>
      <c r="GA233" s="33"/>
      <c r="GB233" s="33"/>
      <c r="GC233" s="33"/>
      <c r="GD233" s="6"/>
      <c r="GE233" s="6"/>
    </row>
    <row r="234" spans="1:187" ht="15.75" x14ac:dyDescent="0.25">
      <c r="A234" s="3" t="s">
        <v>600</v>
      </c>
      <c r="B234" s="2" t="s">
        <v>601</v>
      </c>
      <c r="C234" s="33">
        <f t="shared" ref="C234:BN234" si="299">C229</f>
        <v>0</v>
      </c>
      <c r="D234" s="33">
        <f t="shared" si="299"/>
        <v>0</v>
      </c>
      <c r="E234" s="33">
        <f t="shared" si="299"/>
        <v>0</v>
      </c>
      <c r="F234" s="33">
        <f t="shared" si="299"/>
        <v>108813.53</v>
      </c>
      <c r="G234" s="33">
        <f t="shared" si="299"/>
        <v>0</v>
      </c>
      <c r="H234" s="33">
        <f t="shared" si="299"/>
        <v>0</v>
      </c>
      <c r="I234" s="33">
        <f t="shared" si="299"/>
        <v>1608117.19</v>
      </c>
      <c r="J234" s="33">
        <f t="shared" si="299"/>
        <v>0</v>
      </c>
      <c r="K234" s="33">
        <f t="shared" si="299"/>
        <v>4547.5600000000004</v>
      </c>
      <c r="L234" s="33">
        <f t="shared" si="299"/>
        <v>45112.639999999999</v>
      </c>
      <c r="M234" s="33">
        <f t="shared" si="299"/>
        <v>0</v>
      </c>
      <c r="N234" s="33">
        <f t="shared" si="299"/>
        <v>0</v>
      </c>
      <c r="O234" s="33">
        <f t="shared" si="299"/>
        <v>0</v>
      </c>
      <c r="P234" s="33">
        <f t="shared" si="299"/>
        <v>0</v>
      </c>
      <c r="Q234" s="33">
        <f t="shared" si="299"/>
        <v>881308.44</v>
      </c>
      <c r="R234" s="33">
        <f t="shared" si="299"/>
        <v>4472.25</v>
      </c>
      <c r="S234" s="33">
        <f t="shared" si="299"/>
        <v>52352.91</v>
      </c>
      <c r="T234" s="33">
        <f t="shared" si="299"/>
        <v>0</v>
      </c>
      <c r="U234" s="33">
        <f t="shared" si="299"/>
        <v>9361.33</v>
      </c>
      <c r="V234" s="33">
        <f t="shared" si="299"/>
        <v>0</v>
      </c>
      <c r="W234" s="47">
        <f t="shared" si="299"/>
        <v>18921.990000000002</v>
      </c>
      <c r="X234" s="33">
        <f t="shared" si="299"/>
        <v>2985.3</v>
      </c>
      <c r="Y234" s="33">
        <f t="shared" si="299"/>
        <v>659865.25</v>
      </c>
      <c r="Z234" s="33">
        <f t="shared" si="299"/>
        <v>87821.88</v>
      </c>
      <c r="AA234" s="33">
        <f t="shared" si="299"/>
        <v>0</v>
      </c>
      <c r="AB234" s="33">
        <f t="shared" si="299"/>
        <v>0</v>
      </c>
      <c r="AC234" s="33">
        <f t="shared" si="299"/>
        <v>0</v>
      </c>
      <c r="AD234" s="33">
        <f t="shared" si="299"/>
        <v>18344.509999999998</v>
      </c>
      <c r="AE234" s="33">
        <f t="shared" si="299"/>
        <v>38704.949999999997</v>
      </c>
      <c r="AF234" s="33">
        <f t="shared" si="299"/>
        <v>6809.57</v>
      </c>
      <c r="AG234" s="33">
        <f t="shared" si="299"/>
        <v>19266.810000000001</v>
      </c>
      <c r="AH234" s="33">
        <f t="shared" si="299"/>
        <v>55780.47</v>
      </c>
      <c r="AI234" s="33">
        <f t="shared" si="299"/>
        <v>7785.05</v>
      </c>
      <c r="AJ234" s="33">
        <f t="shared" si="299"/>
        <v>0</v>
      </c>
      <c r="AK234" s="33">
        <f t="shared" si="299"/>
        <v>39012.43</v>
      </c>
      <c r="AL234" s="33">
        <f t="shared" si="299"/>
        <v>51325.17</v>
      </c>
      <c r="AM234" s="33">
        <f t="shared" si="299"/>
        <v>0</v>
      </c>
      <c r="AN234" s="33">
        <f t="shared" si="299"/>
        <v>14040.56</v>
      </c>
      <c r="AO234" s="33">
        <f t="shared" si="299"/>
        <v>0</v>
      </c>
      <c r="AP234" s="33">
        <f t="shared" si="299"/>
        <v>0</v>
      </c>
      <c r="AQ234" s="33">
        <f t="shared" si="299"/>
        <v>0</v>
      </c>
      <c r="AR234" s="33">
        <f t="shared" si="299"/>
        <v>153690.17000000001</v>
      </c>
      <c r="AS234" s="33">
        <f t="shared" si="299"/>
        <v>0</v>
      </c>
      <c r="AT234" s="33">
        <f t="shared" si="299"/>
        <v>15971.49</v>
      </c>
      <c r="AU234" s="33">
        <f t="shared" si="299"/>
        <v>130530.75</v>
      </c>
      <c r="AV234" s="33">
        <f t="shared" si="299"/>
        <v>0</v>
      </c>
      <c r="AW234" s="33">
        <f t="shared" si="299"/>
        <v>0</v>
      </c>
      <c r="AX234" s="33">
        <f t="shared" si="299"/>
        <v>11757.2</v>
      </c>
      <c r="AY234" s="33">
        <f t="shared" si="299"/>
        <v>10954.69</v>
      </c>
      <c r="AZ234" s="33">
        <f t="shared" si="299"/>
        <v>0</v>
      </c>
      <c r="BA234" s="33">
        <f t="shared" si="299"/>
        <v>0</v>
      </c>
      <c r="BB234" s="33">
        <f t="shared" si="299"/>
        <v>0</v>
      </c>
      <c r="BC234" s="33">
        <f t="shared" si="299"/>
        <v>0</v>
      </c>
      <c r="BD234" s="33">
        <f t="shared" si="299"/>
        <v>0</v>
      </c>
      <c r="BE234" s="33">
        <f t="shared" si="299"/>
        <v>8664.36</v>
      </c>
      <c r="BF234" s="33">
        <f t="shared" si="299"/>
        <v>0</v>
      </c>
      <c r="BG234" s="33">
        <f t="shared" si="299"/>
        <v>0</v>
      </c>
      <c r="BH234" s="33">
        <f t="shared" si="299"/>
        <v>0</v>
      </c>
      <c r="BI234" s="33">
        <f t="shared" si="299"/>
        <v>0</v>
      </c>
      <c r="BJ234" s="33">
        <f t="shared" si="299"/>
        <v>0</v>
      </c>
      <c r="BK234" s="33">
        <f t="shared" si="299"/>
        <v>284117.25</v>
      </c>
      <c r="BL234" s="33">
        <f t="shared" si="299"/>
        <v>0</v>
      </c>
      <c r="BM234" s="33">
        <f t="shared" si="299"/>
        <v>0</v>
      </c>
      <c r="BN234" s="33">
        <f t="shared" si="299"/>
        <v>0</v>
      </c>
      <c r="BO234" s="33">
        <f t="shared" ref="BO234:DZ234" si="300">BO229</f>
        <v>27459.68</v>
      </c>
      <c r="BP234" s="33">
        <f t="shared" si="300"/>
        <v>34668.720000000001</v>
      </c>
      <c r="BQ234" s="33">
        <f t="shared" si="300"/>
        <v>65183.66</v>
      </c>
      <c r="BR234" s="33">
        <f t="shared" si="300"/>
        <v>0</v>
      </c>
      <c r="BS234" s="33">
        <f t="shared" si="300"/>
        <v>44600.38</v>
      </c>
      <c r="BT234" s="33">
        <f t="shared" si="300"/>
        <v>0</v>
      </c>
      <c r="BU234" s="33">
        <f t="shared" si="300"/>
        <v>38979.81</v>
      </c>
      <c r="BV234" s="33">
        <f t="shared" si="300"/>
        <v>0</v>
      </c>
      <c r="BW234" s="33">
        <f t="shared" si="300"/>
        <v>0</v>
      </c>
      <c r="BX234" s="33">
        <f t="shared" si="300"/>
        <v>0</v>
      </c>
      <c r="BY234" s="33">
        <f t="shared" si="300"/>
        <v>30156.22</v>
      </c>
      <c r="BZ234" s="33">
        <f t="shared" si="300"/>
        <v>0</v>
      </c>
      <c r="CA234" s="33">
        <f t="shared" si="300"/>
        <v>2430.16</v>
      </c>
      <c r="CB234" s="33">
        <f t="shared" si="300"/>
        <v>0</v>
      </c>
      <c r="CC234" s="33">
        <f t="shared" si="300"/>
        <v>43295.58</v>
      </c>
      <c r="CD234" s="33">
        <f t="shared" si="300"/>
        <v>1459.1</v>
      </c>
      <c r="CE234" s="33">
        <f t="shared" si="300"/>
        <v>16002.74</v>
      </c>
      <c r="CF234" s="33">
        <f t="shared" si="300"/>
        <v>14411.78</v>
      </c>
      <c r="CG234" s="33">
        <f t="shared" si="300"/>
        <v>0</v>
      </c>
      <c r="CH234" s="33">
        <f t="shared" si="300"/>
        <v>3845.69</v>
      </c>
      <c r="CI234" s="33">
        <f t="shared" si="300"/>
        <v>16497.47</v>
      </c>
      <c r="CJ234" s="33">
        <f t="shared" si="300"/>
        <v>0</v>
      </c>
      <c r="CK234" s="33">
        <f t="shared" si="300"/>
        <v>0</v>
      </c>
      <c r="CL234" s="33">
        <f t="shared" si="300"/>
        <v>41931.08</v>
      </c>
      <c r="CM234" s="33">
        <f t="shared" si="300"/>
        <v>145907.01</v>
      </c>
      <c r="CN234" s="33">
        <f t="shared" si="300"/>
        <v>0</v>
      </c>
      <c r="CO234" s="33">
        <f t="shared" si="300"/>
        <v>0</v>
      </c>
      <c r="CP234" s="33">
        <f t="shared" si="300"/>
        <v>0</v>
      </c>
      <c r="CQ234" s="33">
        <f t="shared" si="300"/>
        <v>0</v>
      </c>
      <c r="CR234" s="33">
        <f t="shared" si="300"/>
        <v>20409.57</v>
      </c>
      <c r="CS234" s="33">
        <f t="shared" si="300"/>
        <v>0</v>
      </c>
      <c r="CT234" s="33">
        <f t="shared" si="300"/>
        <v>0</v>
      </c>
      <c r="CU234" s="33">
        <f t="shared" si="300"/>
        <v>8125.99</v>
      </c>
      <c r="CV234" s="33">
        <f t="shared" si="300"/>
        <v>0</v>
      </c>
      <c r="CW234" s="33">
        <f t="shared" si="300"/>
        <v>671.05</v>
      </c>
      <c r="CX234" s="33">
        <f t="shared" si="300"/>
        <v>38630.720000000001</v>
      </c>
      <c r="CY234" s="33">
        <f t="shared" si="300"/>
        <v>6612.5</v>
      </c>
      <c r="CZ234" s="33">
        <f t="shared" si="300"/>
        <v>0</v>
      </c>
      <c r="DA234" s="33">
        <f t="shared" si="300"/>
        <v>17009.54</v>
      </c>
      <c r="DB234" s="33">
        <f t="shared" si="300"/>
        <v>36821.870000000003</v>
      </c>
      <c r="DC234" s="33">
        <f t="shared" si="300"/>
        <v>28101.71</v>
      </c>
      <c r="DD234" s="33">
        <f t="shared" si="300"/>
        <v>26592.37</v>
      </c>
      <c r="DE234" s="33">
        <f t="shared" si="300"/>
        <v>6748.86</v>
      </c>
      <c r="DF234" s="33">
        <f t="shared" si="300"/>
        <v>0</v>
      </c>
      <c r="DG234" s="33">
        <f t="shared" si="300"/>
        <v>0</v>
      </c>
      <c r="DH234" s="33">
        <f t="shared" si="300"/>
        <v>0</v>
      </c>
      <c r="DI234" s="33">
        <f t="shared" si="300"/>
        <v>0</v>
      </c>
      <c r="DJ234" s="33">
        <f t="shared" si="300"/>
        <v>19083.310000000001</v>
      </c>
      <c r="DK234" s="33">
        <f t="shared" si="300"/>
        <v>0</v>
      </c>
      <c r="DL234" s="33">
        <f t="shared" si="300"/>
        <v>35492.120000000003</v>
      </c>
      <c r="DM234" s="33">
        <f t="shared" si="300"/>
        <v>0</v>
      </c>
      <c r="DN234" s="33">
        <f t="shared" si="300"/>
        <v>5397.59</v>
      </c>
      <c r="DO234" s="33">
        <f t="shared" si="300"/>
        <v>39960.400000000001</v>
      </c>
      <c r="DP234" s="33">
        <f t="shared" si="300"/>
        <v>0</v>
      </c>
      <c r="DQ234" s="33">
        <f t="shared" si="300"/>
        <v>0</v>
      </c>
      <c r="DR234" s="33">
        <f t="shared" si="300"/>
        <v>0</v>
      </c>
      <c r="DS234" s="33">
        <f t="shared" si="300"/>
        <v>10388.049999999999</v>
      </c>
      <c r="DT234" s="33">
        <f t="shared" si="300"/>
        <v>20175.34</v>
      </c>
      <c r="DU234" s="33">
        <f t="shared" si="300"/>
        <v>41830.67</v>
      </c>
      <c r="DV234" s="33">
        <f t="shared" si="300"/>
        <v>1723.73</v>
      </c>
      <c r="DW234" s="33">
        <f t="shared" si="300"/>
        <v>4367.59</v>
      </c>
      <c r="DX234" s="33">
        <f t="shared" si="300"/>
        <v>14619.8</v>
      </c>
      <c r="DY234" s="33">
        <f t="shared" si="300"/>
        <v>0</v>
      </c>
      <c r="DZ234" s="33">
        <f t="shared" si="300"/>
        <v>29480.95</v>
      </c>
      <c r="EA234" s="33">
        <f t="shared" ref="EA234:FU234" si="301">EA229</f>
        <v>0</v>
      </c>
      <c r="EB234" s="33">
        <f t="shared" si="301"/>
        <v>23603.58</v>
      </c>
      <c r="EC234" s="33">
        <f t="shared" si="301"/>
        <v>0</v>
      </c>
      <c r="ED234" s="33">
        <f t="shared" si="301"/>
        <v>0</v>
      </c>
      <c r="EE234" s="33">
        <f t="shared" si="301"/>
        <v>0</v>
      </c>
      <c r="EF234" s="33">
        <f t="shared" si="301"/>
        <v>0</v>
      </c>
      <c r="EG234" s="33">
        <f t="shared" si="301"/>
        <v>8515.83</v>
      </c>
      <c r="EH234" s="33">
        <f t="shared" si="301"/>
        <v>75684.44</v>
      </c>
      <c r="EI234" s="33">
        <f t="shared" si="301"/>
        <v>1329905.1299999999</v>
      </c>
      <c r="EJ234" s="33">
        <f t="shared" si="301"/>
        <v>0</v>
      </c>
      <c r="EK234" s="33">
        <f t="shared" si="301"/>
        <v>0</v>
      </c>
      <c r="EL234" s="33">
        <f t="shared" si="301"/>
        <v>14646.58</v>
      </c>
      <c r="EM234" s="33">
        <f t="shared" si="301"/>
        <v>61417.53</v>
      </c>
      <c r="EN234" s="33">
        <f t="shared" si="301"/>
        <v>0</v>
      </c>
      <c r="EO234" s="33">
        <f t="shared" si="301"/>
        <v>92932.479999999996</v>
      </c>
      <c r="EP234" s="33">
        <f t="shared" si="301"/>
        <v>0</v>
      </c>
      <c r="EQ234" s="33">
        <f t="shared" si="301"/>
        <v>0</v>
      </c>
      <c r="ER234" s="33">
        <f t="shared" si="301"/>
        <v>111024.63</v>
      </c>
      <c r="ES234" s="33">
        <f t="shared" si="301"/>
        <v>4367.55</v>
      </c>
      <c r="ET234" s="33">
        <f t="shared" si="301"/>
        <v>0</v>
      </c>
      <c r="EU234" s="33">
        <f t="shared" si="301"/>
        <v>44563.49</v>
      </c>
      <c r="EV234" s="33">
        <f t="shared" si="301"/>
        <v>69.56</v>
      </c>
      <c r="EW234" s="33">
        <f t="shared" si="301"/>
        <v>0</v>
      </c>
      <c r="EX234" s="33">
        <f t="shared" si="301"/>
        <v>47024.23</v>
      </c>
      <c r="EY234" s="33">
        <f t="shared" si="301"/>
        <v>63052.77</v>
      </c>
      <c r="EZ234" s="33">
        <f t="shared" si="301"/>
        <v>0</v>
      </c>
      <c r="FA234" s="33">
        <f t="shared" si="301"/>
        <v>0</v>
      </c>
      <c r="FB234" s="33">
        <f t="shared" si="301"/>
        <v>0</v>
      </c>
      <c r="FC234" s="33">
        <f t="shared" si="301"/>
        <v>0</v>
      </c>
      <c r="FD234" s="33">
        <f t="shared" si="301"/>
        <v>45806.55</v>
      </c>
      <c r="FE234" s="33">
        <f t="shared" si="301"/>
        <v>35199.71</v>
      </c>
      <c r="FF234" s="33">
        <f t="shared" si="301"/>
        <v>6399.28</v>
      </c>
      <c r="FG234" s="33">
        <f t="shared" si="301"/>
        <v>0</v>
      </c>
      <c r="FH234" s="33">
        <f t="shared" si="301"/>
        <v>23460.61</v>
      </c>
      <c r="FI234" s="33">
        <f t="shared" si="301"/>
        <v>0</v>
      </c>
      <c r="FJ234" s="33">
        <f t="shared" si="301"/>
        <v>24331.1</v>
      </c>
      <c r="FK234" s="33">
        <f t="shared" si="301"/>
        <v>0</v>
      </c>
      <c r="FL234" s="33">
        <f t="shared" si="301"/>
        <v>6608.61</v>
      </c>
      <c r="FM234" s="33">
        <f t="shared" si="301"/>
        <v>0</v>
      </c>
      <c r="FN234" s="33">
        <f t="shared" si="301"/>
        <v>0</v>
      </c>
      <c r="FO234" s="33">
        <f t="shared" si="301"/>
        <v>0</v>
      </c>
      <c r="FP234" s="33">
        <f t="shared" si="301"/>
        <v>189779.34</v>
      </c>
      <c r="FQ234" s="33">
        <f t="shared" si="301"/>
        <v>0</v>
      </c>
      <c r="FR234" s="33">
        <f t="shared" si="301"/>
        <v>25222.85</v>
      </c>
      <c r="FS234" s="33">
        <f t="shared" si="301"/>
        <v>22124.39</v>
      </c>
      <c r="FT234" s="47">
        <f t="shared" si="301"/>
        <v>0</v>
      </c>
      <c r="FU234" s="33">
        <f t="shared" si="301"/>
        <v>0</v>
      </c>
      <c r="FV234" s="33">
        <f>FV229</f>
        <v>0</v>
      </c>
      <c r="FW234" s="33">
        <f>FW229</f>
        <v>0</v>
      </c>
      <c r="FX234" s="33">
        <f>FX229</f>
        <v>7153.09</v>
      </c>
      <c r="FY234" s="33"/>
      <c r="FZ234" s="33">
        <f>SUM(C234:FX234)</f>
        <v>7552401.8399999999</v>
      </c>
      <c r="GA234" s="33"/>
      <c r="GB234" s="33"/>
      <c r="GC234" s="33"/>
      <c r="GD234" s="6"/>
      <c r="GE234" s="6"/>
    </row>
    <row r="235" spans="1:187" ht="15.75" x14ac:dyDescent="0.25">
      <c r="A235" s="3" t="s">
        <v>602</v>
      </c>
      <c r="B235" s="2" t="s">
        <v>603</v>
      </c>
      <c r="C235" s="33">
        <f>C233+C234</f>
        <v>72480084.909999996</v>
      </c>
      <c r="D235" s="33">
        <f t="shared" ref="D235:BO235" si="302">D233+D234</f>
        <v>353421544.51999998</v>
      </c>
      <c r="E235" s="33">
        <f t="shared" si="302"/>
        <v>72479846.149999991</v>
      </c>
      <c r="F235" s="33">
        <f t="shared" si="302"/>
        <v>147977295.91</v>
      </c>
      <c r="G235" s="33">
        <f t="shared" si="302"/>
        <v>9359432.0099999998</v>
      </c>
      <c r="H235" s="33">
        <f t="shared" si="302"/>
        <v>8509792.379999999</v>
      </c>
      <c r="I235" s="33">
        <f t="shared" si="302"/>
        <v>94174472.569999993</v>
      </c>
      <c r="J235" s="33">
        <f t="shared" si="302"/>
        <v>19176430.338</v>
      </c>
      <c r="K235" s="33">
        <f t="shared" si="302"/>
        <v>3377902.64</v>
      </c>
      <c r="L235" s="33">
        <f t="shared" si="302"/>
        <v>23640416.710000001</v>
      </c>
      <c r="M235" s="33">
        <f t="shared" si="302"/>
        <v>13581365.049999999</v>
      </c>
      <c r="N235" s="33">
        <f t="shared" si="302"/>
        <v>452214334.69</v>
      </c>
      <c r="O235" s="33">
        <f t="shared" si="302"/>
        <v>121860174.67999999</v>
      </c>
      <c r="P235" s="33">
        <f t="shared" si="302"/>
        <v>2799302.1</v>
      </c>
      <c r="Q235" s="33">
        <f t="shared" si="302"/>
        <v>358052828.80000001</v>
      </c>
      <c r="R235" s="33">
        <f t="shared" si="302"/>
        <v>22686944.370000001</v>
      </c>
      <c r="S235" s="33">
        <f t="shared" si="302"/>
        <v>14056814.35</v>
      </c>
      <c r="T235" s="33">
        <f t="shared" si="302"/>
        <v>2144964.84</v>
      </c>
      <c r="U235" s="33">
        <f t="shared" si="302"/>
        <v>882104.29999999993</v>
      </c>
      <c r="V235" s="33">
        <f t="shared" si="302"/>
        <v>3357635.6</v>
      </c>
      <c r="W235" s="47">
        <f t="shared" si="302"/>
        <v>891864.14</v>
      </c>
      <c r="X235" s="33">
        <f t="shared" si="302"/>
        <v>857156.5</v>
      </c>
      <c r="Y235" s="33">
        <f t="shared" si="302"/>
        <v>15204395.42</v>
      </c>
      <c r="Z235" s="33">
        <f t="shared" si="302"/>
        <v>2921414.9</v>
      </c>
      <c r="AA235" s="33">
        <f t="shared" si="302"/>
        <v>252917425.71000001</v>
      </c>
      <c r="AB235" s="33">
        <f t="shared" si="302"/>
        <v>254158879.38</v>
      </c>
      <c r="AC235" s="33">
        <f t="shared" si="302"/>
        <v>8474448.5700000003</v>
      </c>
      <c r="AD235" s="33">
        <f t="shared" si="302"/>
        <v>10885892.52</v>
      </c>
      <c r="AE235" s="33">
        <f t="shared" si="302"/>
        <v>1733712.96</v>
      </c>
      <c r="AF235" s="33">
        <f t="shared" si="302"/>
        <v>2479512.75</v>
      </c>
      <c r="AG235" s="33">
        <f t="shared" si="302"/>
        <v>7402449.3999999994</v>
      </c>
      <c r="AH235" s="33">
        <f t="shared" si="302"/>
        <v>8836697.1800000016</v>
      </c>
      <c r="AI235" s="33">
        <f t="shared" si="302"/>
        <v>3798460.23</v>
      </c>
      <c r="AJ235" s="33">
        <f t="shared" si="302"/>
        <v>2805852.22</v>
      </c>
      <c r="AK235" s="33">
        <f t="shared" si="302"/>
        <v>2925730.6</v>
      </c>
      <c r="AL235" s="33">
        <f t="shared" si="302"/>
        <v>3333413.9299999997</v>
      </c>
      <c r="AM235" s="33">
        <f t="shared" si="302"/>
        <v>4274969.66</v>
      </c>
      <c r="AN235" s="33">
        <f t="shared" si="302"/>
        <v>3892046.54</v>
      </c>
      <c r="AO235" s="33">
        <f t="shared" si="302"/>
        <v>39361716.280000001</v>
      </c>
      <c r="AP235" s="33">
        <f t="shared" si="302"/>
        <v>776068934.45999992</v>
      </c>
      <c r="AQ235" s="33">
        <f t="shared" si="302"/>
        <v>3240854.81</v>
      </c>
      <c r="AR235" s="33">
        <f t="shared" si="302"/>
        <v>536296975.74000001</v>
      </c>
      <c r="AS235" s="33">
        <f t="shared" si="302"/>
        <v>61575335.579999998</v>
      </c>
      <c r="AT235" s="33">
        <f t="shared" si="302"/>
        <v>19850863.09</v>
      </c>
      <c r="AU235" s="33">
        <f t="shared" si="302"/>
        <v>3336098.7</v>
      </c>
      <c r="AV235" s="33">
        <f t="shared" si="302"/>
        <v>3609067.4</v>
      </c>
      <c r="AW235" s="33">
        <f t="shared" si="302"/>
        <v>2952238.9000000004</v>
      </c>
      <c r="AX235" s="33">
        <f t="shared" si="302"/>
        <v>913155.55999999994</v>
      </c>
      <c r="AY235" s="33">
        <f t="shared" si="302"/>
        <v>4682627.3800000008</v>
      </c>
      <c r="AZ235" s="33">
        <f t="shared" si="302"/>
        <v>100416779.83000001</v>
      </c>
      <c r="BA235" s="33">
        <f t="shared" si="302"/>
        <v>74027124.444000006</v>
      </c>
      <c r="BB235" s="33">
        <f t="shared" si="302"/>
        <v>64031883.630000003</v>
      </c>
      <c r="BC235" s="33">
        <f t="shared" si="302"/>
        <v>256152062.92000002</v>
      </c>
      <c r="BD235" s="33">
        <f t="shared" si="302"/>
        <v>40464485.177999996</v>
      </c>
      <c r="BE235" s="33">
        <f t="shared" si="302"/>
        <v>12265923.229999999</v>
      </c>
      <c r="BF235" s="33">
        <f t="shared" si="302"/>
        <v>198855220.382</v>
      </c>
      <c r="BG235" s="33">
        <f t="shared" si="302"/>
        <v>8940099.2300000004</v>
      </c>
      <c r="BH235" s="33">
        <f t="shared" si="302"/>
        <v>5958337.9800000004</v>
      </c>
      <c r="BI235" s="33">
        <f t="shared" si="302"/>
        <v>3311248.1</v>
      </c>
      <c r="BJ235" s="33">
        <f t="shared" si="302"/>
        <v>51551945.562000006</v>
      </c>
      <c r="BK235" s="33">
        <f t="shared" si="302"/>
        <v>184463667.34</v>
      </c>
      <c r="BL235" s="33">
        <f t="shared" si="302"/>
        <v>2788512.66</v>
      </c>
      <c r="BM235" s="33">
        <f t="shared" si="302"/>
        <v>3376076.8899999997</v>
      </c>
      <c r="BN235" s="33">
        <f t="shared" si="302"/>
        <v>30027447.684</v>
      </c>
      <c r="BO235" s="33">
        <f t="shared" si="302"/>
        <v>11599167.5</v>
      </c>
      <c r="BP235" s="33">
        <f t="shared" ref="BP235:EA235" si="303">BP233+BP234</f>
        <v>2780887.1900000004</v>
      </c>
      <c r="BQ235" s="33">
        <f t="shared" si="303"/>
        <v>53873805.909999996</v>
      </c>
      <c r="BR235" s="33">
        <f t="shared" si="303"/>
        <v>39188001.280000001</v>
      </c>
      <c r="BS235" s="33">
        <f t="shared" si="303"/>
        <v>10139244.800000001</v>
      </c>
      <c r="BT235" s="33">
        <f t="shared" si="303"/>
        <v>4515408.5900000008</v>
      </c>
      <c r="BU235" s="33">
        <f t="shared" si="303"/>
        <v>4485126.13</v>
      </c>
      <c r="BV235" s="33">
        <f t="shared" si="303"/>
        <v>10859674.08</v>
      </c>
      <c r="BW235" s="33">
        <f t="shared" si="303"/>
        <v>16703024.33</v>
      </c>
      <c r="BX235" s="33">
        <f t="shared" si="303"/>
        <v>1619852.9500000002</v>
      </c>
      <c r="BY235" s="33">
        <f t="shared" si="303"/>
        <v>5026355.72</v>
      </c>
      <c r="BZ235" s="33">
        <f t="shared" si="303"/>
        <v>2781434.0500000003</v>
      </c>
      <c r="CA235" s="33">
        <f t="shared" si="303"/>
        <v>2586765.2200000002</v>
      </c>
      <c r="CB235" s="33">
        <f t="shared" si="303"/>
        <v>680894228.81000006</v>
      </c>
      <c r="CC235" s="33">
        <f t="shared" si="303"/>
        <v>2370468.0100000002</v>
      </c>
      <c r="CD235" s="33">
        <f t="shared" si="303"/>
        <v>992485.16999999993</v>
      </c>
      <c r="CE235" s="33">
        <f t="shared" si="303"/>
        <v>2364295.4200000004</v>
      </c>
      <c r="CF235" s="33">
        <f t="shared" si="303"/>
        <v>1556612.3900000001</v>
      </c>
      <c r="CG235" s="33">
        <f t="shared" si="303"/>
        <v>2672154.46</v>
      </c>
      <c r="CH235" s="33">
        <f t="shared" si="303"/>
        <v>1778143.9</v>
      </c>
      <c r="CI235" s="33">
        <f t="shared" si="303"/>
        <v>6379759.4399999995</v>
      </c>
      <c r="CJ235" s="33">
        <f t="shared" si="303"/>
        <v>8755352.2599999998</v>
      </c>
      <c r="CK235" s="33">
        <f t="shared" si="303"/>
        <v>46603358.280000001</v>
      </c>
      <c r="CL235" s="33">
        <f t="shared" si="303"/>
        <v>11810244.710000001</v>
      </c>
      <c r="CM235" s="33">
        <f t="shared" si="303"/>
        <v>8034311.96</v>
      </c>
      <c r="CN235" s="33">
        <f t="shared" si="303"/>
        <v>244424143.34999999</v>
      </c>
      <c r="CO235" s="33">
        <f t="shared" si="303"/>
        <v>124596117.164</v>
      </c>
      <c r="CP235" s="33">
        <f t="shared" si="303"/>
        <v>9716159.2299999986</v>
      </c>
      <c r="CQ235" s="33">
        <f t="shared" si="303"/>
        <v>9639127.1199999992</v>
      </c>
      <c r="CR235" s="33">
        <f t="shared" si="303"/>
        <v>2611704.9899999998</v>
      </c>
      <c r="CS235" s="33">
        <f t="shared" si="303"/>
        <v>3719620.8</v>
      </c>
      <c r="CT235" s="33">
        <f t="shared" si="303"/>
        <v>1795962.2</v>
      </c>
      <c r="CU235" s="33">
        <f t="shared" si="303"/>
        <v>3647417.91</v>
      </c>
      <c r="CV235" s="33">
        <f t="shared" si="303"/>
        <v>843898.67999999993</v>
      </c>
      <c r="CW235" s="33">
        <f t="shared" si="303"/>
        <v>2400571.63</v>
      </c>
      <c r="CX235" s="33">
        <f t="shared" si="303"/>
        <v>4592730.96</v>
      </c>
      <c r="CY235" s="33">
        <f t="shared" si="303"/>
        <v>877614.41</v>
      </c>
      <c r="CZ235" s="33">
        <f t="shared" si="303"/>
        <v>17670959.490000002</v>
      </c>
      <c r="DA235" s="33">
        <f t="shared" si="303"/>
        <v>2572880.4</v>
      </c>
      <c r="DB235" s="33">
        <f t="shared" si="303"/>
        <v>3487315.06</v>
      </c>
      <c r="DC235" s="33">
        <f t="shared" si="303"/>
        <v>2366658.2799999998</v>
      </c>
      <c r="DD235" s="33">
        <f t="shared" si="303"/>
        <v>2377591.92</v>
      </c>
      <c r="DE235" s="33">
        <f t="shared" si="303"/>
        <v>4292005.12</v>
      </c>
      <c r="DF235" s="33">
        <f t="shared" si="303"/>
        <v>179396904.60800001</v>
      </c>
      <c r="DG235" s="33">
        <f t="shared" si="303"/>
        <v>1393097.98</v>
      </c>
      <c r="DH235" s="33">
        <f t="shared" si="303"/>
        <v>16931448.690000001</v>
      </c>
      <c r="DI235" s="33">
        <f t="shared" si="303"/>
        <v>22550233.789999999</v>
      </c>
      <c r="DJ235" s="33">
        <f t="shared" si="303"/>
        <v>6364777.04</v>
      </c>
      <c r="DK235" s="33">
        <f t="shared" si="303"/>
        <v>4432493.87</v>
      </c>
      <c r="DL235" s="33">
        <f t="shared" si="303"/>
        <v>49946993.699999996</v>
      </c>
      <c r="DM235" s="33">
        <f t="shared" si="303"/>
        <v>3890584.8299999996</v>
      </c>
      <c r="DN235" s="33">
        <f t="shared" si="303"/>
        <v>13028829.459999999</v>
      </c>
      <c r="DO235" s="33">
        <f t="shared" si="303"/>
        <v>26983559.029999997</v>
      </c>
      <c r="DP235" s="33">
        <f t="shared" si="303"/>
        <v>2928740.66</v>
      </c>
      <c r="DQ235" s="33">
        <f t="shared" si="303"/>
        <v>5376529.75</v>
      </c>
      <c r="DR235" s="33">
        <f t="shared" si="303"/>
        <v>12869076.369999999</v>
      </c>
      <c r="DS235" s="33">
        <f t="shared" si="303"/>
        <v>7589372.1399999997</v>
      </c>
      <c r="DT235" s="33">
        <f t="shared" si="303"/>
        <v>2153739.1199999996</v>
      </c>
      <c r="DU235" s="33">
        <f t="shared" si="303"/>
        <v>4043363.88</v>
      </c>
      <c r="DV235" s="33">
        <f t="shared" si="303"/>
        <v>2737298.62</v>
      </c>
      <c r="DW235" s="33">
        <f t="shared" si="303"/>
        <v>3820428.53</v>
      </c>
      <c r="DX235" s="33">
        <f t="shared" si="303"/>
        <v>2789984.63</v>
      </c>
      <c r="DY235" s="33">
        <f t="shared" si="303"/>
        <v>3941984.8000000003</v>
      </c>
      <c r="DZ235" s="33">
        <f t="shared" si="303"/>
        <v>8484446.209999999</v>
      </c>
      <c r="EA235" s="33">
        <f t="shared" si="303"/>
        <v>6378682.5499999998</v>
      </c>
      <c r="EB235" s="33">
        <f t="shared" ref="EB235:FX235" si="304">EB233+EB234</f>
        <v>5332986.5200000005</v>
      </c>
      <c r="EC235" s="33">
        <f t="shared" si="304"/>
        <v>3293319.5599999996</v>
      </c>
      <c r="ED235" s="33">
        <f t="shared" si="304"/>
        <v>18481576.960000001</v>
      </c>
      <c r="EE235" s="33">
        <f t="shared" si="304"/>
        <v>2627048.44</v>
      </c>
      <c r="EF235" s="33">
        <f t="shared" si="304"/>
        <v>12804420.27</v>
      </c>
      <c r="EG235" s="33">
        <f t="shared" si="304"/>
        <v>3167748.5300000003</v>
      </c>
      <c r="EH235" s="33">
        <f t="shared" si="304"/>
        <v>2895255.64</v>
      </c>
      <c r="EI235" s="33">
        <f t="shared" si="304"/>
        <v>148337156.97</v>
      </c>
      <c r="EJ235" s="33">
        <f t="shared" si="304"/>
        <v>77152449.596000001</v>
      </c>
      <c r="EK235" s="33">
        <f t="shared" si="304"/>
        <v>6171476.5699999994</v>
      </c>
      <c r="EL235" s="33">
        <f t="shared" si="304"/>
        <v>4429601.26</v>
      </c>
      <c r="EM235" s="33">
        <f t="shared" si="304"/>
        <v>4259507.74</v>
      </c>
      <c r="EN235" s="33">
        <f t="shared" si="304"/>
        <v>9685107.9100000001</v>
      </c>
      <c r="EO235" s="33">
        <f t="shared" si="304"/>
        <v>3989313.31</v>
      </c>
      <c r="EP235" s="33">
        <f t="shared" si="304"/>
        <v>4351949.1899999995</v>
      </c>
      <c r="EQ235" s="33">
        <f t="shared" si="304"/>
        <v>23305554</v>
      </c>
      <c r="ER235" s="33">
        <f t="shared" si="304"/>
        <v>4043512.6999999997</v>
      </c>
      <c r="ES235" s="33">
        <f t="shared" si="304"/>
        <v>1968692.12</v>
      </c>
      <c r="ET235" s="33">
        <f t="shared" si="304"/>
        <v>3303031.04</v>
      </c>
      <c r="EU235" s="33">
        <f t="shared" si="304"/>
        <v>6442331.1200000001</v>
      </c>
      <c r="EV235" s="33">
        <f t="shared" si="304"/>
        <v>1225148.45</v>
      </c>
      <c r="EW235" s="33">
        <f t="shared" si="304"/>
        <v>10332738.220000001</v>
      </c>
      <c r="EX235" s="33">
        <f t="shared" si="304"/>
        <v>3279227.01</v>
      </c>
      <c r="EY235" s="33">
        <f t="shared" si="304"/>
        <v>4345456.21</v>
      </c>
      <c r="EZ235" s="33">
        <f t="shared" si="304"/>
        <v>1984011.72</v>
      </c>
      <c r="FA235" s="33">
        <f t="shared" si="304"/>
        <v>30229008.579999998</v>
      </c>
      <c r="FB235" s="33">
        <f t="shared" si="304"/>
        <v>3852502.4899999998</v>
      </c>
      <c r="FC235" s="33">
        <f t="shared" si="304"/>
        <v>19406246.960000001</v>
      </c>
      <c r="FD235" s="33">
        <f t="shared" si="304"/>
        <v>3876684.4099999997</v>
      </c>
      <c r="FE235" s="33">
        <f t="shared" si="304"/>
        <v>1669119.06</v>
      </c>
      <c r="FF235" s="33">
        <f t="shared" si="304"/>
        <v>3015930.52</v>
      </c>
      <c r="FG235" s="33">
        <f t="shared" si="304"/>
        <v>1886270.1199999999</v>
      </c>
      <c r="FH235" s="33">
        <f t="shared" si="304"/>
        <v>1593746.2300000002</v>
      </c>
      <c r="FI235" s="33">
        <f t="shared" si="304"/>
        <v>15825542.9</v>
      </c>
      <c r="FJ235" s="33">
        <f t="shared" si="304"/>
        <v>15765189.949999999</v>
      </c>
      <c r="FK235" s="33">
        <f t="shared" si="304"/>
        <v>18878143.18</v>
      </c>
      <c r="FL235" s="33">
        <f t="shared" si="304"/>
        <v>48802988.439999998</v>
      </c>
      <c r="FM235" s="33">
        <f t="shared" si="304"/>
        <v>30299070.828000002</v>
      </c>
      <c r="FN235" s="33">
        <f t="shared" si="304"/>
        <v>183612381.71000001</v>
      </c>
      <c r="FO235" s="33">
        <f t="shared" si="304"/>
        <v>9715247.3099999987</v>
      </c>
      <c r="FP235" s="33">
        <f t="shared" si="304"/>
        <v>19912413.23</v>
      </c>
      <c r="FQ235" s="33">
        <f t="shared" si="304"/>
        <v>8023943.29</v>
      </c>
      <c r="FR235" s="33">
        <f t="shared" si="304"/>
        <v>2475336.8000000003</v>
      </c>
      <c r="FS235" s="33">
        <f t="shared" si="304"/>
        <v>2707651.14</v>
      </c>
      <c r="FT235" s="47">
        <f t="shared" si="304"/>
        <v>1401925.73</v>
      </c>
      <c r="FU235" s="33">
        <f t="shared" si="304"/>
        <v>7389588.8899999997</v>
      </c>
      <c r="FV235" s="33">
        <f t="shared" si="304"/>
        <v>6181662.4699999997</v>
      </c>
      <c r="FW235" s="33">
        <f t="shared" si="304"/>
        <v>2835238.3400000003</v>
      </c>
      <c r="FX235" s="33">
        <f t="shared" si="304"/>
        <v>1167734.9400000002</v>
      </c>
      <c r="FY235" s="33"/>
      <c r="FZ235" s="33">
        <f>SUM(C235:FX235)</f>
        <v>7450314092.593997</v>
      </c>
      <c r="GA235" s="33"/>
      <c r="GB235" s="33"/>
      <c r="GC235" s="33"/>
      <c r="GD235" s="6"/>
      <c r="GE235" s="6"/>
    </row>
    <row r="236" spans="1:187" ht="15.75" x14ac:dyDescent="0.25">
      <c r="A236" s="48"/>
      <c r="B236" s="2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8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7"/>
      <c r="BU236" s="107"/>
      <c r="BV236" s="107"/>
      <c r="BW236" s="107"/>
      <c r="BX236" s="107"/>
      <c r="BY236" s="107"/>
      <c r="BZ236" s="107"/>
      <c r="CA236" s="107"/>
      <c r="CB236" s="107"/>
      <c r="CC236" s="107"/>
      <c r="CD236" s="107"/>
      <c r="CE236" s="107"/>
      <c r="CF236" s="107"/>
      <c r="CG236" s="107"/>
      <c r="CH236" s="107"/>
      <c r="CI236" s="107"/>
      <c r="CJ236" s="107"/>
      <c r="CK236" s="107"/>
      <c r="CL236" s="107"/>
      <c r="CM236" s="107"/>
      <c r="CN236" s="107"/>
      <c r="CO236" s="107"/>
      <c r="CP236" s="107"/>
      <c r="CQ236" s="107"/>
      <c r="CR236" s="107"/>
      <c r="CS236" s="107"/>
      <c r="CT236" s="107"/>
      <c r="CU236" s="107"/>
      <c r="CV236" s="107"/>
      <c r="CW236" s="107"/>
      <c r="CX236" s="107"/>
      <c r="CY236" s="107"/>
      <c r="CZ236" s="107"/>
      <c r="DA236" s="107"/>
      <c r="DB236" s="107"/>
      <c r="DC236" s="107"/>
      <c r="DD236" s="107"/>
      <c r="DE236" s="107"/>
      <c r="DF236" s="107"/>
      <c r="DG236" s="107"/>
      <c r="DH236" s="107"/>
      <c r="DI236" s="107"/>
      <c r="DJ236" s="107"/>
      <c r="DK236" s="107"/>
      <c r="DL236" s="107"/>
      <c r="DM236" s="107"/>
      <c r="DN236" s="107"/>
      <c r="DO236" s="107"/>
      <c r="DP236" s="107"/>
      <c r="DQ236" s="107"/>
      <c r="DR236" s="107"/>
      <c r="DS236" s="107"/>
      <c r="DT236" s="107"/>
      <c r="DU236" s="107"/>
      <c r="DV236" s="107"/>
      <c r="DW236" s="107"/>
      <c r="DX236" s="107"/>
      <c r="DY236" s="107"/>
      <c r="DZ236" s="107"/>
      <c r="EA236" s="107"/>
      <c r="EB236" s="107"/>
      <c r="EC236" s="107"/>
      <c r="ED236" s="107"/>
      <c r="EE236" s="107"/>
      <c r="EF236" s="107"/>
      <c r="EG236" s="107"/>
      <c r="EH236" s="107"/>
      <c r="EI236" s="107"/>
      <c r="EJ236" s="107"/>
      <c r="EK236" s="107"/>
      <c r="EL236" s="107"/>
      <c r="EM236" s="107"/>
      <c r="EN236" s="107"/>
      <c r="EO236" s="107"/>
      <c r="EP236" s="107"/>
      <c r="EQ236" s="107"/>
      <c r="ER236" s="107"/>
      <c r="ES236" s="107"/>
      <c r="ET236" s="107"/>
      <c r="EU236" s="107"/>
      <c r="EV236" s="107"/>
      <c r="EW236" s="107"/>
      <c r="EX236" s="107"/>
      <c r="EY236" s="107"/>
      <c r="EZ236" s="107"/>
      <c r="FA236" s="107"/>
      <c r="FB236" s="107"/>
      <c r="FC236" s="107"/>
      <c r="FD236" s="107"/>
      <c r="FE236" s="107"/>
      <c r="FF236" s="107"/>
      <c r="FG236" s="107"/>
      <c r="FH236" s="107"/>
      <c r="FI236" s="107"/>
      <c r="FJ236" s="107"/>
      <c r="FK236" s="107"/>
      <c r="FL236" s="107"/>
      <c r="FM236" s="107"/>
      <c r="FN236" s="107"/>
      <c r="FO236" s="107"/>
      <c r="FP236" s="107"/>
      <c r="FQ236" s="107"/>
      <c r="FR236" s="107"/>
      <c r="FS236" s="107"/>
      <c r="FT236" s="108"/>
      <c r="FU236" s="107"/>
      <c r="FV236" s="107"/>
      <c r="FW236" s="107"/>
      <c r="FX236" s="107"/>
      <c r="FY236" s="33"/>
      <c r="GA236" s="59"/>
      <c r="GB236" s="33"/>
      <c r="GC236" s="33"/>
      <c r="GD236" s="6"/>
      <c r="GE236" s="6"/>
    </row>
    <row r="237" spans="1:187" ht="15.75" x14ac:dyDescent="0.25">
      <c r="A237" s="3" t="s">
        <v>414</v>
      </c>
      <c r="B237" s="45" t="s">
        <v>604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47"/>
      <c r="FU237" s="33"/>
      <c r="FV237" s="33"/>
      <c r="FW237" s="33"/>
      <c r="FX237" s="33"/>
      <c r="FY237" s="33"/>
      <c r="GA237" s="33"/>
      <c r="GB237" s="33"/>
      <c r="GC237" s="33"/>
      <c r="GD237" s="6"/>
      <c r="GE237" s="6"/>
    </row>
    <row r="238" spans="1:187" ht="15.75" x14ac:dyDescent="0.25">
      <c r="A238" s="3" t="s">
        <v>605</v>
      </c>
      <c r="B238" s="2" t="s">
        <v>606</v>
      </c>
      <c r="C238" s="59">
        <f t="shared" ref="C238:BN238" si="305">C41</f>
        <v>2.6079999999999999E-2</v>
      </c>
      <c r="D238" s="59">
        <f t="shared" si="305"/>
        <v>2.7E-2</v>
      </c>
      <c r="E238" s="59">
        <f t="shared" si="305"/>
        <v>2.4687999999999998E-2</v>
      </c>
      <c r="F238" s="59">
        <f t="shared" si="305"/>
        <v>2.6262000000000001E-2</v>
      </c>
      <c r="G238" s="59">
        <f t="shared" si="305"/>
        <v>2.2284999999999999E-2</v>
      </c>
      <c r="H238" s="59">
        <f t="shared" si="305"/>
        <v>2.7E-2</v>
      </c>
      <c r="I238" s="59">
        <f t="shared" si="305"/>
        <v>2.7E-2</v>
      </c>
      <c r="J238" s="59">
        <f t="shared" si="305"/>
        <v>2.7E-2</v>
      </c>
      <c r="K238" s="59">
        <f t="shared" si="305"/>
        <v>2.7E-2</v>
      </c>
      <c r="L238" s="59">
        <f t="shared" si="305"/>
        <v>2.1895000000000001E-2</v>
      </c>
      <c r="M238" s="59">
        <f t="shared" si="305"/>
        <v>2.0947E-2</v>
      </c>
      <c r="N238" s="59">
        <f t="shared" si="305"/>
        <v>2.2494E-2</v>
      </c>
      <c r="O238" s="59">
        <f t="shared" si="305"/>
        <v>2.5353000000000001E-2</v>
      </c>
      <c r="P238" s="59">
        <f t="shared" si="305"/>
        <v>2.7E-2</v>
      </c>
      <c r="Q238" s="59">
        <f t="shared" si="305"/>
        <v>2.6010000000000002E-2</v>
      </c>
      <c r="R238" s="59">
        <f t="shared" si="305"/>
        <v>2.3909E-2</v>
      </c>
      <c r="S238" s="59">
        <f t="shared" si="305"/>
        <v>2.1013999999999998E-2</v>
      </c>
      <c r="T238" s="59">
        <f t="shared" si="305"/>
        <v>1.9300999999999999E-2</v>
      </c>
      <c r="U238" s="59">
        <f t="shared" si="305"/>
        <v>1.8800999999999998E-2</v>
      </c>
      <c r="V238" s="59">
        <f t="shared" si="305"/>
        <v>2.7E-2</v>
      </c>
      <c r="W238" s="44">
        <f t="shared" si="305"/>
        <v>2.7E-2</v>
      </c>
      <c r="X238" s="59">
        <f t="shared" si="305"/>
        <v>1.0756E-2</v>
      </c>
      <c r="Y238" s="59">
        <f t="shared" si="305"/>
        <v>1.9498000000000001E-2</v>
      </c>
      <c r="Z238" s="59">
        <f t="shared" si="305"/>
        <v>1.8914999999999998E-2</v>
      </c>
      <c r="AA238" s="59">
        <f t="shared" si="305"/>
        <v>2.4995E-2</v>
      </c>
      <c r="AB238" s="59">
        <f t="shared" si="305"/>
        <v>2.5023E-2</v>
      </c>
      <c r="AC238" s="59">
        <f t="shared" si="305"/>
        <v>1.5982E-2</v>
      </c>
      <c r="AD238" s="59">
        <f t="shared" si="305"/>
        <v>1.4692999999999999E-2</v>
      </c>
      <c r="AE238" s="59">
        <f t="shared" si="305"/>
        <v>7.8139999999999998E-3</v>
      </c>
      <c r="AF238" s="59">
        <f t="shared" si="305"/>
        <v>6.6740000000000002E-3</v>
      </c>
      <c r="AG238" s="59">
        <f t="shared" si="305"/>
        <v>1.2480999999999999E-2</v>
      </c>
      <c r="AH238" s="59">
        <f t="shared" si="305"/>
        <v>1.7123000000000003E-2</v>
      </c>
      <c r="AI238" s="59">
        <f t="shared" si="305"/>
        <v>2.7E-2</v>
      </c>
      <c r="AJ238" s="59">
        <f t="shared" si="305"/>
        <v>1.8787999999999999E-2</v>
      </c>
      <c r="AK238" s="59">
        <f t="shared" si="305"/>
        <v>1.6280000000000003E-2</v>
      </c>
      <c r="AL238" s="59">
        <f t="shared" si="305"/>
        <v>2.7E-2</v>
      </c>
      <c r="AM238" s="59">
        <f t="shared" si="305"/>
        <v>1.6449000000000002E-2</v>
      </c>
      <c r="AN238" s="59">
        <f t="shared" si="305"/>
        <v>2.2903E-2</v>
      </c>
      <c r="AO238" s="59">
        <f t="shared" si="305"/>
        <v>2.2655999999999999E-2</v>
      </c>
      <c r="AP238" s="59">
        <f t="shared" si="305"/>
        <v>2.5541000000000001E-2</v>
      </c>
      <c r="AQ238" s="59">
        <f t="shared" si="305"/>
        <v>1.5559E-2</v>
      </c>
      <c r="AR238" s="59">
        <f t="shared" si="305"/>
        <v>2.5440000000000001E-2</v>
      </c>
      <c r="AS238" s="59">
        <f t="shared" si="305"/>
        <v>1.1618E-2</v>
      </c>
      <c r="AT238" s="59">
        <f t="shared" si="305"/>
        <v>2.6713999999999998E-2</v>
      </c>
      <c r="AU238" s="59">
        <f t="shared" si="305"/>
        <v>1.9188E-2</v>
      </c>
      <c r="AV238" s="59">
        <f t="shared" si="305"/>
        <v>2.5359000000000003E-2</v>
      </c>
      <c r="AW238" s="59">
        <f t="shared" si="305"/>
        <v>2.0596E-2</v>
      </c>
      <c r="AX238" s="59">
        <f t="shared" si="305"/>
        <v>1.6797999999999997E-2</v>
      </c>
      <c r="AY238" s="59">
        <f t="shared" si="305"/>
        <v>2.7E-2</v>
      </c>
      <c r="AZ238" s="59">
        <f t="shared" si="305"/>
        <v>1.7977E-2</v>
      </c>
      <c r="BA238" s="59">
        <f t="shared" si="305"/>
        <v>2.1893999999999997E-2</v>
      </c>
      <c r="BB238" s="59">
        <f t="shared" si="305"/>
        <v>1.9684E-2</v>
      </c>
      <c r="BC238" s="59">
        <f t="shared" si="305"/>
        <v>2.3238999999999999E-2</v>
      </c>
      <c r="BD238" s="59">
        <f t="shared" si="305"/>
        <v>2.7E-2</v>
      </c>
      <c r="BE238" s="59">
        <f t="shared" si="305"/>
        <v>2.2815999999999999E-2</v>
      </c>
      <c r="BF238" s="59">
        <f t="shared" si="305"/>
        <v>2.6952E-2</v>
      </c>
      <c r="BG238" s="59">
        <f t="shared" si="305"/>
        <v>2.7E-2</v>
      </c>
      <c r="BH238" s="59">
        <f t="shared" si="305"/>
        <v>2.1419000000000001E-2</v>
      </c>
      <c r="BI238" s="59">
        <f t="shared" si="305"/>
        <v>8.4329999999999995E-3</v>
      </c>
      <c r="BJ238" s="59">
        <f t="shared" si="305"/>
        <v>2.3164000000000001E-2</v>
      </c>
      <c r="BK238" s="59">
        <f t="shared" si="305"/>
        <v>2.4458999999999998E-2</v>
      </c>
      <c r="BL238" s="59">
        <f t="shared" si="305"/>
        <v>2.7E-2</v>
      </c>
      <c r="BM238" s="59">
        <f t="shared" si="305"/>
        <v>2.0833999999999998E-2</v>
      </c>
      <c r="BN238" s="59">
        <f t="shared" si="305"/>
        <v>2.7E-2</v>
      </c>
      <c r="BO238" s="59">
        <f t="shared" ref="BO238:DM238" si="306">BO41</f>
        <v>1.5203E-2</v>
      </c>
      <c r="BP238" s="59">
        <f t="shared" si="306"/>
        <v>2.1702000000000003E-2</v>
      </c>
      <c r="BQ238" s="59">
        <f t="shared" si="306"/>
        <v>2.1759000000000001E-2</v>
      </c>
      <c r="BR238" s="59">
        <f t="shared" si="306"/>
        <v>4.7000000000000002E-3</v>
      </c>
      <c r="BS238" s="59">
        <f t="shared" si="306"/>
        <v>2.2309999999999999E-3</v>
      </c>
      <c r="BT238" s="59">
        <f t="shared" si="306"/>
        <v>4.0750000000000005E-3</v>
      </c>
      <c r="BU238" s="59">
        <f t="shared" si="306"/>
        <v>1.3811E-2</v>
      </c>
      <c r="BV238" s="59">
        <f t="shared" si="306"/>
        <v>1.1775000000000001E-2</v>
      </c>
      <c r="BW238" s="59">
        <f t="shared" si="306"/>
        <v>1.55E-2</v>
      </c>
      <c r="BX238" s="59">
        <f t="shared" si="306"/>
        <v>1.6598999999999999E-2</v>
      </c>
      <c r="BY238" s="59">
        <f t="shared" si="306"/>
        <v>2.3781E-2</v>
      </c>
      <c r="BZ238" s="59">
        <f t="shared" si="306"/>
        <v>2.6312000000000002E-2</v>
      </c>
      <c r="CA238" s="59">
        <f t="shared" si="306"/>
        <v>2.3040999999999999E-2</v>
      </c>
      <c r="CB238" s="59">
        <f t="shared" si="306"/>
        <v>2.6251999999999998E-2</v>
      </c>
      <c r="CC238" s="59">
        <f t="shared" si="306"/>
        <v>2.2199E-2</v>
      </c>
      <c r="CD238" s="59">
        <f t="shared" si="306"/>
        <v>1.9519999999999999E-2</v>
      </c>
      <c r="CE238" s="59">
        <f t="shared" si="306"/>
        <v>2.7E-2</v>
      </c>
      <c r="CF238" s="59">
        <f t="shared" si="306"/>
        <v>2.2463E-2</v>
      </c>
      <c r="CG238" s="59">
        <f t="shared" si="306"/>
        <v>2.7E-2</v>
      </c>
      <c r="CH238" s="59">
        <f t="shared" si="306"/>
        <v>2.2187999999999999E-2</v>
      </c>
      <c r="CI238" s="59">
        <f t="shared" si="306"/>
        <v>2.418E-2</v>
      </c>
      <c r="CJ238" s="59">
        <f t="shared" si="306"/>
        <v>2.3469E-2</v>
      </c>
      <c r="CK238" s="59">
        <f t="shared" si="306"/>
        <v>6.6010000000000001E-3</v>
      </c>
      <c r="CL238" s="59">
        <f t="shared" si="306"/>
        <v>8.2289999999999985E-3</v>
      </c>
      <c r="CM238" s="59">
        <f t="shared" si="306"/>
        <v>2.274E-3</v>
      </c>
      <c r="CN238" s="59">
        <f t="shared" si="306"/>
        <v>2.7E-2</v>
      </c>
      <c r="CO238" s="59">
        <f t="shared" si="306"/>
        <v>2.2359999999999998E-2</v>
      </c>
      <c r="CP238" s="59">
        <f t="shared" si="306"/>
        <v>2.0548999999999998E-2</v>
      </c>
      <c r="CQ238" s="59">
        <f t="shared" si="306"/>
        <v>1.2426999999999999E-2</v>
      </c>
      <c r="CR238" s="59">
        <f t="shared" si="306"/>
        <v>1.6799999999999999E-3</v>
      </c>
      <c r="CS238" s="59">
        <f t="shared" si="306"/>
        <v>2.2658000000000001E-2</v>
      </c>
      <c r="CT238" s="59">
        <f t="shared" si="306"/>
        <v>8.5199999999999998E-3</v>
      </c>
      <c r="CU238" s="59">
        <f t="shared" si="306"/>
        <v>1.9615999999999998E-2</v>
      </c>
      <c r="CV238" s="59">
        <f t="shared" si="306"/>
        <v>1.0978999999999999E-2</v>
      </c>
      <c r="CW238" s="59">
        <f t="shared" si="306"/>
        <v>1.7086999999999998E-2</v>
      </c>
      <c r="CX238" s="59">
        <f t="shared" si="306"/>
        <v>2.1824000000000003E-2</v>
      </c>
      <c r="CY238" s="59">
        <f t="shared" si="306"/>
        <v>2.7E-2</v>
      </c>
      <c r="CZ238" s="59">
        <f t="shared" si="306"/>
        <v>2.6651000000000001E-2</v>
      </c>
      <c r="DA238" s="59">
        <f t="shared" si="306"/>
        <v>2.7E-2</v>
      </c>
      <c r="DB238" s="59">
        <f t="shared" si="306"/>
        <v>2.7E-2</v>
      </c>
      <c r="DC238" s="59">
        <f t="shared" si="306"/>
        <v>1.7417999999999999E-2</v>
      </c>
      <c r="DD238" s="59">
        <f t="shared" si="306"/>
        <v>3.4300000000000003E-3</v>
      </c>
      <c r="DE238" s="59">
        <f t="shared" si="306"/>
        <v>1.145E-2</v>
      </c>
      <c r="DF238" s="59">
        <f t="shared" si="306"/>
        <v>2.4213999999999999E-2</v>
      </c>
      <c r="DG238" s="59">
        <f t="shared" si="306"/>
        <v>2.0452999999999999E-2</v>
      </c>
      <c r="DH238" s="59">
        <f t="shared" si="306"/>
        <v>2.0516E-2</v>
      </c>
      <c r="DI238" s="59">
        <f t="shared" si="306"/>
        <v>1.8844999999999997E-2</v>
      </c>
      <c r="DJ238" s="59">
        <f t="shared" si="306"/>
        <v>2.0882999999999999E-2</v>
      </c>
      <c r="DK238" s="59">
        <f t="shared" si="306"/>
        <v>1.5657999999999998E-2</v>
      </c>
      <c r="DL238" s="59">
        <f t="shared" si="306"/>
        <v>2.1967E-2</v>
      </c>
      <c r="DM238" s="59">
        <f t="shared" si="306"/>
        <v>1.9899E-2</v>
      </c>
      <c r="DN238" s="59">
        <v>2.7E-2</v>
      </c>
      <c r="DO238" s="59">
        <f t="shared" ref="DO238:FX238" si="307">DO41</f>
        <v>2.7E-2</v>
      </c>
      <c r="DP238" s="59">
        <f t="shared" si="307"/>
        <v>2.7E-2</v>
      </c>
      <c r="DQ238" s="59">
        <f t="shared" si="307"/>
        <v>2.4545000000000001E-2</v>
      </c>
      <c r="DR238" s="59">
        <f t="shared" si="307"/>
        <v>2.4417000000000001E-2</v>
      </c>
      <c r="DS238" s="59">
        <f t="shared" si="307"/>
        <v>2.5923999999999999E-2</v>
      </c>
      <c r="DT238" s="59">
        <f t="shared" si="307"/>
        <v>2.1728999999999998E-2</v>
      </c>
      <c r="DU238" s="59">
        <f t="shared" si="307"/>
        <v>2.7E-2</v>
      </c>
      <c r="DV238" s="59">
        <f t="shared" si="307"/>
        <v>2.7E-2</v>
      </c>
      <c r="DW238" s="59">
        <f t="shared" si="307"/>
        <v>2.1996999999999999E-2</v>
      </c>
      <c r="DX238" s="59">
        <f t="shared" si="307"/>
        <v>1.8931E-2</v>
      </c>
      <c r="DY238" s="59">
        <f t="shared" si="307"/>
        <v>1.2928E-2</v>
      </c>
      <c r="DZ238" s="59">
        <f t="shared" si="307"/>
        <v>1.7662000000000001E-2</v>
      </c>
      <c r="EA238" s="59">
        <f t="shared" si="307"/>
        <v>1.2173E-2</v>
      </c>
      <c r="EB238" s="59">
        <f t="shared" si="307"/>
        <v>2.7E-2</v>
      </c>
      <c r="EC238" s="59">
        <f t="shared" si="307"/>
        <v>2.6620999999999999E-2</v>
      </c>
      <c r="ED238" s="59">
        <f t="shared" si="307"/>
        <v>4.4120000000000001E-3</v>
      </c>
      <c r="EE238" s="59">
        <f t="shared" si="307"/>
        <v>2.7E-2</v>
      </c>
      <c r="EF238" s="59">
        <f t="shared" si="307"/>
        <v>1.9594999999999998E-2</v>
      </c>
      <c r="EG238" s="59">
        <f t="shared" si="307"/>
        <v>2.6536000000000001E-2</v>
      </c>
      <c r="EH238" s="59">
        <f t="shared" si="307"/>
        <v>2.5053000000000002E-2</v>
      </c>
      <c r="EI238" s="59">
        <f t="shared" si="307"/>
        <v>2.7E-2</v>
      </c>
      <c r="EJ238" s="59">
        <f t="shared" si="307"/>
        <v>2.7E-2</v>
      </c>
      <c r="EK238" s="59">
        <f t="shared" si="307"/>
        <v>5.7670000000000004E-3</v>
      </c>
      <c r="EL238" s="59">
        <f t="shared" si="307"/>
        <v>2.1160000000000003E-3</v>
      </c>
      <c r="EM238" s="59">
        <f t="shared" si="307"/>
        <v>1.6308E-2</v>
      </c>
      <c r="EN238" s="59">
        <f t="shared" si="307"/>
        <v>2.7E-2</v>
      </c>
      <c r="EO238" s="59">
        <f t="shared" si="307"/>
        <v>2.7E-2</v>
      </c>
      <c r="EP238" s="59">
        <f t="shared" si="307"/>
        <v>2.0586E-2</v>
      </c>
      <c r="EQ238" s="59">
        <f t="shared" si="307"/>
        <v>9.9850000000000008E-3</v>
      </c>
      <c r="ER238" s="59">
        <f t="shared" si="307"/>
        <v>2.1283E-2</v>
      </c>
      <c r="ES238" s="59">
        <f t="shared" si="307"/>
        <v>2.3557999999999999E-2</v>
      </c>
      <c r="ET238" s="59">
        <f t="shared" si="307"/>
        <v>2.7E-2</v>
      </c>
      <c r="EU238" s="59">
        <f t="shared" si="307"/>
        <v>2.7E-2</v>
      </c>
      <c r="EV238" s="59">
        <f t="shared" si="307"/>
        <v>1.0964999999999999E-2</v>
      </c>
      <c r="EW238" s="59">
        <f t="shared" si="307"/>
        <v>6.0530000000000002E-3</v>
      </c>
      <c r="EX238" s="59">
        <f t="shared" si="307"/>
        <v>3.9100000000000003E-3</v>
      </c>
      <c r="EY238" s="59">
        <f t="shared" si="307"/>
        <v>2.7E-2</v>
      </c>
      <c r="EZ238" s="59">
        <f t="shared" si="307"/>
        <v>2.2942000000000001E-2</v>
      </c>
      <c r="FA238" s="59">
        <f t="shared" si="307"/>
        <v>1.0666E-2</v>
      </c>
      <c r="FB238" s="59">
        <f t="shared" si="307"/>
        <v>1.1505E-2</v>
      </c>
      <c r="FC238" s="59">
        <f t="shared" si="307"/>
        <v>2.2550000000000001E-2</v>
      </c>
      <c r="FD238" s="59">
        <f t="shared" si="307"/>
        <v>2.4437999999999998E-2</v>
      </c>
      <c r="FE238" s="59">
        <f t="shared" si="307"/>
        <v>1.4180999999999999E-2</v>
      </c>
      <c r="FF238" s="59">
        <f t="shared" si="307"/>
        <v>2.7E-2</v>
      </c>
      <c r="FG238" s="59">
        <f t="shared" si="307"/>
        <v>2.7E-2</v>
      </c>
      <c r="FH238" s="59">
        <f t="shared" si="307"/>
        <v>1.9771999999999998E-2</v>
      </c>
      <c r="FI238" s="59">
        <f t="shared" si="307"/>
        <v>6.1999999999999998E-3</v>
      </c>
      <c r="FJ238" s="59">
        <f t="shared" si="307"/>
        <v>1.9438E-2</v>
      </c>
      <c r="FK238" s="59">
        <f t="shared" si="307"/>
        <v>1.0845E-2</v>
      </c>
      <c r="FL238" s="59">
        <f t="shared" si="307"/>
        <v>2.7E-2</v>
      </c>
      <c r="FM238" s="59">
        <f t="shared" si="307"/>
        <v>1.8414E-2</v>
      </c>
      <c r="FN238" s="59">
        <f t="shared" si="307"/>
        <v>2.7E-2</v>
      </c>
      <c r="FO238" s="59">
        <f t="shared" si="307"/>
        <v>5.6239999999999997E-3</v>
      </c>
      <c r="FP238" s="59">
        <f t="shared" si="307"/>
        <v>1.2143000000000001E-2</v>
      </c>
      <c r="FQ238" s="59">
        <f t="shared" si="307"/>
        <v>1.6879999999999999E-2</v>
      </c>
      <c r="FR238" s="59">
        <f t="shared" si="307"/>
        <v>1.1564999999999999E-2</v>
      </c>
      <c r="FS238" s="59">
        <f t="shared" si="307"/>
        <v>5.1450000000000003E-3</v>
      </c>
      <c r="FT238" s="44">
        <f t="shared" si="307"/>
        <v>4.2929999999999999E-3</v>
      </c>
      <c r="FU238" s="59">
        <f t="shared" si="307"/>
        <v>1.8345E-2</v>
      </c>
      <c r="FV238" s="59">
        <f t="shared" si="307"/>
        <v>1.5032E-2</v>
      </c>
      <c r="FW238" s="59">
        <f t="shared" si="307"/>
        <v>2.1498E-2</v>
      </c>
      <c r="FX238" s="59">
        <f t="shared" si="307"/>
        <v>1.9675000000000002E-2</v>
      </c>
      <c r="FY238" s="107"/>
      <c r="GA238" s="33"/>
      <c r="GB238" s="33"/>
      <c r="GC238" s="33"/>
      <c r="GD238" s="6"/>
      <c r="GE238" s="6"/>
    </row>
    <row r="239" spans="1:187" ht="15.75" x14ac:dyDescent="0.25">
      <c r="A239" s="48"/>
      <c r="B239" s="2" t="s">
        <v>607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44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  <c r="EU239" s="59"/>
      <c r="EV239" s="59"/>
      <c r="EW239" s="59"/>
      <c r="EX239" s="59"/>
      <c r="EY239" s="59"/>
      <c r="EZ239" s="59"/>
      <c r="FA239" s="59"/>
      <c r="FB239" s="59"/>
      <c r="FC239" s="59"/>
      <c r="FD239" s="59"/>
      <c r="FE239" s="59"/>
      <c r="FF239" s="59"/>
      <c r="FG239" s="59"/>
      <c r="FH239" s="59"/>
      <c r="FI239" s="59"/>
      <c r="FJ239" s="59"/>
      <c r="FK239" s="59"/>
      <c r="FL239" s="59"/>
      <c r="FM239" s="59"/>
      <c r="FN239" s="59"/>
      <c r="FO239" s="59"/>
      <c r="FP239" s="59"/>
      <c r="FQ239" s="59"/>
      <c r="FR239" s="59"/>
      <c r="FS239" s="59"/>
      <c r="FT239" s="44"/>
      <c r="FU239" s="59"/>
      <c r="FV239" s="59"/>
      <c r="FW239" s="59"/>
      <c r="FX239" s="59"/>
      <c r="FY239" s="33"/>
      <c r="GA239" s="33"/>
      <c r="GB239" s="33"/>
      <c r="GC239" s="33"/>
      <c r="GD239" s="6"/>
      <c r="GE239" s="6"/>
    </row>
    <row r="240" spans="1:187" ht="15.75" x14ac:dyDescent="0.25">
      <c r="A240" s="3" t="s">
        <v>608</v>
      </c>
      <c r="B240" s="2" t="s">
        <v>609</v>
      </c>
      <c r="C240" s="59">
        <f t="shared" ref="C240:BN240" si="308">TRUNC((C235-(C96*C36)-C39)/C40,6)</f>
        <v>0.106917</v>
      </c>
      <c r="D240" s="59">
        <f t="shared" si="308"/>
        <v>0.140123</v>
      </c>
      <c r="E240" s="59">
        <f t="shared" si="308"/>
        <v>9.7839999999999996E-2</v>
      </c>
      <c r="F240" s="59">
        <f t="shared" si="308"/>
        <v>0.123778</v>
      </c>
      <c r="G240" s="59">
        <f t="shared" si="308"/>
        <v>5.9582000000000003E-2</v>
      </c>
      <c r="H240" s="59">
        <f t="shared" si="308"/>
        <v>8.3759E-2</v>
      </c>
      <c r="I240" s="59">
        <f t="shared" si="308"/>
        <v>0.13448599999999999</v>
      </c>
      <c r="J240" s="59">
        <f t="shared" si="308"/>
        <v>0.14429500000000001</v>
      </c>
      <c r="K240" s="59">
        <f t="shared" si="308"/>
        <v>8.1918000000000005E-2</v>
      </c>
      <c r="L240" s="59">
        <f t="shared" si="308"/>
        <v>4.1626999999999997E-2</v>
      </c>
      <c r="M240" s="59">
        <f t="shared" si="308"/>
        <v>6.5837000000000007E-2</v>
      </c>
      <c r="N240" s="59">
        <f t="shared" si="308"/>
        <v>7.2944999999999996E-2</v>
      </c>
      <c r="O240" s="59">
        <f t="shared" si="308"/>
        <v>6.9847000000000006E-2</v>
      </c>
      <c r="P240" s="59">
        <f t="shared" si="308"/>
        <v>7.7318999999999999E-2</v>
      </c>
      <c r="Q240" s="59">
        <f t="shared" si="308"/>
        <v>0.13811499999999999</v>
      </c>
      <c r="R240" s="59">
        <f t="shared" si="308"/>
        <v>0.34454000000000001</v>
      </c>
      <c r="S240" s="59">
        <f t="shared" si="308"/>
        <v>4.7259000000000002E-2</v>
      </c>
      <c r="T240" s="59">
        <f t="shared" si="308"/>
        <v>7.5187000000000004E-2</v>
      </c>
      <c r="U240" s="59">
        <f t="shared" si="308"/>
        <v>5.0513000000000002E-2</v>
      </c>
      <c r="V240" s="59">
        <f t="shared" si="308"/>
        <v>0.118744</v>
      </c>
      <c r="W240" s="59">
        <f t="shared" si="308"/>
        <v>0.129468</v>
      </c>
      <c r="X240" s="59">
        <f t="shared" si="308"/>
        <v>6.1047999999999998E-2</v>
      </c>
      <c r="Y240" s="59">
        <f t="shared" si="308"/>
        <v>0.24682399999999999</v>
      </c>
      <c r="Z240" s="59">
        <f t="shared" si="308"/>
        <v>0.127447</v>
      </c>
      <c r="AA240" s="59">
        <f t="shared" si="308"/>
        <v>7.6912999999999995E-2</v>
      </c>
      <c r="AB240" s="59">
        <f t="shared" si="308"/>
        <v>3.6885000000000001E-2</v>
      </c>
      <c r="AC240" s="59">
        <f t="shared" si="308"/>
        <v>4.1947999999999999E-2</v>
      </c>
      <c r="AD240" s="59">
        <f t="shared" si="308"/>
        <v>4.5671999999999997E-2</v>
      </c>
      <c r="AE240" s="59">
        <f t="shared" si="308"/>
        <v>4.2175999999999998E-2</v>
      </c>
      <c r="AF240" s="59">
        <f t="shared" si="308"/>
        <v>3.1725999999999997E-2</v>
      </c>
      <c r="AG240" s="59">
        <f t="shared" si="308"/>
        <v>1.5313999999999999E-2</v>
      </c>
      <c r="AH240" s="59">
        <f t="shared" si="308"/>
        <v>0.27937299999999998</v>
      </c>
      <c r="AI240" s="59">
        <f t="shared" si="308"/>
        <v>0.46994900000000001</v>
      </c>
      <c r="AJ240" s="59">
        <f t="shared" si="308"/>
        <v>9.7210000000000005E-2</v>
      </c>
      <c r="AK240" s="59">
        <f t="shared" si="308"/>
        <v>4.5803000000000003E-2</v>
      </c>
      <c r="AL240" s="59">
        <f t="shared" si="308"/>
        <v>5.0338000000000001E-2</v>
      </c>
      <c r="AM240" s="59">
        <f t="shared" si="308"/>
        <v>9.3611E-2</v>
      </c>
      <c r="AN240" s="59">
        <f t="shared" si="308"/>
        <v>3.7197000000000001E-2</v>
      </c>
      <c r="AO240" s="59">
        <f t="shared" si="308"/>
        <v>0.110086</v>
      </c>
      <c r="AP240" s="59">
        <f t="shared" si="308"/>
        <v>4.5419000000000001E-2</v>
      </c>
      <c r="AQ240" s="59">
        <f t="shared" si="308"/>
        <v>2.2723E-2</v>
      </c>
      <c r="AR240" s="59">
        <f t="shared" si="308"/>
        <v>8.1725000000000006E-2</v>
      </c>
      <c r="AS240" s="59">
        <f t="shared" si="308"/>
        <v>2.0677000000000001E-2</v>
      </c>
      <c r="AT240" s="59">
        <f t="shared" si="308"/>
        <v>9.0820999999999999E-2</v>
      </c>
      <c r="AU240" s="59">
        <f t="shared" si="308"/>
        <v>8.4505999999999998E-2</v>
      </c>
      <c r="AV240" s="59">
        <f t="shared" si="308"/>
        <v>0.201763</v>
      </c>
      <c r="AW240" s="59">
        <f t="shared" si="308"/>
        <v>0.13555700000000001</v>
      </c>
      <c r="AX240" s="59">
        <f t="shared" si="308"/>
        <v>5.2384E-2</v>
      </c>
      <c r="AY240" s="59">
        <f t="shared" si="308"/>
        <v>0.116809</v>
      </c>
      <c r="AZ240" s="59">
        <f t="shared" si="308"/>
        <v>0.15288199999999999</v>
      </c>
      <c r="BA240" s="59">
        <f t="shared" si="308"/>
        <v>0.20078799999999999</v>
      </c>
      <c r="BB240" s="59">
        <f t="shared" si="308"/>
        <v>0.42796499999999998</v>
      </c>
      <c r="BC240" s="59">
        <f t="shared" si="308"/>
        <v>9.4126000000000001E-2</v>
      </c>
      <c r="BD240" s="59">
        <f t="shared" si="308"/>
        <v>0.10194300000000001</v>
      </c>
      <c r="BE240" s="59">
        <f t="shared" si="308"/>
        <v>9.9269999999999997E-2</v>
      </c>
      <c r="BF240" s="59">
        <f t="shared" si="308"/>
        <v>0.12548899999999999</v>
      </c>
      <c r="BG240" s="59">
        <f t="shared" si="308"/>
        <v>0.28167300000000001</v>
      </c>
      <c r="BH240" s="59">
        <f t="shared" si="308"/>
        <v>0.138379</v>
      </c>
      <c r="BI240" s="59">
        <f t="shared" si="308"/>
        <v>9.3342999999999995E-2</v>
      </c>
      <c r="BJ240" s="59">
        <f t="shared" si="308"/>
        <v>0.100827</v>
      </c>
      <c r="BK240" s="59">
        <f t="shared" si="308"/>
        <v>0.216645</v>
      </c>
      <c r="BL240" s="59">
        <f t="shared" si="308"/>
        <v>0.5383</v>
      </c>
      <c r="BM240" s="59">
        <f t="shared" si="308"/>
        <v>0.15095600000000001</v>
      </c>
      <c r="BN240" s="59">
        <f t="shared" si="308"/>
        <v>0.12296600000000001</v>
      </c>
      <c r="BO240" s="59">
        <f t="shared" ref="BO240:DZ240" si="309">TRUNC((BO235-(BO96*BO36)-BO39)/BO40,6)</f>
        <v>7.9568E-2</v>
      </c>
      <c r="BP240" s="59">
        <f t="shared" si="309"/>
        <v>4.3570999999999999E-2</v>
      </c>
      <c r="BQ240" s="59">
        <f t="shared" si="309"/>
        <v>4.9248E-2</v>
      </c>
      <c r="BR240" s="59">
        <f t="shared" si="309"/>
        <v>5.4453000000000001E-2</v>
      </c>
      <c r="BS240" s="59">
        <f t="shared" si="309"/>
        <v>1.6521999999999998E-2</v>
      </c>
      <c r="BT240" s="59">
        <f t="shared" si="309"/>
        <v>1.3974E-2</v>
      </c>
      <c r="BU240" s="59">
        <f t="shared" si="309"/>
        <v>3.5533000000000002E-2</v>
      </c>
      <c r="BV240" s="59">
        <f t="shared" si="309"/>
        <v>1.9026999999999999E-2</v>
      </c>
      <c r="BW240" s="59">
        <f t="shared" si="309"/>
        <v>3.0016999999999999E-2</v>
      </c>
      <c r="BX240" s="59">
        <f t="shared" si="309"/>
        <v>2.6304999999999999E-2</v>
      </c>
      <c r="BY240" s="59">
        <f t="shared" si="309"/>
        <v>5.8360000000000002E-2</v>
      </c>
      <c r="BZ240" s="59">
        <f t="shared" si="309"/>
        <v>8.2057000000000005E-2</v>
      </c>
      <c r="CA240" s="59">
        <f t="shared" si="309"/>
        <v>4.1640000000000003E-2</v>
      </c>
      <c r="CB240" s="59">
        <f t="shared" si="309"/>
        <v>7.0286000000000001E-2</v>
      </c>
      <c r="CC240" s="59">
        <f t="shared" si="309"/>
        <v>0.106214</v>
      </c>
      <c r="CD240" s="59">
        <f t="shared" si="309"/>
        <v>5.8222000000000003E-2</v>
      </c>
      <c r="CE240" s="59">
        <f t="shared" si="309"/>
        <v>7.3329000000000005E-2</v>
      </c>
      <c r="CF240" s="59">
        <f t="shared" si="309"/>
        <v>4.9956E-2</v>
      </c>
      <c r="CG240" s="59">
        <f t="shared" si="309"/>
        <v>0.110121</v>
      </c>
      <c r="CH240" s="59">
        <f t="shared" si="309"/>
        <v>8.8547000000000001E-2</v>
      </c>
      <c r="CI240" s="59">
        <f t="shared" si="309"/>
        <v>5.9126999999999999E-2</v>
      </c>
      <c r="CJ240" s="59">
        <f t="shared" si="309"/>
        <v>4.3270000000000003E-2</v>
      </c>
      <c r="CK240" s="59">
        <f t="shared" si="309"/>
        <v>3.4472999999999997E-2</v>
      </c>
      <c r="CL240" s="59">
        <f t="shared" si="309"/>
        <v>5.3970999999999998E-2</v>
      </c>
      <c r="CM240" s="59">
        <f t="shared" si="309"/>
        <v>3.2536000000000002E-2</v>
      </c>
      <c r="CN240" s="59">
        <f t="shared" si="309"/>
        <v>7.2731000000000004E-2</v>
      </c>
      <c r="CO240" s="59">
        <f t="shared" si="309"/>
        <v>6.7018999999999995E-2</v>
      </c>
      <c r="CP240" s="59">
        <f t="shared" si="309"/>
        <v>2.3501000000000001E-2</v>
      </c>
      <c r="CQ240" s="59">
        <f t="shared" si="309"/>
        <v>8.1721000000000002E-2</v>
      </c>
      <c r="CR240" s="59">
        <f t="shared" si="309"/>
        <v>2.2422000000000001E-2</v>
      </c>
      <c r="CS240" s="59">
        <f t="shared" si="309"/>
        <v>7.6452000000000006E-2</v>
      </c>
      <c r="CT240" s="59">
        <f t="shared" si="309"/>
        <v>5.1749999999999997E-2</v>
      </c>
      <c r="CU240" s="59">
        <f t="shared" si="309"/>
        <v>0.237263</v>
      </c>
      <c r="CV240" s="59">
        <f t="shared" si="309"/>
        <v>4.8134999999999997E-2</v>
      </c>
      <c r="CW240" s="59">
        <f t="shared" si="309"/>
        <v>3.3991E-2</v>
      </c>
      <c r="CX240" s="59">
        <f t="shared" si="309"/>
        <v>6.0589999999999998E-2</v>
      </c>
      <c r="CY240" s="59">
        <f t="shared" si="309"/>
        <v>0.13166900000000001</v>
      </c>
      <c r="CZ240" s="59">
        <f t="shared" si="309"/>
        <v>8.5171999999999998E-2</v>
      </c>
      <c r="DA240" s="59">
        <f t="shared" si="309"/>
        <v>6.3900999999999999E-2</v>
      </c>
      <c r="DB240" s="59">
        <f t="shared" si="309"/>
        <v>0.14857300000000001</v>
      </c>
      <c r="DC240" s="59">
        <f t="shared" si="309"/>
        <v>3.6477000000000002E-2</v>
      </c>
      <c r="DD240" s="59">
        <f t="shared" si="309"/>
        <v>9.2639999999999997E-3</v>
      </c>
      <c r="DE240" s="59">
        <f t="shared" si="309"/>
        <v>3.4999000000000002E-2</v>
      </c>
      <c r="DF240" s="59">
        <f t="shared" si="309"/>
        <v>0.103794</v>
      </c>
      <c r="DG240" s="59">
        <f t="shared" si="309"/>
        <v>3.2184999999999998E-2</v>
      </c>
      <c r="DH240" s="59">
        <f t="shared" si="309"/>
        <v>4.1881000000000002E-2</v>
      </c>
      <c r="DI240" s="59">
        <f t="shared" si="309"/>
        <v>4.5977999999999998E-2</v>
      </c>
      <c r="DJ240" s="59">
        <f t="shared" si="309"/>
        <v>0.108775</v>
      </c>
      <c r="DK240" s="59">
        <f t="shared" si="309"/>
        <v>9.6033999999999994E-2</v>
      </c>
      <c r="DL240" s="59">
        <f t="shared" si="309"/>
        <v>9.8468E-2</v>
      </c>
      <c r="DM240" s="59">
        <f t="shared" si="309"/>
        <v>0.10266400000000001</v>
      </c>
      <c r="DN240" s="59">
        <f t="shared" si="309"/>
        <v>5.0985000000000003E-2</v>
      </c>
      <c r="DO240" s="59">
        <f t="shared" si="309"/>
        <v>0.105963</v>
      </c>
      <c r="DP240" s="59">
        <f t="shared" si="309"/>
        <v>0.18110899999999999</v>
      </c>
      <c r="DQ240" s="59">
        <f t="shared" si="309"/>
        <v>3.1260000000000003E-2</v>
      </c>
      <c r="DR240" s="59">
        <f t="shared" si="309"/>
        <v>0.18280399999999999</v>
      </c>
      <c r="DS240" s="59">
        <f t="shared" si="309"/>
        <v>0.204537</v>
      </c>
      <c r="DT240" s="59">
        <f t="shared" si="309"/>
        <v>0.209534</v>
      </c>
      <c r="DU240" s="59">
        <f t="shared" si="309"/>
        <v>0.16227800000000001</v>
      </c>
      <c r="DV240" s="59">
        <f t="shared" si="309"/>
        <v>0.377245</v>
      </c>
      <c r="DW240" s="59">
        <f t="shared" si="309"/>
        <v>0.20830399999999999</v>
      </c>
      <c r="DX240" s="59">
        <f t="shared" si="309"/>
        <v>4.7023000000000002E-2</v>
      </c>
      <c r="DY240" s="59">
        <f t="shared" si="309"/>
        <v>4.0509999999999997E-2</v>
      </c>
      <c r="DZ240" s="59">
        <f t="shared" si="309"/>
        <v>6.0218000000000001E-2</v>
      </c>
      <c r="EA240" s="59">
        <f t="shared" ref="EA240:FX240" si="310">TRUNC((EA235-(EA96*EA36)-EA39)/EA40,6)</f>
        <v>1.9581999999999999E-2</v>
      </c>
      <c r="EB240" s="59">
        <f t="shared" si="310"/>
        <v>6.7442000000000002E-2</v>
      </c>
      <c r="EC240" s="59">
        <f t="shared" si="310"/>
        <v>0.101394</v>
      </c>
      <c r="ED240" s="59">
        <f t="shared" si="310"/>
        <v>6.2069999999999998E-3</v>
      </c>
      <c r="EE240" s="59">
        <f t="shared" si="310"/>
        <v>0.165606</v>
      </c>
      <c r="EF240" s="59">
        <f t="shared" si="310"/>
        <v>0.15334700000000001</v>
      </c>
      <c r="EG240" s="59">
        <f t="shared" si="310"/>
        <v>0.13146099999999999</v>
      </c>
      <c r="EH240" s="59">
        <f t="shared" si="310"/>
        <v>0.21473200000000001</v>
      </c>
      <c r="EI240" s="59">
        <f t="shared" si="310"/>
        <v>0.144201</v>
      </c>
      <c r="EJ240" s="59">
        <f t="shared" si="310"/>
        <v>0.110401</v>
      </c>
      <c r="EK240" s="59">
        <f t="shared" si="310"/>
        <v>1.0342E-2</v>
      </c>
      <c r="EL240" s="59">
        <f t="shared" si="310"/>
        <v>1.8464999999999999E-2</v>
      </c>
      <c r="EM240" s="59">
        <f t="shared" si="310"/>
        <v>4.6311999999999999E-2</v>
      </c>
      <c r="EN240" s="59">
        <f t="shared" si="310"/>
        <v>0.167933</v>
      </c>
      <c r="EO240" s="59">
        <f t="shared" si="310"/>
        <v>9.4366000000000005E-2</v>
      </c>
      <c r="EP240" s="59">
        <f t="shared" si="310"/>
        <v>3.6401000000000003E-2</v>
      </c>
      <c r="EQ240" s="59">
        <f t="shared" si="310"/>
        <v>2.5822000000000001E-2</v>
      </c>
      <c r="ER240" s="59">
        <f t="shared" si="310"/>
        <v>4.5362E-2</v>
      </c>
      <c r="ES240" s="59">
        <f t="shared" si="310"/>
        <v>9.8058999999999993E-2</v>
      </c>
      <c r="ET240" s="59">
        <f t="shared" si="310"/>
        <v>0.16309999999999999</v>
      </c>
      <c r="EU240" s="59">
        <f t="shared" si="310"/>
        <v>0.19514500000000001</v>
      </c>
      <c r="EV240" s="59">
        <f t="shared" si="310"/>
        <v>2.6402999999999999E-2</v>
      </c>
      <c r="EW240" s="59">
        <f t="shared" si="310"/>
        <v>1.2928E-2</v>
      </c>
      <c r="EX240" s="59">
        <f t="shared" si="310"/>
        <v>7.4945999999999999E-2</v>
      </c>
      <c r="EY240" s="59">
        <f t="shared" si="310"/>
        <v>0.12670899999999999</v>
      </c>
      <c r="EZ240" s="59">
        <f t="shared" si="310"/>
        <v>7.1281999999999998E-2</v>
      </c>
      <c r="FA240" s="59">
        <f t="shared" si="310"/>
        <v>1.5601E-2</v>
      </c>
      <c r="FB240" s="59">
        <f t="shared" si="310"/>
        <v>1.2329E-2</v>
      </c>
      <c r="FC240" s="59">
        <f t="shared" si="310"/>
        <v>7.3064000000000004E-2</v>
      </c>
      <c r="FD240" s="59">
        <f t="shared" si="310"/>
        <v>9.8296999999999995E-2</v>
      </c>
      <c r="FE240" s="59">
        <f t="shared" si="310"/>
        <v>4.7488000000000002E-2</v>
      </c>
      <c r="FF240" s="59">
        <f t="shared" si="310"/>
        <v>0.168488</v>
      </c>
      <c r="FG240" s="59">
        <f t="shared" si="310"/>
        <v>0.16515299999999999</v>
      </c>
      <c r="FH240" s="59">
        <f t="shared" si="310"/>
        <v>3.8738000000000002E-2</v>
      </c>
      <c r="FI240" s="59">
        <f t="shared" si="310"/>
        <v>1.4525E-2</v>
      </c>
      <c r="FJ240" s="59">
        <f t="shared" si="310"/>
        <v>3.8705999999999997E-2</v>
      </c>
      <c r="FK240" s="59">
        <f t="shared" si="310"/>
        <v>1.7600000000000001E-2</v>
      </c>
      <c r="FL240" s="59">
        <f t="shared" si="310"/>
        <v>6.8154000000000006E-2</v>
      </c>
      <c r="FM240" s="59">
        <f t="shared" si="310"/>
        <v>7.3792999999999997E-2</v>
      </c>
      <c r="FN240" s="59">
        <f t="shared" si="310"/>
        <v>0.12485499999999999</v>
      </c>
      <c r="FO240" s="59">
        <f t="shared" si="310"/>
        <v>8.0280000000000004E-3</v>
      </c>
      <c r="FP240" s="59">
        <f t="shared" si="310"/>
        <v>2.3036000000000001E-2</v>
      </c>
      <c r="FQ240" s="59">
        <f t="shared" si="310"/>
        <v>4.1737000000000003E-2</v>
      </c>
      <c r="FR240" s="59">
        <f t="shared" si="310"/>
        <v>2.2783999999999999E-2</v>
      </c>
      <c r="FS240" s="59">
        <f t="shared" si="310"/>
        <v>1.0196E-2</v>
      </c>
      <c r="FT240" s="44">
        <f t="shared" si="310"/>
        <v>5.4270000000000004E-3</v>
      </c>
      <c r="FU240" s="59">
        <f t="shared" si="310"/>
        <v>6.6179000000000002E-2</v>
      </c>
      <c r="FV240" s="59">
        <f t="shared" si="310"/>
        <v>6.4817E-2</v>
      </c>
      <c r="FW240" s="59">
        <f t="shared" si="310"/>
        <v>0.15995599999999999</v>
      </c>
      <c r="FX240" s="59">
        <f t="shared" si="310"/>
        <v>5.9716999999999999E-2</v>
      </c>
      <c r="FY240" s="33"/>
      <c r="FZ240" s="33"/>
      <c r="GA240" s="59"/>
      <c r="GB240" s="33"/>
      <c r="GC240" s="33"/>
      <c r="GD240" s="6"/>
      <c r="GE240" s="6"/>
    </row>
    <row r="241" spans="1:187" ht="15.75" x14ac:dyDescent="0.25">
      <c r="A241" s="48"/>
      <c r="B241" s="2" t="s">
        <v>610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59"/>
      <c r="FA241" s="59"/>
      <c r="FB241" s="59"/>
      <c r="FC241" s="59"/>
      <c r="FD241" s="59"/>
      <c r="FE241" s="59"/>
      <c r="FF241" s="59"/>
      <c r="FG241" s="59"/>
      <c r="FH241" s="59"/>
      <c r="FI241" s="59"/>
      <c r="FJ241" s="59"/>
      <c r="FK241" s="59"/>
      <c r="FL241" s="59"/>
      <c r="FM241" s="59"/>
      <c r="FN241" s="59"/>
      <c r="FO241" s="59"/>
      <c r="FP241" s="59"/>
      <c r="FQ241" s="59"/>
      <c r="FR241" s="59"/>
      <c r="FS241" s="59"/>
      <c r="FT241" s="59"/>
      <c r="FU241" s="59"/>
      <c r="FV241" s="59"/>
      <c r="FW241" s="59"/>
      <c r="FX241" s="59"/>
      <c r="FY241" s="33"/>
      <c r="FZ241" s="33"/>
      <c r="GA241" s="33"/>
      <c r="GB241" s="33"/>
      <c r="GC241" s="33"/>
      <c r="GD241" s="6"/>
      <c r="GE241" s="6"/>
    </row>
    <row r="242" spans="1:187" ht="15.75" x14ac:dyDescent="0.25">
      <c r="A242" s="48"/>
      <c r="B242" s="2" t="s">
        <v>611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44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  <c r="EQ242" s="59"/>
      <c r="ER242" s="59"/>
      <c r="ES242" s="59"/>
      <c r="ET242" s="59"/>
      <c r="EU242" s="59"/>
      <c r="EV242" s="59"/>
      <c r="EW242" s="59"/>
      <c r="EX242" s="59"/>
      <c r="EY242" s="59"/>
      <c r="EZ242" s="59"/>
      <c r="FA242" s="59"/>
      <c r="FB242" s="59"/>
      <c r="FC242" s="59"/>
      <c r="FD242" s="59"/>
      <c r="FE242" s="59"/>
      <c r="FF242" s="59"/>
      <c r="FG242" s="59"/>
      <c r="FH242" s="59"/>
      <c r="FI242" s="59"/>
      <c r="FJ242" s="59"/>
      <c r="FK242" s="59"/>
      <c r="FL242" s="59"/>
      <c r="FM242" s="59"/>
      <c r="FN242" s="59"/>
      <c r="FO242" s="59"/>
      <c r="FP242" s="59"/>
      <c r="FQ242" s="59"/>
      <c r="FR242" s="59"/>
      <c r="FS242" s="59"/>
      <c r="FT242" s="44"/>
      <c r="FU242" s="59"/>
      <c r="FV242" s="59"/>
      <c r="FW242" s="59"/>
      <c r="FX242" s="59"/>
      <c r="FY242" s="118"/>
      <c r="FZ242" s="33"/>
      <c r="GA242" s="59"/>
      <c r="GB242" s="33"/>
      <c r="GC242" s="33"/>
      <c r="GD242" s="6"/>
      <c r="GE242" s="6"/>
    </row>
    <row r="243" spans="1:187" ht="15.75" x14ac:dyDescent="0.25">
      <c r="A243" s="3" t="s">
        <v>612</v>
      </c>
      <c r="B243" s="2" t="s">
        <v>613</v>
      </c>
      <c r="C243" s="59">
        <f t="shared" ref="C243:BN243" si="311">ROUND(((C42)*(1+C185+C186))/C40,6)</f>
        <v>1.5598080000000001</v>
      </c>
      <c r="D243" s="59">
        <f t="shared" si="311"/>
        <v>0.414016</v>
      </c>
      <c r="E243" s="59">
        <f t="shared" si="311"/>
        <v>1.416426</v>
      </c>
      <c r="F243" s="59">
        <f t="shared" si="311"/>
        <v>0.90464199999999995</v>
      </c>
      <c r="G243" s="59">
        <f t="shared" si="311"/>
        <v>6.9344970000000004</v>
      </c>
      <c r="H243" s="59">
        <f t="shared" si="311"/>
        <v>10.354155</v>
      </c>
      <c r="I243" s="59">
        <f t="shared" si="311"/>
        <v>1.4738990000000001</v>
      </c>
      <c r="J243" s="59">
        <f t="shared" si="311"/>
        <v>7.8020630000000004</v>
      </c>
      <c r="K243" s="59">
        <f t="shared" si="311"/>
        <v>25.410876999999999</v>
      </c>
      <c r="L243" s="59">
        <f t="shared" si="311"/>
        <v>1.8375379999999999</v>
      </c>
      <c r="M243" s="59">
        <f t="shared" si="311"/>
        <v>4.9236959999999996</v>
      </c>
      <c r="N243" s="119">
        <f>ROUND(((N42)*(1+N185+N186))/N40,6)</f>
        <v>2.0358999999999999E-2</v>
      </c>
      <c r="O243" s="59">
        <f t="shared" si="311"/>
        <v>0.60435499999999998</v>
      </c>
      <c r="P243" s="59">
        <f t="shared" si="311"/>
        <v>30.345728999999999</v>
      </c>
      <c r="Q243" s="59">
        <f t="shared" si="311"/>
        <v>0.40171000000000001</v>
      </c>
      <c r="R243" s="59">
        <f t="shared" si="311"/>
        <v>14.780078</v>
      </c>
      <c r="S243" s="59">
        <f t="shared" si="311"/>
        <v>3.796875</v>
      </c>
      <c r="T243" s="59">
        <f t="shared" si="311"/>
        <v>37.311498999999998</v>
      </c>
      <c r="U243" s="59">
        <f t="shared" si="311"/>
        <v>61.015093999999998</v>
      </c>
      <c r="V243" s="59">
        <f t="shared" si="311"/>
        <v>39.265065</v>
      </c>
      <c r="W243" s="44">
        <f t="shared" si="311"/>
        <v>152.726283</v>
      </c>
      <c r="X243" s="59">
        <f t="shared" si="311"/>
        <v>74.607968999999997</v>
      </c>
      <c r="Y243" s="59">
        <f t="shared" si="311"/>
        <v>25.273195000000001</v>
      </c>
      <c r="Z243" s="59">
        <f t="shared" si="311"/>
        <v>44.264902999999997</v>
      </c>
      <c r="AA243" s="59">
        <f t="shared" si="311"/>
        <v>0.32046799999999998</v>
      </c>
      <c r="AB243" s="59">
        <f t="shared" si="311"/>
        <v>0.15515699999999999</v>
      </c>
      <c r="AC243" s="59">
        <f t="shared" si="311"/>
        <v>5.6448790000000004</v>
      </c>
      <c r="AD243" s="59">
        <f t="shared" si="311"/>
        <v>4.6118209999999999</v>
      </c>
      <c r="AE243" s="59">
        <f t="shared" si="311"/>
        <v>23.437082</v>
      </c>
      <c r="AF243" s="59">
        <f t="shared" si="311"/>
        <v>13.227929</v>
      </c>
      <c r="AG243" s="59">
        <f t="shared" si="311"/>
        <v>2.1463809999999999</v>
      </c>
      <c r="AH243" s="59">
        <f t="shared" si="311"/>
        <v>34.248589000000003</v>
      </c>
      <c r="AI243" s="59">
        <f t="shared" si="311"/>
        <v>125.387057</v>
      </c>
      <c r="AJ243" s="59">
        <f t="shared" si="311"/>
        <v>34.791671999999998</v>
      </c>
      <c r="AK243" s="59">
        <f t="shared" si="311"/>
        <v>15.875330999999999</v>
      </c>
      <c r="AL243" s="59">
        <f t="shared" si="311"/>
        <v>15.802918999999999</v>
      </c>
      <c r="AM243" s="59">
        <f t="shared" si="311"/>
        <v>22.813683999999999</v>
      </c>
      <c r="AN243" s="59">
        <f t="shared" si="311"/>
        <v>10.645777000000001</v>
      </c>
      <c r="AO243" s="59">
        <f t="shared" si="311"/>
        <v>2.9254560000000001</v>
      </c>
      <c r="AP243" s="59">
        <f t="shared" si="311"/>
        <v>6.2635999999999997E-2</v>
      </c>
      <c r="AQ243" s="59">
        <f t="shared" si="311"/>
        <v>8.2518709999999995</v>
      </c>
      <c r="AR243" s="59">
        <f t="shared" si="311"/>
        <v>0.16186500000000001</v>
      </c>
      <c r="AS243" s="59">
        <f t="shared" si="311"/>
        <v>0.35597800000000002</v>
      </c>
      <c r="AT243" s="59">
        <f t="shared" si="311"/>
        <v>4.8182619999999998</v>
      </c>
      <c r="AU243" s="59">
        <f t="shared" si="311"/>
        <v>24.871936000000002</v>
      </c>
      <c r="AV243" s="59">
        <f t="shared" si="311"/>
        <v>62.312970999999997</v>
      </c>
      <c r="AW243" s="59">
        <f t="shared" si="311"/>
        <v>50.455615999999999</v>
      </c>
      <c r="AX243" s="59">
        <f t="shared" si="311"/>
        <v>62.093733</v>
      </c>
      <c r="AY243" s="59">
        <f t="shared" si="311"/>
        <v>24.308845000000002</v>
      </c>
      <c r="AZ243" s="59">
        <f t="shared" si="311"/>
        <v>1.6345999999999999E-2</v>
      </c>
      <c r="BA243" s="59">
        <f t="shared" si="311"/>
        <v>2.837323</v>
      </c>
      <c r="BB243" s="59">
        <f t="shared" si="311"/>
        <v>7.0468520000000003</v>
      </c>
      <c r="BC243" s="59">
        <f t="shared" si="311"/>
        <v>2.2561999999999999E-2</v>
      </c>
      <c r="BD243" s="59">
        <f t="shared" si="311"/>
        <v>2.677762</v>
      </c>
      <c r="BE243" s="59">
        <f t="shared" si="311"/>
        <v>8.3935689999999994</v>
      </c>
      <c r="BF243" s="59">
        <f t="shared" si="311"/>
        <v>0.67086800000000002</v>
      </c>
      <c r="BG243" s="59">
        <f t="shared" si="311"/>
        <v>32.990619000000002</v>
      </c>
      <c r="BH243" s="59">
        <f t="shared" si="311"/>
        <v>24.138801000000001</v>
      </c>
      <c r="BI243" s="59">
        <f t="shared" si="311"/>
        <v>30.347479</v>
      </c>
      <c r="BJ243" s="59">
        <f t="shared" si="311"/>
        <v>2.1105719999999999</v>
      </c>
      <c r="BK243" s="59">
        <f t="shared" si="311"/>
        <v>1.2644919999999999</v>
      </c>
      <c r="BL243" s="59">
        <f t="shared" si="311"/>
        <v>206.06746899999999</v>
      </c>
      <c r="BM243" s="59">
        <f t="shared" si="311"/>
        <v>49.277254999999997</v>
      </c>
      <c r="BN243" s="59">
        <f t="shared" si="311"/>
        <v>4.3214689999999996</v>
      </c>
      <c r="BO243" s="59">
        <f t="shared" ref="BO243:DZ243" si="312">ROUND(((BO42)*(1+BO185+BO186))/BO40,6)</f>
        <v>7.0683480000000003</v>
      </c>
      <c r="BP243" s="59">
        <f t="shared" si="312"/>
        <v>17.284925999999999</v>
      </c>
      <c r="BQ243" s="59">
        <f t="shared" si="312"/>
        <v>0.97466399999999997</v>
      </c>
      <c r="BR243" s="59">
        <f t="shared" si="312"/>
        <v>1.4235120000000001</v>
      </c>
      <c r="BS243" s="59">
        <f t="shared" si="312"/>
        <v>1.6946019999999999</v>
      </c>
      <c r="BT243" s="59">
        <f t="shared" si="312"/>
        <v>3.5445829999999998</v>
      </c>
      <c r="BU243" s="59">
        <f t="shared" si="312"/>
        <v>8.2694880000000008</v>
      </c>
      <c r="BV243" s="59">
        <f t="shared" si="312"/>
        <v>1.949284</v>
      </c>
      <c r="BW243" s="59">
        <f t="shared" si="312"/>
        <v>1.9166920000000001</v>
      </c>
      <c r="BX243" s="59">
        <f t="shared" si="312"/>
        <v>16.477754999999998</v>
      </c>
      <c r="BY243" s="59">
        <f t="shared" si="312"/>
        <v>11.909554</v>
      </c>
      <c r="BZ243" s="59">
        <f t="shared" si="312"/>
        <v>31.743592</v>
      </c>
      <c r="CA243" s="59">
        <f t="shared" si="312"/>
        <v>18.094062000000001</v>
      </c>
      <c r="CB243" s="59">
        <f t="shared" si="312"/>
        <v>0.10893899999999999</v>
      </c>
      <c r="CC243" s="59">
        <f t="shared" si="312"/>
        <v>45.981662999999998</v>
      </c>
      <c r="CD243" s="59">
        <f t="shared" si="312"/>
        <v>59.219448</v>
      </c>
      <c r="CE243" s="59">
        <f t="shared" si="312"/>
        <v>31.414769</v>
      </c>
      <c r="CF243" s="59">
        <f t="shared" si="312"/>
        <v>32.669718000000003</v>
      </c>
      <c r="CG243" s="59">
        <f t="shared" si="312"/>
        <v>46.666775000000001</v>
      </c>
      <c r="CH243" s="59">
        <f t="shared" si="312"/>
        <v>51.140345000000003</v>
      </c>
      <c r="CI243" s="59">
        <f t="shared" si="312"/>
        <v>10.027911</v>
      </c>
      <c r="CJ243" s="59">
        <f t="shared" si="312"/>
        <v>5.1504029999999998</v>
      </c>
      <c r="CK243" s="59">
        <f t="shared" si="312"/>
        <v>0.81046799999999997</v>
      </c>
      <c r="CL243" s="59">
        <f t="shared" si="312"/>
        <v>4.7307550000000003</v>
      </c>
      <c r="CM243" s="59">
        <f t="shared" si="312"/>
        <v>4.1648820000000004</v>
      </c>
      <c r="CN243" s="59">
        <f t="shared" si="312"/>
        <v>0.319824</v>
      </c>
      <c r="CO243" s="59">
        <f t="shared" si="312"/>
        <v>0.56703099999999995</v>
      </c>
      <c r="CP243" s="59">
        <f t="shared" si="312"/>
        <v>2.66689</v>
      </c>
      <c r="CQ243" s="59">
        <f t="shared" si="312"/>
        <v>8.5709029999999995</v>
      </c>
      <c r="CR243" s="59">
        <f t="shared" si="312"/>
        <v>8.7266110000000001</v>
      </c>
      <c r="CS243" s="59">
        <f t="shared" si="312"/>
        <v>22.005472999999999</v>
      </c>
      <c r="CT243" s="59">
        <f t="shared" si="312"/>
        <v>30.119949999999999</v>
      </c>
      <c r="CU243" s="59">
        <f t="shared" si="312"/>
        <v>66.730637999999999</v>
      </c>
      <c r="CV243" s="59">
        <f t="shared" si="312"/>
        <v>62.151676999999999</v>
      </c>
      <c r="CW243" s="59">
        <f t="shared" si="312"/>
        <v>15.718985999999999</v>
      </c>
      <c r="CX243" s="59">
        <f t="shared" si="312"/>
        <v>14.138755</v>
      </c>
      <c r="CY243" s="59">
        <f t="shared" si="312"/>
        <v>156.76278099999999</v>
      </c>
      <c r="CZ243" s="59">
        <f t="shared" si="312"/>
        <v>5.0868630000000001</v>
      </c>
      <c r="DA243" s="59">
        <f t="shared" si="312"/>
        <v>25.986298000000001</v>
      </c>
      <c r="DB243" s="59">
        <f t="shared" si="312"/>
        <v>44.116024000000003</v>
      </c>
      <c r="DC243" s="59">
        <f t="shared" si="312"/>
        <v>16.072935000000001</v>
      </c>
      <c r="DD243" s="59">
        <f t="shared" si="312"/>
        <v>3.86741</v>
      </c>
      <c r="DE243" s="59">
        <f t="shared" si="312"/>
        <v>8.8085799999999992</v>
      </c>
      <c r="DF243" s="59">
        <f t="shared" si="312"/>
        <v>0.61456999999999995</v>
      </c>
      <c r="DG243" s="59">
        <f t="shared" si="312"/>
        <v>24.881432</v>
      </c>
      <c r="DH243" s="59">
        <f t="shared" si="312"/>
        <v>2.6440769999999998</v>
      </c>
      <c r="DI243" s="59">
        <f t="shared" si="312"/>
        <v>2.176793</v>
      </c>
      <c r="DJ243" s="59">
        <f t="shared" si="312"/>
        <v>17.623453999999999</v>
      </c>
      <c r="DK243" s="59">
        <f t="shared" si="312"/>
        <v>22.523012999999999</v>
      </c>
      <c r="DL243" s="59">
        <f t="shared" si="312"/>
        <v>2.0766640000000001</v>
      </c>
      <c r="DM243" s="59">
        <f t="shared" si="312"/>
        <v>29.289377000000002</v>
      </c>
      <c r="DN243" s="59">
        <f t="shared" si="312"/>
        <v>4.1711499999999999</v>
      </c>
      <c r="DO243" s="59">
        <f t="shared" si="312"/>
        <v>4.234</v>
      </c>
      <c r="DP243" s="59">
        <f t="shared" si="312"/>
        <v>63.983125000000001</v>
      </c>
      <c r="DQ243" s="59">
        <f t="shared" si="312"/>
        <v>6.5452909999999997</v>
      </c>
      <c r="DR243" s="59">
        <f t="shared" si="312"/>
        <v>15.72517</v>
      </c>
      <c r="DS243" s="59">
        <f t="shared" si="312"/>
        <v>28.248334</v>
      </c>
      <c r="DT243" s="59">
        <f t="shared" si="312"/>
        <v>103.61949799999999</v>
      </c>
      <c r="DU243" s="59">
        <f t="shared" si="312"/>
        <v>41.718076000000003</v>
      </c>
      <c r="DV243" s="59">
        <f t="shared" si="312"/>
        <v>140.99124900000001</v>
      </c>
      <c r="DW243" s="59">
        <f t="shared" si="312"/>
        <v>57.151494999999997</v>
      </c>
      <c r="DX243" s="59">
        <f t="shared" si="312"/>
        <v>17.496158000000001</v>
      </c>
      <c r="DY243" s="59">
        <f t="shared" si="312"/>
        <v>10.887487999999999</v>
      </c>
      <c r="DZ243" s="59">
        <f t="shared" si="312"/>
        <v>7.2741959999999999</v>
      </c>
      <c r="EA243" s="59">
        <f t="shared" ref="EA243:FX243" si="313">ROUND(((EA42)*(1+EA185+EA186))/EA40,6)</f>
        <v>3.7304390000000001</v>
      </c>
      <c r="EB243" s="59">
        <f t="shared" si="313"/>
        <v>13.515466999999999</v>
      </c>
      <c r="EC243" s="59">
        <f t="shared" si="313"/>
        <v>33.976227000000002</v>
      </c>
      <c r="ED243" s="59">
        <f t="shared" si="313"/>
        <v>0.35265000000000002</v>
      </c>
      <c r="EE243" s="59">
        <f t="shared" si="313"/>
        <v>65.661310999999998</v>
      </c>
      <c r="EF243" s="59">
        <f t="shared" si="313"/>
        <v>12.314757999999999</v>
      </c>
      <c r="EG243" s="59">
        <f t="shared" si="313"/>
        <v>43.987651</v>
      </c>
      <c r="EH243" s="59">
        <f t="shared" si="313"/>
        <v>74.192901000000006</v>
      </c>
      <c r="EI243" s="59">
        <f t="shared" si="313"/>
        <v>1.0025710000000001</v>
      </c>
      <c r="EJ243" s="59">
        <f t="shared" si="313"/>
        <v>1.51186</v>
      </c>
      <c r="EK243" s="59">
        <f t="shared" si="313"/>
        <v>1.7773870000000001</v>
      </c>
      <c r="EL243" s="59">
        <f t="shared" si="313"/>
        <v>4.2941900000000004</v>
      </c>
      <c r="EM243" s="59">
        <f t="shared" si="313"/>
        <v>11.375355000000001</v>
      </c>
      <c r="EN243" s="59">
        <f t="shared" si="313"/>
        <v>18.085445</v>
      </c>
      <c r="EO243" s="59">
        <f t="shared" si="313"/>
        <v>24.136472000000001</v>
      </c>
      <c r="EP243" s="59">
        <f t="shared" si="313"/>
        <v>9.5907710000000002</v>
      </c>
      <c r="EQ243" s="59">
        <f t="shared" si="313"/>
        <v>1.0229E-2</v>
      </c>
      <c r="ER243" s="59">
        <f t="shared" si="313"/>
        <v>11.599269</v>
      </c>
      <c r="ES243" s="59">
        <f t="shared" si="313"/>
        <v>51.805962999999998</v>
      </c>
      <c r="ET243" s="59">
        <f t="shared" si="313"/>
        <v>58.975442999999999</v>
      </c>
      <c r="EU243" s="59">
        <f t="shared" si="313"/>
        <v>31.387623999999999</v>
      </c>
      <c r="EV243" s="59">
        <f t="shared" si="313"/>
        <v>20.792862</v>
      </c>
      <c r="EW243" s="59">
        <f t="shared" si="313"/>
        <v>1.316924</v>
      </c>
      <c r="EX243" s="59">
        <f t="shared" si="313"/>
        <v>22.990869</v>
      </c>
      <c r="EY243" s="59">
        <f t="shared" si="313"/>
        <v>25.951542</v>
      </c>
      <c r="EZ243" s="59">
        <f t="shared" si="313"/>
        <v>37.543785</v>
      </c>
      <c r="FA243" s="59">
        <f t="shared" si="313"/>
        <v>0.55969800000000003</v>
      </c>
      <c r="FB243" s="59">
        <f t="shared" si="313"/>
        <v>3.6493039999999999</v>
      </c>
      <c r="FC243" s="59">
        <f t="shared" si="313"/>
        <v>3.974831</v>
      </c>
      <c r="FD243" s="59">
        <f t="shared" si="313"/>
        <v>26.744852999999999</v>
      </c>
      <c r="FE243" s="59">
        <f t="shared" si="313"/>
        <v>29.869544000000001</v>
      </c>
      <c r="FF243" s="59">
        <f t="shared" si="313"/>
        <v>58.714374999999997</v>
      </c>
      <c r="FG243" s="59">
        <f t="shared" si="313"/>
        <v>95.462978000000007</v>
      </c>
      <c r="FH243" s="59">
        <f t="shared" si="313"/>
        <v>26.519266999999999</v>
      </c>
      <c r="FI243" s="59">
        <f t="shared" si="313"/>
        <v>0.96374199999999999</v>
      </c>
      <c r="FJ243" s="59">
        <f t="shared" si="313"/>
        <v>2.6659290000000002</v>
      </c>
      <c r="FK243" s="59">
        <f t="shared" si="313"/>
        <v>1.0228520000000001</v>
      </c>
      <c r="FL243" s="59">
        <f t="shared" si="313"/>
        <v>1.5258689999999999</v>
      </c>
      <c r="FM243" s="59">
        <f t="shared" si="313"/>
        <v>2.5934339999999998</v>
      </c>
      <c r="FN243" s="59">
        <f t="shared" si="313"/>
        <v>0.71606899999999996</v>
      </c>
      <c r="FO243" s="59">
        <f t="shared" si="313"/>
        <v>0.88469699999999996</v>
      </c>
      <c r="FP243" s="59">
        <f t="shared" si="313"/>
        <v>1.263574</v>
      </c>
      <c r="FQ243" s="59">
        <f t="shared" si="313"/>
        <v>5.8015379999999999</v>
      </c>
      <c r="FR243" s="59">
        <f t="shared" si="313"/>
        <v>9.8249770000000005</v>
      </c>
      <c r="FS243" s="59">
        <f t="shared" si="313"/>
        <v>4.0176610000000004</v>
      </c>
      <c r="FT243" s="44">
        <f t="shared" si="313"/>
        <v>4.3294119999999996</v>
      </c>
      <c r="FU243" s="59">
        <f t="shared" si="313"/>
        <v>9.5208739999999992</v>
      </c>
      <c r="FV243" s="59">
        <f t="shared" si="313"/>
        <v>11.370053</v>
      </c>
      <c r="FW243" s="59">
        <f t="shared" si="313"/>
        <v>58.536118000000002</v>
      </c>
      <c r="FX243" s="59">
        <f t="shared" si="313"/>
        <v>51.718786999999999</v>
      </c>
      <c r="FY243" s="33"/>
      <c r="FZ243" s="33"/>
      <c r="GA243" s="59"/>
      <c r="GB243" s="33"/>
      <c r="GC243" s="33"/>
      <c r="GD243" s="48"/>
      <c r="GE243" s="48"/>
    </row>
    <row r="244" spans="1:187" ht="15.75" x14ac:dyDescent="0.25">
      <c r="A244" s="48"/>
      <c r="B244" s="2" t="s">
        <v>614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44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  <c r="FE244" s="59"/>
      <c r="FF244" s="59"/>
      <c r="FG244" s="59"/>
      <c r="FH244" s="59"/>
      <c r="FI244" s="59"/>
      <c r="FJ244" s="59"/>
      <c r="FK244" s="59"/>
      <c r="FL244" s="59"/>
      <c r="FM244" s="59"/>
      <c r="FN244" s="59"/>
      <c r="FO244" s="59"/>
      <c r="FP244" s="59"/>
      <c r="FQ244" s="59"/>
      <c r="FR244" s="59"/>
      <c r="FS244" s="59"/>
      <c r="FT244" s="44"/>
      <c r="FU244" s="59"/>
      <c r="FV244" s="59"/>
      <c r="FW244" s="59"/>
      <c r="FX244" s="59"/>
      <c r="FY244" s="59"/>
      <c r="FZ244" s="59"/>
      <c r="GA244" s="59"/>
      <c r="GB244" s="33"/>
      <c r="GC244" s="33"/>
      <c r="GD244" s="6"/>
      <c r="GE244" s="6"/>
    </row>
    <row r="245" spans="1:187" ht="15.75" x14ac:dyDescent="0.25">
      <c r="A245" s="48"/>
      <c r="B245" s="2" t="s">
        <v>615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44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44"/>
      <c r="FU245" s="59"/>
      <c r="FV245" s="59"/>
      <c r="FW245" s="59"/>
      <c r="FX245" s="59"/>
      <c r="FY245" s="59"/>
      <c r="FZ245" s="59"/>
      <c r="GA245" s="44"/>
      <c r="GB245" s="33"/>
      <c r="GC245" s="33"/>
      <c r="GD245" s="6"/>
      <c r="GE245" s="6"/>
    </row>
    <row r="246" spans="1:187" ht="15.75" x14ac:dyDescent="0.25">
      <c r="A246" s="3" t="s">
        <v>616</v>
      </c>
      <c r="B246" s="2" t="s">
        <v>617</v>
      </c>
      <c r="C246" s="59">
        <f>MIN(C238,C240,C243)</f>
        <v>2.6079999999999999E-2</v>
      </c>
      <c r="D246" s="59">
        <f t="shared" ref="D246:BO246" si="314">MIN(D238,D240,D243)</f>
        <v>2.7E-2</v>
      </c>
      <c r="E246" s="59">
        <f t="shared" si="314"/>
        <v>2.4687999999999998E-2</v>
      </c>
      <c r="F246" s="59">
        <f t="shared" si="314"/>
        <v>2.6262000000000001E-2</v>
      </c>
      <c r="G246" s="59">
        <f t="shared" si="314"/>
        <v>2.2284999999999999E-2</v>
      </c>
      <c r="H246" s="59">
        <f t="shared" si="314"/>
        <v>2.7E-2</v>
      </c>
      <c r="I246" s="59">
        <f t="shared" si="314"/>
        <v>2.7E-2</v>
      </c>
      <c r="J246" s="59">
        <f t="shared" si="314"/>
        <v>2.7E-2</v>
      </c>
      <c r="K246" s="59">
        <f t="shared" si="314"/>
        <v>2.7E-2</v>
      </c>
      <c r="L246" s="59">
        <f t="shared" si="314"/>
        <v>2.1895000000000001E-2</v>
      </c>
      <c r="M246" s="59">
        <f t="shared" si="314"/>
        <v>2.0947E-2</v>
      </c>
      <c r="N246" s="59">
        <f t="shared" si="314"/>
        <v>2.0358999999999999E-2</v>
      </c>
      <c r="O246" s="59">
        <f t="shared" si="314"/>
        <v>2.5353000000000001E-2</v>
      </c>
      <c r="P246" s="59">
        <f t="shared" si="314"/>
        <v>2.7E-2</v>
      </c>
      <c r="Q246" s="59">
        <f t="shared" si="314"/>
        <v>2.6010000000000002E-2</v>
      </c>
      <c r="R246" s="59">
        <f t="shared" si="314"/>
        <v>2.3909E-2</v>
      </c>
      <c r="S246" s="59">
        <f t="shared" si="314"/>
        <v>2.1013999999999998E-2</v>
      </c>
      <c r="T246" s="59">
        <f t="shared" si="314"/>
        <v>1.9300999999999999E-2</v>
      </c>
      <c r="U246" s="59">
        <f t="shared" si="314"/>
        <v>1.8800999999999998E-2</v>
      </c>
      <c r="V246" s="59">
        <f t="shared" si="314"/>
        <v>2.7E-2</v>
      </c>
      <c r="W246" s="44">
        <f t="shared" si="314"/>
        <v>2.7E-2</v>
      </c>
      <c r="X246" s="59">
        <f t="shared" si="314"/>
        <v>1.0756E-2</v>
      </c>
      <c r="Y246" s="59">
        <f t="shared" si="314"/>
        <v>1.9498000000000001E-2</v>
      </c>
      <c r="Z246" s="59">
        <f t="shared" si="314"/>
        <v>1.8914999999999998E-2</v>
      </c>
      <c r="AA246" s="59">
        <f t="shared" si="314"/>
        <v>2.4995E-2</v>
      </c>
      <c r="AB246" s="59">
        <f t="shared" si="314"/>
        <v>2.5023E-2</v>
      </c>
      <c r="AC246" s="59">
        <f t="shared" si="314"/>
        <v>1.5982E-2</v>
      </c>
      <c r="AD246" s="59">
        <f t="shared" si="314"/>
        <v>1.4692999999999999E-2</v>
      </c>
      <c r="AE246" s="59">
        <f t="shared" si="314"/>
        <v>7.8139999999999998E-3</v>
      </c>
      <c r="AF246" s="59">
        <f t="shared" si="314"/>
        <v>6.6740000000000002E-3</v>
      </c>
      <c r="AG246" s="59">
        <f t="shared" si="314"/>
        <v>1.2480999999999999E-2</v>
      </c>
      <c r="AH246" s="59">
        <f t="shared" si="314"/>
        <v>1.7123000000000003E-2</v>
      </c>
      <c r="AI246" s="59">
        <f t="shared" si="314"/>
        <v>2.7E-2</v>
      </c>
      <c r="AJ246" s="59">
        <f t="shared" si="314"/>
        <v>1.8787999999999999E-2</v>
      </c>
      <c r="AK246" s="59">
        <f t="shared" si="314"/>
        <v>1.6280000000000003E-2</v>
      </c>
      <c r="AL246" s="59">
        <f t="shared" si="314"/>
        <v>2.7E-2</v>
      </c>
      <c r="AM246" s="59">
        <f t="shared" si="314"/>
        <v>1.6449000000000002E-2</v>
      </c>
      <c r="AN246" s="59">
        <f t="shared" si="314"/>
        <v>2.2903E-2</v>
      </c>
      <c r="AO246" s="59">
        <f t="shared" si="314"/>
        <v>2.2655999999999999E-2</v>
      </c>
      <c r="AP246" s="59">
        <f t="shared" si="314"/>
        <v>2.5541000000000001E-2</v>
      </c>
      <c r="AQ246" s="59">
        <f t="shared" si="314"/>
        <v>1.5559E-2</v>
      </c>
      <c r="AR246" s="59">
        <f t="shared" si="314"/>
        <v>2.5440000000000001E-2</v>
      </c>
      <c r="AS246" s="59">
        <f t="shared" si="314"/>
        <v>1.1618E-2</v>
      </c>
      <c r="AT246" s="59">
        <f t="shared" si="314"/>
        <v>2.6713999999999998E-2</v>
      </c>
      <c r="AU246" s="59">
        <f t="shared" si="314"/>
        <v>1.9188E-2</v>
      </c>
      <c r="AV246" s="59">
        <f t="shared" si="314"/>
        <v>2.5359000000000003E-2</v>
      </c>
      <c r="AW246" s="59">
        <f t="shared" si="314"/>
        <v>2.0596E-2</v>
      </c>
      <c r="AX246" s="59">
        <f t="shared" si="314"/>
        <v>1.6797999999999997E-2</v>
      </c>
      <c r="AY246" s="59">
        <f t="shared" si="314"/>
        <v>2.7E-2</v>
      </c>
      <c r="AZ246" s="59">
        <f t="shared" si="314"/>
        <v>1.6345999999999999E-2</v>
      </c>
      <c r="BA246" s="59">
        <f t="shared" si="314"/>
        <v>2.1893999999999997E-2</v>
      </c>
      <c r="BB246" s="59">
        <f t="shared" si="314"/>
        <v>1.9684E-2</v>
      </c>
      <c r="BC246" s="59">
        <f t="shared" si="314"/>
        <v>2.2561999999999999E-2</v>
      </c>
      <c r="BD246" s="59">
        <f t="shared" si="314"/>
        <v>2.7E-2</v>
      </c>
      <c r="BE246" s="59">
        <f t="shared" si="314"/>
        <v>2.2815999999999999E-2</v>
      </c>
      <c r="BF246" s="59">
        <f t="shared" si="314"/>
        <v>2.6952E-2</v>
      </c>
      <c r="BG246" s="59">
        <f t="shared" si="314"/>
        <v>2.7E-2</v>
      </c>
      <c r="BH246" s="59">
        <f t="shared" si="314"/>
        <v>2.1419000000000001E-2</v>
      </c>
      <c r="BI246" s="59">
        <f t="shared" si="314"/>
        <v>8.4329999999999995E-3</v>
      </c>
      <c r="BJ246" s="59">
        <f t="shared" si="314"/>
        <v>2.3164000000000001E-2</v>
      </c>
      <c r="BK246" s="59">
        <f t="shared" si="314"/>
        <v>2.4458999999999998E-2</v>
      </c>
      <c r="BL246" s="59">
        <f t="shared" si="314"/>
        <v>2.7E-2</v>
      </c>
      <c r="BM246" s="59">
        <f t="shared" si="314"/>
        <v>2.0833999999999998E-2</v>
      </c>
      <c r="BN246" s="59">
        <f t="shared" si="314"/>
        <v>2.7E-2</v>
      </c>
      <c r="BO246" s="59">
        <f t="shared" si="314"/>
        <v>1.5203E-2</v>
      </c>
      <c r="BP246" s="59">
        <f t="shared" ref="BP246:EA246" si="315">MIN(BP238,BP240,BP243)</f>
        <v>2.1702000000000003E-2</v>
      </c>
      <c r="BQ246" s="59">
        <f t="shared" si="315"/>
        <v>2.1759000000000001E-2</v>
      </c>
      <c r="BR246" s="59">
        <f t="shared" si="315"/>
        <v>4.7000000000000002E-3</v>
      </c>
      <c r="BS246" s="59">
        <f t="shared" si="315"/>
        <v>2.2309999999999999E-3</v>
      </c>
      <c r="BT246" s="59">
        <f t="shared" si="315"/>
        <v>4.0750000000000005E-3</v>
      </c>
      <c r="BU246" s="59">
        <f t="shared" si="315"/>
        <v>1.3811E-2</v>
      </c>
      <c r="BV246" s="59">
        <f t="shared" si="315"/>
        <v>1.1775000000000001E-2</v>
      </c>
      <c r="BW246" s="59">
        <f t="shared" si="315"/>
        <v>1.55E-2</v>
      </c>
      <c r="BX246" s="59">
        <f t="shared" si="315"/>
        <v>1.6598999999999999E-2</v>
      </c>
      <c r="BY246" s="59">
        <f t="shared" si="315"/>
        <v>2.3781E-2</v>
      </c>
      <c r="BZ246" s="59">
        <f t="shared" si="315"/>
        <v>2.6312000000000002E-2</v>
      </c>
      <c r="CA246" s="59">
        <f t="shared" si="315"/>
        <v>2.3040999999999999E-2</v>
      </c>
      <c r="CB246" s="59">
        <f t="shared" si="315"/>
        <v>2.6251999999999998E-2</v>
      </c>
      <c r="CC246" s="59">
        <f t="shared" si="315"/>
        <v>2.2199E-2</v>
      </c>
      <c r="CD246" s="59">
        <f t="shared" si="315"/>
        <v>1.9519999999999999E-2</v>
      </c>
      <c r="CE246" s="59">
        <f t="shared" si="315"/>
        <v>2.7E-2</v>
      </c>
      <c r="CF246" s="59">
        <f t="shared" si="315"/>
        <v>2.2463E-2</v>
      </c>
      <c r="CG246" s="59">
        <f t="shared" si="315"/>
        <v>2.7E-2</v>
      </c>
      <c r="CH246" s="59">
        <f t="shared" si="315"/>
        <v>2.2187999999999999E-2</v>
      </c>
      <c r="CI246" s="59">
        <f t="shared" si="315"/>
        <v>2.418E-2</v>
      </c>
      <c r="CJ246" s="59">
        <f t="shared" si="315"/>
        <v>2.3469E-2</v>
      </c>
      <c r="CK246" s="59">
        <f t="shared" si="315"/>
        <v>6.6010000000000001E-3</v>
      </c>
      <c r="CL246" s="59">
        <f t="shared" si="315"/>
        <v>8.2289999999999985E-3</v>
      </c>
      <c r="CM246" s="59">
        <f t="shared" si="315"/>
        <v>2.274E-3</v>
      </c>
      <c r="CN246" s="59">
        <f t="shared" si="315"/>
        <v>2.7E-2</v>
      </c>
      <c r="CO246" s="59">
        <f t="shared" si="315"/>
        <v>2.2359999999999998E-2</v>
      </c>
      <c r="CP246" s="59">
        <f t="shared" si="315"/>
        <v>2.0548999999999998E-2</v>
      </c>
      <c r="CQ246" s="59">
        <f t="shared" si="315"/>
        <v>1.2426999999999999E-2</v>
      </c>
      <c r="CR246" s="59">
        <f t="shared" si="315"/>
        <v>1.6799999999999999E-3</v>
      </c>
      <c r="CS246" s="59">
        <f t="shared" si="315"/>
        <v>2.2658000000000001E-2</v>
      </c>
      <c r="CT246" s="59">
        <f t="shared" si="315"/>
        <v>8.5199999999999998E-3</v>
      </c>
      <c r="CU246" s="59">
        <f t="shared" si="315"/>
        <v>1.9615999999999998E-2</v>
      </c>
      <c r="CV246" s="59">
        <f t="shared" si="315"/>
        <v>1.0978999999999999E-2</v>
      </c>
      <c r="CW246" s="59">
        <f t="shared" si="315"/>
        <v>1.7086999999999998E-2</v>
      </c>
      <c r="CX246" s="59">
        <f t="shared" si="315"/>
        <v>2.1824000000000003E-2</v>
      </c>
      <c r="CY246" s="59">
        <f t="shared" si="315"/>
        <v>2.7E-2</v>
      </c>
      <c r="CZ246" s="59">
        <f t="shared" si="315"/>
        <v>2.6651000000000001E-2</v>
      </c>
      <c r="DA246" s="59">
        <f t="shared" si="315"/>
        <v>2.7E-2</v>
      </c>
      <c r="DB246" s="59">
        <f t="shared" si="315"/>
        <v>2.7E-2</v>
      </c>
      <c r="DC246" s="59">
        <f t="shared" si="315"/>
        <v>1.7417999999999999E-2</v>
      </c>
      <c r="DD246" s="59">
        <f t="shared" si="315"/>
        <v>3.4300000000000003E-3</v>
      </c>
      <c r="DE246" s="59">
        <f t="shared" si="315"/>
        <v>1.145E-2</v>
      </c>
      <c r="DF246" s="59">
        <f t="shared" si="315"/>
        <v>2.4213999999999999E-2</v>
      </c>
      <c r="DG246" s="59">
        <f t="shared" si="315"/>
        <v>2.0452999999999999E-2</v>
      </c>
      <c r="DH246" s="59">
        <f t="shared" si="315"/>
        <v>2.0516E-2</v>
      </c>
      <c r="DI246" s="59">
        <f t="shared" si="315"/>
        <v>1.8844999999999997E-2</v>
      </c>
      <c r="DJ246" s="59">
        <f t="shared" si="315"/>
        <v>2.0882999999999999E-2</v>
      </c>
      <c r="DK246" s="59">
        <f t="shared" si="315"/>
        <v>1.5657999999999998E-2</v>
      </c>
      <c r="DL246" s="59">
        <f t="shared" si="315"/>
        <v>2.1967E-2</v>
      </c>
      <c r="DM246" s="59">
        <f t="shared" si="315"/>
        <v>1.9899E-2</v>
      </c>
      <c r="DN246" s="59">
        <f t="shared" si="315"/>
        <v>2.7E-2</v>
      </c>
      <c r="DO246" s="59">
        <f t="shared" si="315"/>
        <v>2.7E-2</v>
      </c>
      <c r="DP246" s="59">
        <f t="shared" si="315"/>
        <v>2.7E-2</v>
      </c>
      <c r="DQ246" s="59">
        <f t="shared" si="315"/>
        <v>2.4545000000000001E-2</v>
      </c>
      <c r="DR246" s="59">
        <f t="shared" si="315"/>
        <v>2.4417000000000001E-2</v>
      </c>
      <c r="DS246" s="59">
        <f t="shared" si="315"/>
        <v>2.5923999999999999E-2</v>
      </c>
      <c r="DT246" s="59">
        <f t="shared" si="315"/>
        <v>2.1728999999999998E-2</v>
      </c>
      <c r="DU246" s="59">
        <f t="shared" si="315"/>
        <v>2.7E-2</v>
      </c>
      <c r="DV246" s="59">
        <f t="shared" si="315"/>
        <v>2.7E-2</v>
      </c>
      <c r="DW246" s="59">
        <f t="shared" si="315"/>
        <v>2.1996999999999999E-2</v>
      </c>
      <c r="DX246" s="59">
        <f t="shared" si="315"/>
        <v>1.8931E-2</v>
      </c>
      <c r="DY246" s="59">
        <f t="shared" si="315"/>
        <v>1.2928E-2</v>
      </c>
      <c r="DZ246" s="59">
        <f t="shared" si="315"/>
        <v>1.7662000000000001E-2</v>
      </c>
      <c r="EA246" s="59">
        <f t="shared" si="315"/>
        <v>1.2173E-2</v>
      </c>
      <c r="EB246" s="59">
        <f t="shared" ref="EB246:FX246" si="316">MIN(EB238,EB240,EB243)</f>
        <v>2.7E-2</v>
      </c>
      <c r="EC246" s="59">
        <f t="shared" si="316"/>
        <v>2.6620999999999999E-2</v>
      </c>
      <c r="ED246" s="59">
        <f t="shared" si="316"/>
        <v>4.4120000000000001E-3</v>
      </c>
      <c r="EE246" s="59">
        <f t="shared" si="316"/>
        <v>2.7E-2</v>
      </c>
      <c r="EF246" s="59">
        <f t="shared" si="316"/>
        <v>1.9594999999999998E-2</v>
      </c>
      <c r="EG246" s="59">
        <f t="shared" si="316"/>
        <v>2.6536000000000001E-2</v>
      </c>
      <c r="EH246" s="59">
        <f t="shared" si="316"/>
        <v>2.5053000000000002E-2</v>
      </c>
      <c r="EI246" s="59">
        <f t="shared" si="316"/>
        <v>2.7E-2</v>
      </c>
      <c r="EJ246" s="59">
        <f t="shared" si="316"/>
        <v>2.7E-2</v>
      </c>
      <c r="EK246" s="59">
        <f t="shared" si="316"/>
        <v>5.7670000000000004E-3</v>
      </c>
      <c r="EL246" s="59">
        <f t="shared" si="316"/>
        <v>2.1160000000000003E-3</v>
      </c>
      <c r="EM246" s="59">
        <f t="shared" si="316"/>
        <v>1.6308E-2</v>
      </c>
      <c r="EN246" s="59">
        <f t="shared" si="316"/>
        <v>2.7E-2</v>
      </c>
      <c r="EO246" s="59">
        <f t="shared" si="316"/>
        <v>2.7E-2</v>
      </c>
      <c r="EP246" s="59">
        <f t="shared" si="316"/>
        <v>2.0586E-2</v>
      </c>
      <c r="EQ246" s="59">
        <f t="shared" si="316"/>
        <v>9.9850000000000008E-3</v>
      </c>
      <c r="ER246" s="59">
        <f t="shared" si="316"/>
        <v>2.1283E-2</v>
      </c>
      <c r="ES246" s="59">
        <f t="shared" si="316"/>
        <v>2.3557999999999999E-2</v>
      </c>
      <c r="ET246" s="59">
        <f t="shared" si="316"/>
        <v>2.7E-2</v>
      </c>
      <c r="EU246" s="59">
        <f t="shared" si="316"/>
        <v>2.7E-2</v>
      </c>
      <c r="EV246" s="59">
        <f t="shared" si="316"/>
        <v>1.0964999999999999E-2</v>
      </c>
      <c r="EW246" s="59">
        <f t="shared" si="316"/>
        <v>6.0530000000000002E-3</v>
      </c>
      <c r="EX246" s="59">
        <f t="shared" si="316"/>
        <v>3.9100000000000003E-3</v>
      </c>
      <c r="EY246" s="59">
        <f t="shared" si="316"/>
        <v>2.7E-2</v>
      </c>
      <c r="EZ246" s="59">
        <f t="shared" si="316"/>
        <v>2.2942000000000001E-2</v>
      </c>
      <c r="FA246" s="59">
        <f t="shared" si="316"/>
        <v>1.0666E-2</v>
      </c>
      <c r="FB246" s="59">
        <f t="shared" si="316"/>
        <v>1.1505E-2</v>
      </c>
      <c r="FC246" s="59">
        <f t="shared" si="316"/>
        <v>2.2550000000000001E-2</v>
      </c>
      <c r="FD246" s="59">
        <f t="shared" si="316"/>
        <v>2.4437999999999998E-2</v>
      </c>
      <c r="FE246" s="59">
        <f t="shared" si="316"/>
        <v>1.4180999999999999E-2</v>
      </c>
      <c r="FF246" s="59">
        <f t="shared" si="316"/>
        <v>2.7E-2</v>
      </c>
      <c r="FG246" s="59">
        <f t="shared" si="316"/>
        <v>2.7E-2</v>
      </c>
      <c r="FH246" s="59">
        <f t="shared" si="316"/>
        <v>1.9771999999999998E-2</v>
      </c>
      <c r="FI246" s="59">
        <f t="shared" si="316"/>
        <v>6.1999999999999998E-3</v>
      </c>
      <c r="FJ246" s="59">
        <f t="shared" si="316"/>
        <v>1.9438E-2</v>
      </c>
      <c r="FK246" s="59">
        <f t="shared" si="316"/>
        <v>1.0845E-2</v>
      </c>
      <c r="FL246" s="59">
        <f t="shared" si="316"/>
        <v>2.7E-2</v>
      </c>
      <c r="FM246" s="59">
        <f t="shared" si="316"/>
        <v>1.8414E-2</v>
      </c>
      <c r="FN246" s="59">
        <f t="shared" si="316"/>
        <v>2.7E-2</v>
      </c>
      <c r="FO246" s="59">
        <f t="shared" si="316"/>
        <v>5.6239999999999997E-3</v>
      </c>
      <c r="FP246" s="59">
        <f t="shared" si="316"/>
        <v>1.2143000000000001E-2</v>
      </c>
      <c r="FQ246" s="59">
        <f t="shared" si="316"/>
        <v>1.6879999999999999E-2</v>
      </c>
      <c r="FR246" s="59">
        <f t="shared" si="316"/>
        <v>1.1564999999999999E-2</v>
      </c>
      <c r="FS246" s="59">
        <f t="shared" si="316"/>
        <v>5.1450000000000003E-3</v>
      </c>
      <c r="FT246" s="44">
        <f t="shared" si="316"/>
        <v>4.2929999999999999E-3</v>
      </c>
      <c r="FU246" s="59">
        <f t="shared" si="316"/>
        <v>1.8345E-2</v>
      </c>
      <c r="FV246" s="59">
        <f t="shared" si="316"/>
        <v>1.5032E-2</v>
      </c>
      <c r="FW246" s="59">
        <f t="shared" si="316"/>
        <v>2.1498E-2</v>
      </c>
      <c r="FX246" s="59">
        <f t="shared" si="316"/>
        <v>1.9675000000000002E-2</v>
      </c>
      <c r="FY246" s="59"/>
      <c r="FZ246" s="59"/>
      <c r="GA246" s="120"/>
      <c r="GB246" s="59"/>
      <c r="GC246" s="59"/>
      <c r="GD246" s="121"/>
      <c r="GE246" s="121"/>
    </row>
    <row r="247" spans="1:187" ht="15.75" x14ac:dyDescent="0.25">
      <c r="A247" s="48"/>
      <c r="B247" s="2" t="s">
        <v>618</v>
      </c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44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  <c r="EQ247" s="59"/>
      <c r="ER247" s="59"/>
      <c r="ES247" s="59"/>
      <c r="ET247" s="59"/>
      <c r="EU247" s="59"/>
      <c r="EV247" s="59"/>
      <c r="EW247" s="59"/>
      <c r="EX247" s="59"/>
      <c r="EY247" s="59"/>
      <c r="EZ247" s="59"/>
      <c r="FA247" s="59"/>
      <c r="FB247" s="59"/>
      <c r="FC247" s="59"/>
      <c r="FD247" s="59"/>
      <c r="FE247" s="59"/>
      <c r="FF247" s="59"/>
      <c r="FG247" s="59"/>
      <c r="FH247" s="59"/>
      <c r="FI247" s="59"/>
      <c r="FJ247" s="59"/>
      <c r="FK247" s="59"/>
      <c r="FL247" s="59"/>
      <c r="FM247" s="59"/>
      <c r="FN247" s="59"/>
      <c r="FO247" s="59"/>
      <c r="FP247" s="59"/>
      <c r="FQ247" s="59"/>
      <c r="FR247" s="59"/>
      <c r="FS247" s="59"/>
      <c r="FT247" s="44"/>
      <c r="FU247" s="59"/>
      <c r="FV247" s="59"/>
      <c r="FW247" s="59"/>
      <c r="FX247" s="59"/>
      <c r="FY247" s="59"/>
      <c r="FZ247" s="59"/>
      <c r="GA247" s="47"/>
      <c r="GB247" s="59"/>
      <c r="GC247" s="59"/>
      <c r="GD247" s="121"/>
      <c r="GE247" s="121"/>
    </row>
    <row r="248" spans="1:187" ht="15.75" x14ac:dyDescent="0.25">
      <c r="A248" s="3" t="s">
        <v>619</v>
      </c>
      <c r="B248" s="2" t="s">
        <v>620</v>
      </c>
      <c r="C248" s="59">
        <v>2.6079999999999999E-2</v>
      </c>
      <c r="D248" s="59">
        <v>2.7E-2</v>
      </c>
      <c r="E248" s="59">
        <v>2.4687999999999998E-2</v>
      </c>
      <c r="F248" s="59">
        <v>2.6262000000000001E-2</v>
      </c>
      <c r="G248" s="59">
        <v>2.2284999999999999E-2</v>
      </c>
      <c r="H248" s="59">
        <v>2.7E-2</v>
      </c>
      <c r="I248" s="59">
        <v>2.7E-2</v>
      </c>
      <c r="J248" s="59">
        <v>2.7E-2</v>
      </c>
      <c r="K248" s="59">
        <v>2.7E-2</v>
      </c>
      <c r="L248" s="59">
        <v>2.1895000000000001E-2</v>
      </c>
      <c r="M248" s="59">
        <v>2.0947E-2</v>
      </c>
      <c r="N248" s="59">
        <v>2.0358999999999999E-2</v>
      </c>
      <c r="O248" s="59">
        <v>2.5353000000000001E-2</v>
      </c>
      <c r="P248" s="59">
        <v>2.7E-2</v>
      </c>
      <c r="Q248" s="59">
        <v>2.6010000000000002E-2</v>
      </c>
      <c r="R248" s="59">
        <v>2.3909E-2</v>
      </c>
      <c r="S248" s="59">
        <v>2.1013999999999998E-2</v>
      </c>
      <c r="T248" s="59">
        <v>1.9300999999999999E-2</v>
      </c>
      <c r="U248" s="59">
        <v>1.8800999999999998E-2</v>
      </c>
      <c r="V248" s="59">
        <v>2.7E-2</v>
      </c>
      <c r="W248" s="44">
        <v>2.7E-2</v>
      </c>
      <c r="X248" s="59">
        <v>1.0756E-2</v>
      </c>
      <c r="Y248" s="59">
        <v>1.9498000000000001E-2</v>
      </c>
      <c r="Z248" s="59">
        <v>1.8914999999999998E-2</v>
      </c>
      <c r="AA248" s="59">
        <v>2.4995E-2</v>
      </c>
      <c r="AB248" s="59">
        <v>2.5023E-2</v>
      </c>
      <c r="AC248" s="59">
        <v>1.5982E-2</v>
      </c>
      <c r="AD248" s="59">
        <v>1.4692999999999999E-2</v>
      </c>
      <c r="AE248" s="59">
        <v>7.8139999999999998E-3</v>
      </c>
      <c r="AF248" s="59">
        <v>6.6740000000000002E-3</v>
      </c>
      <c r="AG248" s="59">
        <v>1.2480999999999999E-2</v>
      </c>
      <c r="AH248" s="59">
        <v>1.7123000000000003E-2</v>
      </c>
      <c r="AI248" s="59">
        <v>2.7E-2</v>
      </c>
      <c r="AJ248" s="59">
        <v>1.8787999999999999E-2</v>
      </c>
      <c r="AK248" s="59">
        <v>1.6280000000000003E-2</v>
      </c>
      <c r="AL248" s="59">
        <v>2.7E-2</v>
      </c>
      <c r="AM248" s="59">
        <v>1.6449000000000002E-2</v>
      </c>
      <c r="AN248" s="59">
        <v>2.2903E-2</v>
      </c>
      <c r="AO248" s="59">
        <v>2.2655999999999999E-2</v>
      </c>
      <c r="AP248" s="59">
        <v>2.5541000000000001E-2</v>
      </c>
      <c r="AQ248" s="59">
        <v>1.5559E-2</v>
      </c>
      <c r="AR248" s="59">
        <v>2.5440000000000001E-2</v>
      </c>
      <c r="AS248" s="59">
        <v>1.1618E-2</v>
      </c>
      <c r="AT248" s="59">
        <v>2.6713999999999998E-2</v>
      </c>
      <c r="AU248" s="59">
        <v>1.9188E-2</v>
      </c>
      <c r="AV248" s="59">
        <v>2.5359000000000003E-2</v>
      </c>
      <c r="AW248" s="59">
        <v>2.0596E-2</v>
      </c>
      <c r="AX248" s="59">
        <v>1.6797999999999997E-2</v>
      </c>
      <c r="AY248" s="59">
        <v>2.7E-2</v>
      </c>
      <c r="AZ248" s="59">
        <v>1.6345999999999999E-2</v>
      </c>
      <c r="BA248" s="59">
        <v>2.1893999999999997E-2</v>
      </c>
      <c r="BB248" s="59">
        <v>1.9684E-2</v>
      </c>
      <c r="BC248" s="59">
        <v>2.2561999999999999E-2</v>
      </c>
      <c r="BD248" s="59">
        <v>2.7E-2</v>
      </c>
      <c r="BE248" s="59">
        <v>2.2815999999999999E-2</v>
      </c>
      <c r="BF248" s="59">
        <v>2.6952E-2</v>
      </c>
      <c r="BG248" s="59">
        <v>2.7E-2</v>
      </c>
      <c r="BH248" s="59">
        <v>2.1419000000000001E-2</v>
      </c>
      <c r="BI248" s="59">
        <v>8.4329999999999995E-3</v>
      </c>
      <c r="BJ248" s="59">
        <v>2.3164000000000001E-2</v>
      </c>
      <c r="BK248" s="59">
        <v>2.4458999999999998E-2</v>
      </c>
      <c r="BL248" s="59">
        <v>2.7E-2</v>
      </c>
      <c r="BM248" s="59">
        <v>2.0833999999999998E-2</v>
      </c>
      <c r="BN248" s="59">
        <v>2.7E-2</v>
      </c>
      <c r="BO248" s="59">
        <v>1.5203E-2</v>
      </c>
      <c r="BP248" s="59">
        <v>2.1702000000000003E-2</v>
      </c>
      <c r="BQ248" s="59">
        <v>2.1759000000000001E-2</v>
      </c>
      <c r="BR248" s="59">
        <v>4.7000000000000002E-3</v>
      </c>
      <c r="BS248" s="59">
        <v>2.2309999999999999E-3</v>
      </c>
      <c r="BT248" s="59">
        <v>4.0750000000000005E-3</v>
      </c>
      <c r="BU248" s="59">
        <v>1.3811E-2</v>
      </c>
      <c r="BV248" s="59">
        <v>1.1775000000000001E-2</v>
      </c>
      <c r="BW248" s="59">
        <v>1.55E-2</v>
      </c>
      <c r="BX248" s="59">
        <v>1.6598999999999999E-2</v>
      </c>
      <c r="BY248" s="59">
        <v>2.3781E-2</v>
      </c>
      <c r="BZ248" s="59">
        <v>2.6312000000000002E-2</v>
      </c>
      <c r="CA248" s="59">
        <v>2.3040999999999999E-2</v>
      </c>
      <c r="CB248" s="59">
        <v>2.6251999999999998E-2</v>
      </c>
      <c r="CC248" s="59">
        <v>2.2199E-2</v>
      </c>
      <c r="CD248" s="59">
        <v>1.9519999999999999E-2</v>
      </c>
      <c r="CE248" s="59">
        <v>2.7E-2</v>
      </c>
      <c r="CF248" s="59">
        <v>2.2463E-2</v>
      </c>
      <c r="CG248" s="59">
        <v>2.7E-2</v>
      </c>
      <c r="CH248" s="59">
        <v>2.2187999999999999E-2</v>
      </c>
      <c r="CI248" s="59">
        <v>2.418E-2</v>
      </c>
      <c r="CJ248" s="59">
        <v>2.3469E-2</v>
      </c>
      <c r="CK248" s="59">
        <v>6.6010000000000001E-3</v>
      </c>
      <c r="CL248" s="59">
        <v>8.2289999999999985E-3</v>
      </c>
      <c r="CM248" s="59">
        <v>2.274E-3</v>
      </c>
      <c r="CN248" s="59">
        <v>2.7E-2</v>
      </c>
      <c r="CO248" s="59">
        <v>2.2359999999999998E-2</v>
      </c>
      <c r="CP248" s="59">
        <v>2.0548999999999998E-2</v>
      </c>
      <c r="CQ248" s="59">
        <v>1.2426999999999999E-2</v>
      </c>
      <c r="CR248" s="59">
        <v>1.6799999999999999E-3</v>
      </c>
      <c r="CS248" s="59">
        <v>2.2658000000000001E-2</v>
      </c>
      <c r="CT248" s="59">
        <v>8.5199999999999998E-3</v>
      </c>
      <c r="CU248" s="59">
        <v>1.9615999999999998E-2</v>
      </c>
      <c r="CV248" s="59">
        <v>1.0978999999999999E-2</v>
      </c>
      <c r="CW248" s="59">
        <v>1.7086999999999998E-2</v>
      </c>
      <c r="CX248" s="59">
        <v>2.1824000000000003E-2</v>
      </c>
      <c r="CY248" s="59">
        <v>2.7E-2</v>
      </c>
      <c r="CZ248" s="59">
        <v>2.6651000000000001E-2</v>
      </c>
      <c r="DA248" s="59">
        <v>2.7E-2</v>
      </c>
      <c r="DB248" s="59">
        <v>2.7E-2</v>
      </c>
      <c r="DC248" s="59">
        <v>1.7417999999999999E-2</v>
      </c>
      <c r="DD248" s="59">
        <v>3.4300000000000003E-3</v>
      </c>
      <c r="DE248" s="59">
        <v>1.145E-2</v>
      </c>
      <c r="DF248" s="59">
        <v>2.4213999999999999E-2</v>
      </c>
      <c r="DG248" s="59">
        <v>2.0452999999999999E-2</v>
      </c>
      <c r="DH248" s="59">
        <v>2.0516E-2</v>
      </c>
      <c r="DI248" s="59">
        <v>1.8844999999999997E-2</v>
      </c>
      <c r="DJ248" s="59">
        <v>2.0882999999999999E-2</v>
      </c>
      <c r="DK248" s="59">
        <v>1.5657999999999998E-2</v>
      </c>
      <c r="DL248" s="59">
        <v>2.1967E-2</v>
      </c>
      <c r="DM248" s="59">
        <v>1.9899E-2</v>
      </c>
      <c r="DN248" s="59">
        <v>2.7E-2</v>
      </c>
      <c r="DO248" s="59">
        <v>2.7E-2</v>
      </c>
      <c r="DP248" s="59">
        <v>2.7E-2</v>
      </c>
      <c r="DQ248" s="59">
        <v>2.4545000000000001E-2</v>
      </c>
      <c r="DR248" s="59">
        <v>2.4417000000000001E-2</v>
      </c>
      <c r="DS248" s="59">
        <v>2.5923999999999999E-2</v>
      </c>
      <c r="DT248" s="59">
        <v>2.1728999999999998E-2</v>
      </c>
      <c r="DU248" s="59">
        <v>2.7E-2</v>
      </c>
      <c r="DV248" s="59">
        <v>2.7E-2</v>
      </c>
      <c r="DW248" s="59">
        <v>2.1996999999999999E-2</v>
      </c>
      <c r="DX248" s="59">
        <v>1.8931E-2</v>
      </c>
      <c r="DY248" s="59">
        <v>1.2928E-2</v>
      </c>
      <c r="DZ248" s="59">
        <v>1.7662000000000001E-2</v>
      </c>
      <c r="EA248" s="59">
        <v>1.2173E-2</v>
      </c>
      <c r="EB248" s="59">
        <v>2.7E-2</v>
      </c>
      <c r="EC248" s="59">
        <v>2.6620999999999999E-2</v>
      </c>
      <c r="ED248" s="59">
        <v>4.4120000000000001E-3</v>
      </c>
      <c r="EE248" s="59">
        <v>2.7E-2</v>
      </c>
      <c r="EF248" s="59">
        <v>1.9594999999999998E-2</v>
      </c>
      <c r="EG248" s="59">
        <v>2.6536000000000001E-2</v>
      </c>
      <c r="EH248" s="59">
        <v>2.5053000000000002E-2</v>
      </c>
      <c r="EI248" s="59">
        <v>2.7E-2</v>
      </c>
      <c r="EJ248" s="59">
        <v>2.7E-2</v>
      </c>
      <c r="EK248" s="59">
        <v>5.7670000000000004E-3</v>
      </c>
      <c r="EL248" s="59">
        <v>2.1160000000000003E-3</v>
      </c>
      <c r="EM248" s="59">
        <v>1.6308E-2</v>
      </c>
      <c r="EN248" s="59">
        <v>2.7E-2</v>
      </c>
      <c r="EO248" s="59">
        <v>2.7E-2</v>
      </c>
      <c r="EP248" s="59">
        <v>2.0586E-2</v>
      </c>
      <c r="EQ248" s="59">
        <v>9.9850000000000008E-3</v>
      </c>
      <c r="ER248" s="59">
        <v>2.1283E-2</v>
      </c>
      <c r="ES248" s="59">
        <v>2.3557999999999999E-2</v>
      </c>
      <c r="ET248" s="59">
        <v>2.7E-2</v>
      </c>
      <c r="EU248" s="59">
        <v>2.7E-2</v>
      </c>
      <c r="EV248" s="59">
        <v>1.0964999999999999E-2</v>
      </c>
      <c r="EW248" s="59">
        <v>6.0530000000000002E-3</v>
      </c>
      <c r="EX248" s="59">
        <v>3.9100000000000003E-3</v>
      </c>
      <c r="EY248" s="59">
        <v>2.7E-2</v>
      </c>
      <c r="EZ248" s="59">
        <v>2.2942000000000001E-2</v>
      </c>
      <c r="FA248" s="59">
        <v>1.0666E-2</v>
      </c>
      <c r="FB248" s="59">
        <v>1.1505E-2</v>
      </c>
      <c r="FC248" s="59">
        <v>2.2550000000000001E-2</v>
      </c>
      <c r="FD248" s="59">
        <v>2.4437999999999998E-2</v>
      </c>
      <c r="FE248" s="59">
        <v>1.4180999999999999E-2</v>
      </c>
      <c r="FF248" s="59">
        <v>2.7E-2</v>
      </c>
      <c r="FG248" s="59">
        <v>2.7E-2</v>
      </c>
      <c r="FH248" s="59">
        <v>1.9771999999999998E-2</v>
      </c>
      <c r="FI248" s="59">
        <v>6.1999999999999998E-3</v>
      </c>
      <c r="FJ248" s="59">
        <v>1.9438E-2</v>
      </c>
      <c r="FK248" s="59">
        <v>1.0845E-2</v>
      </c>
      <c r="FL248" s="59">
        <v>2.7E-2</v>
      </c>
      <c r="FM248" s="59">
        <v>1.8414E-2</v>
      </c>
      <c r="FN248" s="59">
        <v>2.7E-2</v>
      </c>
      <c r="FO248" s="59">
        <v>5.6239999999999997E-3</v>
      </c>
      <c r="FP248" s="59">
        <v>1.2143000000000001E-2</v>
      </c>
      <c r="FQ248" s="59">
        <v>1.6879999999999999E-2</v>
      </c>
      <c r="FR248" s="59">
        <v>1.1564999999999999E-2</v>
      </c>
      <c r="FS248" s="59">
        <v>5.1450000000000003E-3</v>
      </c>
      <c r="FT248" s="44">
        <v>4.2929999999999999E-3</v>
      </c>
      <c r="FU248" s="59">
        <v>1.8345E-2</v>
      </c>
      <c r="FV248" s="59">
        <v>1.5032E-2</v>
      </c>
      <c r="FW248" s="59">
        <v>2.1498E-2</v>
      </c>
      <c r="FX248" s="59">
        <v>1.9675000000000002E-2</v>
      </c>
      <c r="FY248" s="59"/>
      <c r="FZ248" s="59"/>
      <c r="GA248" s="47"/>
      <c r="GB248" s="59"/>
      <c r="GC248" s="59"/>
      <c r="GD248" s="121"/>
      <c r="GE248" s="121"/>
    </row>
    <row r="249" spans="1:187" ht="15.75" x14ac:dyDescent="0.25">
      <c r="A249" s="3" t="s">
        <v>621</v>
      </c>
      <c r="B249" s="2" t="s">
        <v>622</v>
      </c>
      <c r="C249" s="59">
        <f t="shared" ref="C249:BN249" si="317">IF(C248&gt;0,C248,C246)</f>
        <v>2.6079999999999999E-2</v>
      </c>
      <c r="D249" s="59">
        <f t="shared" si="317"/>
        <v>2.7E-2</v>
      </c>
      <c r="E249" s="59">
        <f t="shared" si="317"/>
        <v>2.4687999999999998E-2</v>
      </c>
      <c r="F249" s="59">
        <f t="shared" si="317"/>
        <v>2.6262000000000001E-2</v>
      </c>
      <c r="G249" s="59">
        <f t="shared" si="317"/>
        <v>2.2284999999999999E-2</v>
      </c>
      <c r="H249" s="59">
        <f t="shared" si="317"/>
        <v>2.7E-2</v>
      </c>
      <c r="I249" s="59">
        <f t="shared" si="317"/>
        <v>2.7E-2</v>
      </c>
      <c r="J249" s="59">
        <f t="shared" si="317"/>
        <v>2.7E-2</v>
      </c>
      <c r="K249" s="59">
        <f t="shared" si="317"/>
        <v>2.7E-2</v>
      </c>
      <c r="L249" s="59">
        <f t="shared" si="317"/>
        <v>2.1895000000000001E-2</v>
      </c>
      <c r="M249" s="59">
        <f t="shared" si="317"/>
        <v>2.0947E-2</v>
      </c>
      <c r="N249" s="59">
        <f t="shared" si="317"/>
        <v>2.0358999999999999E-2</v>
      </c>
      <c r="O249" s="59">
        <f t="shared" si="317"/>
        <v>2.5353000000000001E-2</v>
      </c>
      <c r="P249" s="59">
        <f t="shared" si="317"/>
        <v>2.7E-2</v>
      </c>
      <c r="Q249" s="59">
        <f t="shared" si="317"/>
        <v>2.6010000000000002E-2</v>
      </c>
      <c r="R249" s="59">
        <f t="shared" si="317"/>
        <v>2.3909E-2</v>
      </c>
      <c r="S249" s="59">
        <f t="shared" si="317"/>
        <v>2.1013999999999998E-2</v>
      </c>
      <c r="T249" s="59">
        <f t="shared" si="317"/>
        <v>1.9300999999999999E-2</v>
      </c>
      <c r="U249" s="59">
        <f t="shared" si="317"/>
        <v>1.8800999999999998E-2</v>
      </c>
      <c r="V249" s="59">
        <f t="shared" si="317"/>
        <v>2.7E-2</v>
      </c>
      <c r="W249" s="44">
        <f t="shared" si="317"/>
        <v>2.7E-2</v>
      </c>
      <c r="X249" s="59">
        <f t="shared" si="317"/>
        <v>1.0756E-2</v>
      </c>
      <c r="Y249" s="59">
        <f t="shared" si="317"/>
        <v>1.9498000000000001E-2</v>
      </c>
      <c r="Z249" s="59">
        <f t="shared" si="317"/>
        <v>1.8914999999999998E-2</v>
      </c>
      <c r="AA249" s="59">
        <f t="shared" si="317"/>
        <v>2.4995E-2</v>
      </c>
      <c r="AB249" s="59">
        <f t="shared" si="317"/>
        <v>2.5023E-2</v>
      </c>
      <c r="AC249" s="59">
        <f t="shared" si="317"/>
        <v>1.5982E-2</v>
      </c>
      <c r="AD249" s="59">
        <f t="shared" si="317"/>
        <v>1.4692999999999999E-2</v>
      </c>
      <c r="AE249" s="59">
        <f t="shared" si="317"/>
        <v>7.8139999999999998E-3</v>
      </c>
      <c r="AF249" s="59">
        <f t="shared" si="317"/>
        <v>6.6740000000000002E-3</v>
      </c>
      <c r="AG249" s="59">
        <f t="shared" si="317"/>
        <v>1.2480999999999999E-2</v>
      </c>
      <c r="AH249" s="59">
        <f t="shared" si="317"/>
        <v>1.7123000000000003E-2</v>
      </c>
      <c r="AI249" s="59">
        <f t="shared" si="317"/>
        <v>2.7E-2</v>
      </c>
      <c r="AJ249" s="59">
        <f t="shared" si="317"/>
        <v>1.8787999999999999E-2</v>
      </c>
      <c r="AK249" s="59">
        <f t="shared" si="317"/>
        <v>1.6280000000000003E-2</v>
      </c>
      <c r="AL249" s="59">
        <f t="shared" si="317"/>
        <v>2.7E-2</v>
      </c>
      <c r="AM249" s="59">
        <f t="shared" si="317"/>
        <v>1.6449000000000002E-2</v>
      </c>
      <c r="AN249" s="59">
        <f t="shared" si="317"/>
        <v>2.2903E-2</v>
      </c>
      <c r="AO249" s="59">
        <f t="shared" si="317"/>
        <v>2.2655999999999999E-2</v>
      </c>
      <c r="AP249" s="59">
        <f t="shared" si="317"/>
        <v>2.5541000000000001E-2</v>
      </c>
      <c r="AQ249" s="59">
        <f t="shared" si="317"/>
        <v>1.5559E-2</v>
      </c>
      <c r="AR249" s="59">
        <f t="shared" si="317"/>
        <v>2.5440000000000001E-2</v>
      </c>
      <c r="AS249" s="59">
        <f t="shared" si="317"/>
        <v>1.1618E-2</v>
      </c>
      <c r="AT249" s="59">
        <f t="shared" si="317"/>
        <v>2.6713999999999998E-2</v>
      </c>
      <c r="AU249" s="59">
        <f t="shared" si="317"/>
        <v>1.9188E-2</v>
      </c>
      <c r="AV249" s="59">
        <f t="shared" si="317"/>
        <v>2.5359000000000003E-2</v>
      </c>
      <c r="AW249" s="59">
        <f t="shared" si="317"/>
        <v>2.0596E-2</v>
      </c>
      <c r="AX249" s="59">
        <f t="shared" si="317"/>
        <v>1.6797999999999997E-2</v>
      </c>
      <c r="AY249" s="59">
        <f t="shared" si="317"/>
        <v>2.7E-2</v>
      </c>
      <c r="AZ249" s="59">
        <f t="shared" si="317"/>
        <v>1.6345999999999999E-2</v>
      </c>
      <c r="BA249" s="59">
        <f t="shared" si="317"/>
        <v>2.1893999999999997E-2</v>
      </c>
      <c r="BB249" s="59">
        <f t="shared" si="317"/>
        <v>1.9684E-2</v>
      </c>
      <c r="BC249" s="59">
        <f t="shared" si="317"/>
        <v>2.2561999999999999E-2</v>
      </c>
      <c r="BD249" s="59">
        <f t="shared" si="317"/>
        <v>2.7E-2</v>
      </c>
      <c r="BE249" s="59">
        <f t="shared" si="317"/>
        <v>2.2815999999999999E-2</v>
      </c>
      <c r="BF249" s="59">
        <f t="shared" si="317"/>
        <v>2.6952E-2</v>
      </c>
      <c r="BG249" s="59">
        <f t="shared" si="317"/>
        <v>2.7E-2</v>
      </c>
      <c r="BH249" s="59">
        <f t="shared" si="317"/>
        <v>2.1419000000000001E-2</v>
      </c>
      <c r="BI249" s="59">
        <f t="shared" si="317"/>
        <v>8.4329999999999995E-3</v>
      </c>
      <c r="BJ249" s="59">
        <f t="shared" si="317"/>
        <v>2.3164000000000001E-2</v>
      </c>
      <c r="BK249" s="59">
        <f t="shared" si="317"/>
        <v>2.4458999999999998E-2</v>
      </c>
      <c r="BL249" s="59">
        <f t="shared" si="317"/>
        <v>2.7E-2</v>
      </c>
      <c r="BM249" s="59">
        <f t="shared" si="317"/>
        <v>2.0833999999999998E-2</v>
      </c>
      <c r="BN249" s="59">
        <f t="shared" si="317"/>
        <v>2.7E-2</v>
      </c>
      <c r="BO249" s="59">
        <f t="shared" ref="BO249:DZ249" si="318">IF(BO248&gt;0,BO248,BO246)</f>
        <v>1.5203E-2</v>
      </c>
      <c r="BP249" s="59">
        <f t="shared" si="318"/>
        <v>2.1702000000000003E-2</v>
      </c>
      <c r="BQ249" s="59">
        <f t="shared" si="318"/>
        <v>2.1759000000000001E-2</v>
      </c>
      <c r="BR249" s="59">
        <f t="shared" si="318"/>
        <v>4.7000000000000002E-3</v>
      </c>
      <c r="BS249" s="59">
        <f t="shared" si="318"/>
        <v>2.2309999999999999E-3</v>
      </c>
      <c r="BT249" s="59">
        <f t="shared" si="318"/>
        <v>4.0750000000000005E-3</v>
      </c>
      <c r="BU249" s="59">
        <f t="shared" si="318"/>
        <v>1.3811E-2</v>
      </c>
      <c r="BV249" s="59">
        <f t="shared" si="318"/>
        <v>1.1775000000000001E-2</v>
      </c>
      <c r="BW249" s="59">
        <f t="shared" si="318"/>
        <v>1.55E-2</v>
      </c>
      <c r="BX249" s="59">
        <f t="shared" si="318"/>
        <v>1.6598999999999999E-2</v>
      </c>
      <c r="BY249" s="59">
        <f t="shared" si="318"/>
        <v>2.3781E-2</v>
      </c>
      <c r="BZ249" s="59">
        <f t="shared" si="318"/>
        <v>2.6312000000000002E-2</v>
      </c>
      <c r="CA249" s="59">
        <f t="shared" si="318"/>
        <v>2.3040999999999999E-2</v>
      </c>
      <c r="CB249" s="59">
        <f t="shared" si="318"/>
        <v>2.6251999999999998E-2</v>
      </c>
      <c r="CC249" s="59">
        <f t="shared" si="318"/>
        <v>2.2199E-2</v>
      </c>
      <c r="CD249" s="59">
        <f t="shared" si="318"/>
        <v>1.9519999999999999E-2</v>
      </c>
      <c r="CE249" s="59">
        <f t="shared" si="318"/>
        <v>2.7E-2</v>
      </c>
      <c r="CF249" s="59">
        <f t="shared" si="318"/>
        <v>2.2463E-2</v>
      </c>
      <c r="CG249" s="59">
        <f t="shared" si="318"/>
        <v>2.7E-2</v>
      </c>
      <c r="CH249" s="59">
        <f t="shared" si="318"/>
        <v>2.2187999999999999E-2</v>
      </c>
      <c r="CI249" s="59">
        <f t="shared" si="318"/>
        <v>2.418E-2</v>
      </c>
      <c r="CJ249" s="59">
        <f t="shared" si="318"/>
        <v>2.3469E-2</v>
      </c>
      <c r="CK249" s="59">
        <f t="shared" si="318"/>
        <v>6.6010000000000001E-3</v>
      </c>
      <c r="CL249" s="59">
        <f t="shared" si="318"/>
        <v>8.2289999999999985E-3</v>
      </c>
      <c r="CM249" s="59">
        <f t="shared" si="318"/>
        <v>2.274E-3</v>
      </c>
      <c r="CN249" s="59">
        <f t="shared" si="318"/>
        <v>2.7E-2</v>
      </c>
      <c r="CO249" s="59">
        <f t="shared" si="318"/>
        <v>2.2359999999999998E-2</v>
      </c>
      <c r="CP249" s="59">
        <f t="shared" si="318"/>
        <v>2.0548999999999998E-2</v>
      </c>
      <c r="CQ249" s="59">
        <f t="shared" si="318"/>
        <v>1.2426999999999999E-2</v>
      </c>
      <c r="CR249" s="59">
        <f t="shared" si="318"/>
        <v>1.6799999999999999E-3</v>
      </c>
      <c r="CS249" s="59">
        <f t="shared" si="318"/>
        <v>2.2658000000000001E-2</v>
      </c>
      <c r="CT249" s="59">
        <f t="shared" si="318"/>
        <v>8.5199999999999998E-3</v>
      </c>
      <c r="CU249" s="59">
        <f t="shared" si="318"/>
        <v>1.9615999999999998E-2</v>
      </c>
      <c r="CV249" s="59">
        <f t="shared" si="318"/>
        <v>1.0978999999999999E-2</v>
      </c>
      <c r="CW249" s="59">
        <f t="shared" si="318"/>
        <v>1.7086999999999998E-2</v>
      </c>
      <c r="CX249" s="59">
        <f t="shared" si="318"/>
        <v>2.1824000000000003E-2</v>
      </c>
      <c r="CY249" s="59">
        <f t="shared" si="318"/>
        <v>2.7E-2</v>
      </c>
      <c r="CZ249" s="59">
        <f t="shared" si="318"/>
        <v>2.6651000000000001E-2</v>
      </c>
      <c r="DA249" s="59">
        <f t="shared" si="318"/>
        <v>2.7E-2</v>
      </c>
      <c r="DB249" s="59">
        <f t="shared" si="318"/>
        <v>2.7E-2</v>
      </c>
      <c r="DC249" s="59">
        <f t="shared" si="318"/>
        <v>1.7417999999999999E-2</v>
      </c>
      <c r="DD249" s="59">
        <f t="shared" si="318"/>
        <v>3.4300000000000003E-3</v>
      </c>
      <c r="DE249" s="59">
        <f t="shared" si="318"/>
        <v>1.145E-2</v>
      </c>
      <c r="DF249" s="59">
        <f t="shared" si="318"/>
        <v>2.4213999999999999E-2</v>
      </c>
      <c r="DG249" s="59">
        <f t="shared" si="318"/>
        <v>2.0452999999999999E-2</v>
      </c>
      <c r="DH249" s="59">
        <f t="shared" si="318"/>
        <v>2.0516E-2</v>
      </c>
      <c r="DI249" s="59">
        <f t="shared" si="318"/>
        <v>1.8844999999999997E-2</v>
      </c>
      <c r="DJ249" s="59">
        <f t="shared" si="318"/>
        <v>2.0882999999999999E-2</v>
      </c>
      <c r="DK249" s="59">
        <f t="shared" si="318"/>
        <v>1.5657999999999998E-2</v>
      </c>
      <c r="DL249" s="59">
        <f t="shared" si="318"/>
        <v>2.1967E-2</v>
      </c>
      <c r="DM249" s="59">
        <f t="shared" si="318"/>
        <v>1.9899E-2</v>
      </c>
      <c r="DN249" s="59">
        <f t="shared" si="318"/>
        <v>2.7E-2</v>
      </c>
      <c r="DO249" s="59">
        <f t="shared" si="318"/>
        <v>2.7E-2</v>
      </c>
      <c r="DP249" s="59">
        <f t="shared" si="318"/>
        <v>2.7E-2</v>
      </c>
      <c r="DQ249" s="59">
        <f t="shared" si="318"/>
        <v>2.4545000000000001E-2</v>
      </c>
      <c r="DR249" s="59">
        <f t="shared" si="318"/>
        <v>2.4417000000000001E-2</v>
      </c>
      <c r="DS249" s="59">
        <f t="shared" si="318"/>
        <v>2.5923999999999999E-2</v>
      </c>
      <c r="DT249" s="59">
        <f t="shared" si="318"/>
        <v>2.1728999999999998E-2</v>
      </c>
      <c r="DU249" s="59">
        <f t="shared" si="318"/>
        <v>2.7E-2</v>
      </c>
      <c r="DV249" s="59">
        <f t="shared" si="318"/>
        <v>2.7E-2</v>
      </c>
      <c r="DW249" s="59">
        <f t="shared" si="318"/>
        <v>2.1996999999999999E-2</v>
      </c>
      <c r="DX249" s="59">
        <f t="shared" si="318"/>
        <v>1.8931E-2</v>
      </c>
      <c r="DY249" s="59">
        <f t="shared" si="318"/>
        <v>1.2928E-2</v>
      </c>
      <c r="DZ249" s="59">
        <f t="shared" si="318"/>
        <v>1.7662000000000001E-2</v>
      </c>
      <c r="EA249" s="59">
        <f t="shared" ref="EA249:FU249" si="319">IF(EA248&gt;0,EA248,EA246)</f>
        <v>1.2173E-2</v>
      </c>
      <c r="EB249" s="59">
        <f t="shared" si="319"/>
        <v>2.7E-2</v>
      </c>
      <c r="EC249" s="59">
        <f t="shared" si="319"/>
        <v>2.6620999999999999E-2</v>
      </c>
      <c r="ED249" s="59">
        <f t="shared" si="319"/>
        <v>4.4120000000000001E-3</v>
      </c>
      <c r="EE249" s="59">
        <f t="shared" si="319"/>
        <v>2.7E-2</v>
      </c>
      <c r="EF249" s="59">
        <f t="shared" si="319"/>
        <v>1.9594999999999998E-2</v>
      </c>
      <c r="EG249" s="59">
        <f t="shared" si="319"/>
        <v>2.6536000000000001E-2</v>
      </c>
      <c r="EH249" s="59">
        <f t="shared" si="319"/>
        <v>2.5053000000000002E-2</v>
      </c>
      <c r="EI249" s="59">
        <f t="shared" si="319"/>
        <v>2.7E-2</v>
      </c>
      <c r="EJ249" s="59">
        <f t="shared" si="319"/>
        <v>2.7E-2</v>
      </c>
      <c r="EK249" s="59">
        <f t="shared" si="319"/>
        <v>5.7670000000000004E-3</v>
      </c>
      <c r="EL249" s="59">
        <f t="shared" si="319"/>
        <v>2.1160000000000003E-3</v>
      </c>
      <c r="EM249" s="59">
        <f t="shared" si="319"/>
        <v>1.6308E-2</v>
      </c>
      <c r="EN249" s="59">
        <f t="shared" si="319"/>
        <v>2.7E-2</v>
      </c>
      <c r="EO249" s="59">
        <f t="shared" si="319"/>
        <v>2.7E-2</v>
      </c>
      <c r="EP249" s="59">
        <f t="shared" si="319"/>
        <v>2.0586E-2</v>
      </c>
      <c r="EQ249" s="59">
        <f t="shared" si="319"/>
        <v>9.9850000000000008E-3</v>
      </c>
      <c r="ER249" s="59">
        <f t="shared" si="319"/>
        <v>2.1283E-2</v>
      </c>
      <c r="ES249" s="59">
        <f t="shared" si="319"/>
        <v>2.3557999999999999E-2</v>
      </c>
      <c r="ET249" s="59">
        <f t="shared" si="319"/>
        <v>2.7E-2</v>
      </c>
      <c r="EU249" s="59">
        <f t="shared" si="319"/>
        <v>2.7E-2</v>
      </c>
      <c r="EV249" s="59">
        <f t="shared" si="319"/>
        <v>1.0964999999999999E-2</v>
      </c>
      <c r="EW249" s="59">
        <f t="shared" si="319"/>
        <v>6.0530000000000002E-3</v>
      </c>
      <c r="EX249" s="59">
        <f t="shared" si="319"/>
        <v>3.9100000000000003E-3</v>
      </c>
      <c r="EY249" s="59">
        <f t="shared" si="319"/>
        <v>2.7E-2</v>
      </c>
      <c r="EZ249" s="59">
        <f t="shared" si="319"/>
        <v>2.2942000000000001E-2</v>
      </c>
      <c r="FA249" s="59">
        <f t="shared" si="319"/>
        <v>1.0666E-2</v>
      </c>
      <c r="FB249" s="59">
        <f t="shared" si="319"/>
        <v>1.1505E-2</v>
      </c>
      <c r="FC249" s="59">
        <f t="shared" si="319"/>
        <v>2.2550000000000001E-2</v>
      </c>
      <c r="FD249" s="59">
        <f t="shared" si="319"/>
        <v>2.4437999999999998E-2</v>
      </c>
      <c r="FE249" s="59">
        <f t="shared" si="319"/>
        <v>1.4180999999999999E-2</v>
      </c>
      <c r="FF249" s="59">
        <f t="shared" si="319"/>
        <v>2.7E-2</v>
      </c>
      <c r="FG249" s="59">
        <f t="shared" si="319"/>
        <v>2.7E-2</v>
      </c>
      <c r="FH249" s="59">
        <f t="shared" si="319"/>
        <v>1.9771999999999998E-2</v>
      </c>
      <c r="FI249" s="59">
        <f t="shared" si="319"/>
        <v>6.1999999999999998E-3</v>
      </c>
      <c r="FJ249" s="59">
        <f t="shared" si="319"/>
        <v>1.9438E-2</v>
      </c>
      <c r="FK249" s="59">
        <f t="shared" si="319"/>
        <v>1.0845E-2</v>
      </c>
      <c r="FL249" s="59">
        <f t="shared" si="319"/>
        <v>2.7E-2</v>
      </c>
      <c r="FM249" s="59">
        <f t="shared" si="319"/>
        <v>1.8414E-2</v>
      </c>
      <c r="FN249" s="59">
        <f t="shared" si="319"/>
        <v>2.7E-2</v>
      </c>
      <c r="FO249" s="59">
        <f t="shared" si="319"/>
        <v>5.6239999999999997E-3</v>
      </c>
      <c r="FP249" s="59">
        <f t="shared" si="319"/>
        <v>1.2143000000000001E-2</v>
      </c>
      <c r="FQ249" s="59">
        <f t="shared" si="319"/>
        <v>1.6879999999999999E-2</v>
      </c>
      <c r="FR249" s="59">
        <f t="shared" si="319"/>
        <v>1.1564999999999999E-2</v>
      </c>
      <c r="FS249" s="59">
        <f t="shared" si="319"/>
        <v>5.1450000000000003E-3</v>
      </c>
      <c r="FT249" s="44">
        <f t="shared" si="319"/>
        <v>4.2929999999999999E-3</v>
      </c>
      <c r="FU249" s="59">
        <f t="shared" si="319"/>
        <v>1.8345E-2</v>
      </c>
      <c r="FV249" s="59">
        <f>IF(FV248&gt;0,FV248,FV246)</f>
        <v>1.5032E-2</v>
      </c>
      <c r="FW249" s="59">
        <f>IF(FW248&gt;0,FW248,FW246)</f>
        <v>2.1498E-2</v>
      </c>
      <c r="FX249" s="59">
        <f>IF(FX248&gt;0,FX248,FX246)</f>
        <v>1.9675000000000002E-2</v>
      </c>
      <c r="FY249" s="59"/>
      <c r="FZ249" s="59"/>
      <c r="GA249" s="47"/>
      <c r="GB249" s="59"/>
      <c r="GC249" s="59"/>
      <c r="GD249" s="121"/>
      <c r="GE249" s="121"/>
    </row>
    <row r="250" spans="1:187" ht="15.75" x14ac:dyDescent="0.25">
      <c r="A250" s="48"/>
      <c r="B250" s="2" t="s">
        <v>623</v>
      </c>
      <c r="C250" s="59">
        <f>C249*1000</f>
        <v>26.08</v>
      </c>
      <c r="D250" s="59">
        <f t="shared" ref="D250:BO250" si="320">D249*1000</f>
        <v>27</v>
      </c>
      <c r="E250" s="59">
        <f t="shared" si="320"/>
        <v>24.687999999999999</v>
      </c>
      <c r="F250" s="59">
        <f t="shared" si="320"/>
        <v>26.262</v>
      </c>
      <c r="G250" s="59">
        <f t="shared" si="320"/>
        <v>22.285</v>
      </c>
      <c r="H250" s="59">
        <f t="shared" si="320"/>
        <v>27</v>
      </c>
      <c r="I250" s="59">
        <f t="shared" si="320"/>
        <v>27</v>
      </c>
      <c r="J250" s="59">
        <f t="shared" si="320"/>
        <v>27</v>
      </c>
      <c r="K250" s="59">
        <f t="shared" si="320"/>
        <v>27</v>
      </c>
      <c r="L250" s="59">
        <f t="shared" si="320"/>
        <v>21.895</v>
      </c>
      <c r="M250" s="59">
        <f t="shared" si="320"/>
        <v>20.946999999999999</v>
      </c>
      <c r="N250" s="59">
        <f t="shared" si="320"/>
        <v>20.358999999999998</v>
      </c>
      <c r="O250" s="59">
        <f t="shared" si="320"/>
        <v>25.353000000000002</v>
      </c>
      <c r="P250" s="59">
        <f t="shared" si="320"/>
        <v>27</v>
      </c>
      <c r="Q250" s="59">
        <f t="shared" si="320"/>
        <v>26.01</v>
      </c>
      <c r="R250" s="59">
        <f t="shared" si="320"/>
        <v>23.908999999999999</v>
      </c>
      <c r="S250" s="59">
        <f t="shared" si="320"/>
        <v>21.013999999999999</v>
      </c>
      <c r="T250" s="59">
        <f t="shared" si="320"/>
        <v>19.300999999999998</v>
      </c>
      <c r="U250" s="59">
        <f t="shared" si="320"/>
        <v>18.800999999999998</v>
      </c>
      <c r="V250" s="59">
        <f t="shared" si="320"/>
        <v>27</v>
      </c>
      <c r="W250" s="59">
        <f t="shared" si="320"/>
        <v>27</v>
      </c>
      <c r="X250" s="59">
        <f t="shared" si="320"/>
        <v>10.756</v>
      </c>
      <c r="Y250" s="59">
        <f t="shared" si="320"/>
        <v>19.498000000000001</v>
      </c>
      <c r="Z250" s="59">
        <f t="shared" si="320"/>
        <v>18.914999999999999</v>
      </c>
      <c r="AA250" s="59">
        <f t="shared" si="320"/>
        <v>24.995000000000001</v>
      </c>
      <c r="AB250" s="59">
        <f t="shared" si="320"/>
        <v>25.023</v>
      </c>
      <c r="AC250" s="59">
        <f t="shared" si="320"/>
        <v>15.981999999999999</v>
      </c>
      <c r="AD250" s="59">
        <f t="shared" si="320"/>
        <v>14.693</v>
      </c>
      <c r="AE250" s="59">
        <f t="shared" si="320"/>
        <v>7.8140000000000001</v>
      </c>
      <c r="AF250" s="59">
        <f t="shared" si="320"/>
        <v>6.6740000000000004</v>
      </c>
      <c r="AG250" s="59">
        <f t="shared" si="320"/>
        <v>12.481</v>
      </c>
      <c r="AH250" s="59">
        <f t="shared" si="320"/>
        <v>17.123000000000001</v>
      </c>
      <c r="AI250" s="59">
        <f t="shared" si="320"/>
        <v>27</v>
      </c>
      <c r="AJ250" s="59">
        <f t="shared" si="320"/>
        <v>18.788</v>
      </c>
      <c r="AK250" s="59">
        <f t="shared" si="320"/>
        <v>16.28</v>
      </c>
      <c r="AL250" s="59">
        <f t="shared" si="320"/>
        <v>27</v>
      </c>
      <c r="AM250" s="59">
        <f t="shared" si="320"/>
        <v>16.449000000000002</v>
      </c>
      <c r="AN250" s="59">
        <f t="shared" si="320"/>
        <v>22.902999999999999</v>
      </c>
      <c r="AO250" s="59">
        <f t="shared" si="320"/>
        <v>22.655999999999999</v>
      </c>
      <c r="AP250" s="59">
        <f t="shared" si="320"/>
        <v>25.541</v>
      </c>
      <c r="AQ250" s="59">
        <f t="shared" si="320"/>
        <v>15.558999999999999</v>
      </c>
      <c r="AR250" s="59">
        <f t="shared" si="320"/>
        <v>25.44</v>
      </c>
      <c r="AS250" s="59">
        <f t="shared" si="320"/>
        <v>11.618</v>
      </c>
      <c r="AT250" s="59">
        <f t="shared" si="320"/>
        <v>26.713999999999999</v>
      </c>
      <c r="AU250" s="59">
        <f t="shared" si="320"/>
        <v>19.187999999999999</v>
      </c>
      <c r="AV250" s="59">
        <f t="shared" si="320"/>
        <v>25.359000000000002</v>
      </c>
      <c r="AW250" s="59">
        <f t="shared" si="320"/>
        <v>20.596</v>
      </c>
      <c r="AX250" s="59">
        <f t="shared" si="320"/>
        <v>16.797999999999998</v>
      </c>
      <c r="AY250" s="59">
        <f t="shared" si="320"/>
        <v>27</v>
      </c>
      <c r="AZ250" s="59">
        <f t="shared" si="320"/>
        <v>16.346</v>
      </c>
      <c r="BA250" s="59">
        <f t="shared" si="320"/>
        <v>21.893999999999998</v>
      </c>
      <c r="BB250" s="59">
        <f t="shared" si="320"/>
        <v>19.684000000000001</v>
      </c>
      <c r="BC250" s="59">
        <f t="shared" si="320"/>
        <v>22.561999999999998</v>
      </c>
      <c r="BD250" s="59">
        <f t="shared" si="320"/>
        <v>27</v>
      </c>
      <c r="BE250" s="59">
        <f t="shared" si="320"/>
        <v>22.815999999999999</v>
      </c>
      <c r="BF250" s="59">
        <f t="shared" si="320"/>
        <v>26.952000000000002</v>
      </c>
      <c r="BG250" s="59">
        <f t="shared" si="320"/>
        <v>27</v>
      </c>
      <c r="BH250" s="59">
        <f t="shared" si="320"/>
        <v>21.419</v>
      </c>
      <c r="BI250" s="59">
        <f t="shared" si="320"/>
        <v>8.4329999999999998</v>
      </c>
      <c r="BJ250" s="59">
        <f t="shared" si="320"/>
        <v>23.164000000000001</v>
      </c>
      <c r="BK250" s="59">
        <f t="shared" si="320"/>
        <v>24.459</v>
      </c>
      <c r="BL250" s="59">
        <f t="shared" si="320"/>
        <v>27</v>
      </c>
      <c r="BM250" s="59">
        <f t="shared" si="320"/>
        <v>20.834</v>
      </c>
      <c r="BN250" s="59">
        <f t="shared" si="320"/>
        <v>27</v>
      </c>
      <c r="BO250" s="59">
        <f t="shared" si="320"/>
        <v>15.202999999999999</v>
      </c>
      <c r="BP250" s="59">
        <f t="shared" ref="BP250:EA250" si="321">BP249*1000</f>
        <v>21.702000000000002</v>
      </c>
      <c r="BQ250" s="59">
        <f t="shared" si="321"/>
        <v>21.759</v>
      </c>
      <c r="BR250" s="59">
        <f t="shared" si="321"/>
        <v>4.7</v>
      </c>
      <c r="BS250" s="59">
        <f t="shared" si="321"/>
        <v>2.2309999999999999</v>
      </c>
      <c r="BT250" s="59">
        <f t="shared" si="321"/>
        <v>4.0750000000000002</v>
      </c>
      <c r="BU250" s="59">
        <f t="shared" si="321"/>
        <v>13.811</v>
      </c>
      <c r="BV250" s="59">
        <f t="shared" si="321"/>
        <v>11.775</v>
      </c>
      <c r="BW250" s="59">
        <f t="shared" si="321"/>
        <v>15.5</v>
      </c>
      <c r="BX250" s="59">
        <f t="shared" si="321"/>
        <v>16.599</v>
      </c>
      <c r="BY250" s="59">
        <f t="shared" si="321"/>
        <v>23.780999999999999</v>
      </c>
      <c r="BZ250" s="59">
        <f t="shared" si="321"/>
        <v>26.312000000000001</v>
      </c>
      <c r="CA250" s="59">
        <f t="shared" si="321"/>
        <v>23.041</v>
      </c>
      <c r="CB250" s="59">
        <f t="shared" si="321"/>
        <v>26.251999999999999</v>
      </c>
      <c r="CC250" s="59">
        <f t="shared" si="321"/>
        <v>22.199000000000002</v>
      </c>
      <c r="CD250" s="59">
        <f t="shared" si="321"/>
        <v>19.52</v>
      </c>
      <c r="CE250" s="59">
        <f t="shared" si="321"/>
        <v>27</v>
      </c>
      <c r="CF250" s="59">
        <f t="shared" si="321"/>
        <v>22.463000000000001</v>
      </c>
      <c r="CG250" s="59">
        <f t="shared" si="321"/>
        <v>27</v>
      </c>
      <c r="CH250" s="59">
        <f t="shared" si="321"/>
        <v>22.187999999999999</v>
      </c>
      <c r="CI250" s="59">
        <f t="shared" si="321"/>
        <v>24.18</v>
      </c>
      <c r="CJ250" s="59">
        <f t="shared" si="321"/>
        <v>23.469000000000001</v>
      </c>
      <c r="CK250" s="59">
        <f t="shared" si="321"/>
        <v>6.601</v>
      </c>
      <c r="CL250" s="59">
        <f t="shared" si="321"/>
        <v>8.2289999999999992</v>
      </c>
      <c r="CM250" s="59">
        <f t="shared" si="321"/>
        <v>2.274</v>
      </c>
      <c r="CN250" s="59">
        <f t="shared" si="321"/>
        <v>27</v>
      </c>
      <c r="CO250" s="59">
        <f t="shared" si="321"/>
        <v>22.36</v>
      </c>
      <c r="CP250" s="59">
        <f t="shared" si="321"/>
        <v>20.548999999999999</v>
      </c>
      <c r="CQ250" s="59">
        <f t="shared" si="321"/>
        <v>12.427</v>
      </c>
      <c r="CR250" s="59">
        <f t="shared" si="321"/>
        <v>1.68</v>
      </c>
      <c r="CS250" s="59">
        <f t="shared" si="321"/>
        <v>22.658000000000001</v>
      </c>
      <c r="CT250" s="59">
        <f t="shared" si="321"/>
        <v>8.52</v>
      </c>
      <c r="CU250" s="59">
        <f t="shared" si="321"/>
        <v>19.616</v>
      </c>
      <c r="CV250" s="59">
        <f t="shared" si="321"/>
        <v>10.978999999999999</v>
      </c>
      <c r="CW250" s="59">
        <f t="shared" si="321"/>
        <v>17.087</v>
      </c>
      <c r="CX250" s="59">
        <f t="shared" si="321"/>
        <v>21.824000000000002</v>
      </c>
      <c r="CY250" s="59">
        <f t="shared" si="321"/>
        <v>27</v>
      </c>
      <c r="CZ250" s="59">
        <f t="shared" si="321"/>
        <v>26.651</v>
      </c>
      <c r="DA250" s="59">
        <f t="shared" si="321"/>
        <v>27</v>
      </c>
      <c r="DB250" s="59">
        <f t="shared" si="321"/>
        <v>27</v>
      </c>
      <c r="DC250" s="59">
        <f t="shared" si="321"/>
        <v>17.417999999999999</v>
      </c>
      <c r="DD250" s="59">
        <f t="shared" si="321"/>
        <v>3.43</v>
      </c>
      <c r="DE250" s="59">
        <f t="shared" si="321"/>
        <v>11.45</v>
      </c>
      <c r="DF250" s="59">
        <f t="shared" si="321"/>
        <v>24.213999999999999</v>
      </c>
      <c r="DG250" s="59">
        <f t="shared" si="321"/>
        <v>20.452999999999999</v>
      </c>
      <c r="DH250" s="59">
        <f t="shared" si="321"/>
        <v>20.515999999999998</v>
      </c>
      <c r="DI250" s="59">
        <f t="shared" si="321"/>
        <v>18.844999999999999</v>
      </c>
      <c r="DJ250" s="59">
        <f t="shared" si="321"/>
        <v>20.882999999999999</v>
      </c>
      <c r="DK250" s="59">
        <f t="shared" si="321"/>
        <v>15.657999999999998</v>
      </c>
      <c r="DL250" s="59">
        <f t="shared" si="321"/>
        <v>21.966999999999999</v>
      </c>
      <c r="DM250" s="59">
        <f t="shared" si="321"/>
        <v>19.899000000000001</v>
      </c>
      <c r="DN250" s="59">
        <f t="shared" si="321"/>
        <v>27</v>
      </c>
      <c r="DO250" s="59">
        <f t="shared" si="321"/>
        <v>27</v>
      </c>
      <c r="DP250" s="59">
        <f t="shared" si="321"/>
        <v>27</v>
      </c>
      <c r="DQ250" s="59">
        <f t="shared" si="321"/>
        <v>24.545000000000002</v>
      </c>
      <c r="DR250" s="59">
        <f t="shared" si="321"/>
        <v>24.417000000000002</v>
      </c>
      <c r="DS250" s="59">
        <f t="shared" si="321"/>
        <v>25.923999999999999</v>
      </c>
      <c r="DT250" s="59">
        <f t="shared" si="321"/>
        <v>21.728999999999999</v>
      </c>
      <c r="DU250" s="59">
        <f t="shared" si="321"/>
        <v>27</v>
      </c>
      <c r="DV250" s="59">
        <f t="shared" si="321"/>
        <v>27</v>
      </c>
      <c r="DW250" s="59">
        <f t="shared" si="321"/>
        <v>21.997</v>
      </c>
      <c r="DX250" s="59">
        <f t="shared" si="321"/>
        <v>18.931000000000001</v>
      </c>
      <c r="DY250" s="59">
        <f t="shared" si="321"/>
        <v>12.928000000000001</v>
      </c>
      <c r="DZ250" s="59">
        <f t="shared" si="321"/>
        <v>17.661999999999999</v>
      </c>
      <c r="EA250" s="59">
        <f t="shared" si="321"/>
        <v>12.173</v>
      </c>
      <c r="EB250" s="59">
        <f t="shared" ref="EB250:FX250" si="322">EB249*1000</f>
        <v>27</v>
      </c>
      <c r="EC250" s="59">
        <f t="shared" si="322"/>
        <v>26.620999999999999</v>
      </c>
      <c r="ED250" s="59">
        <f t="shared" si="322"/>
        <v>4.4119999999999999</v>
      </c>
      <c r="EE250" s="59">
        <f t="shared" si="322"/>
        <v>27</v>
      </c>
      <c r="EF250" s="59">
        <f t="shared" si="322"/>
        <v>19.594999999999999</v>
      </c>
      <c r="EG250" s="59">
        <f t="shared" si="322"/>
        <v>26.536000000000001</v>
      </c>
      <c r="EH250" s="59">
        <f t="shared" si="322"/>
        <v>25.053000000000001</v>
      </c>
      <c r="EI250" s="59">
        <f t="shared" si="322"/>
        <v>27</v>
      </c>
      <c r="EJ250" s="59">
        <f t="shared" si="322"/>
        <v>27</v>
      </c>
      <c r="EK250" s="59">
        <f t="shared" si="322"/>
        <v>5.7670000000000003</v>
      </c>
      <c r="EL250" s="59">
        <f t="shared" si="322"/>
        <v>2.1160000000000001</v>
      </c>
      <c r="EM250" s="59">
        <f t="shared" si="322"/>
        <v>16.308</v>
      </c>
      <c r="EN250" s="59">
        <f t="shared" si="322"/>
        <v>27</v>
      </c>
      <c r="EO250" s="59">
        <f t="shared" si="322"/>
        <v>27</v>
      </c>
      <c r="EP250" s="59">
        <f t="shared" si="322"/>
        <v>20.585999999999999</v>
      </c>
      <c r="EQ250" s="59">
        <f t="shared" si="322"/>
        <v>9.9850000000000012</v>
      </c>
      <c r="ER250" s="59">
        <f t="shared" si="322"/>
        <v>21.283000000000001</v>
      </c>
      <c r="ES250" s="59">
        <f t="shared" si="322"/>
        <v>23.558</v>
      </c>
      <c r="ET250" s="59">
        <f t="shared" si="322"/>
        <v>27</v>
      </c>
      <c r="EU250" s="59">
        <f t="shared" si="322"/>
        <v>27</v>
      </c>
      <c r="EV250" s="59">
        <f t="shared" si="322"/>
        <v>10.965</v>
      </c>
      <c r="EW250" s="59">
        <f t="shared" si="322"/>
        <v>6.0529999999999999</v>
      </c>
      <c r="EX250" s="59">
        <f t="shared" si="322"/>
        <v>3.91</v>
      </c>
      <c r="EY250" s="59">
        <f t="shared" si="322"/>
        <v>27</v>
      </c>
      <c r="EZ250" s="59">
        <f t="shared" si="322"/>
        <v>22.942</v>
      </c>
      <c r="FA250" s="59">
        <f t="shared" si="322"/>
        <v>10.666</v>
      </c>
      <c r="FB250" s="59">
        <f t="shared" si="322"/>
        <v>11.504999999999999</v>
      </c>
      <c r="FC250" s="59">
        <f t="shared" si="322"/>
        <v>22.55</v>
      </c>
      <c r="FD250" s="59">
        <f t="shared" si="322"/>
        <v>24.437999999999999</v>
      </c>
      <c r="FE250" s="59">
        <f t="shared" si="322"/>
        <v>14.180999999999999</v>
      </c>
      <c r="FF250" s="59">
        <f t="shared" si="322"/>
        <v>27</v>
      </c>
      <c r="FG250" s="59">
        <f t="shared" si="322"/>
        <v>27</v>
      </c>
      <c r="FH250" s="59">
        <f t="shared" si="322"/>
        <v>19.771999999999998</v>
      </c>
      <c r="FI250" s="59">
        <f t="shared" si="322"/>
        <v>6.2</v>
      </c>
      <c r="FJ250" s="59">
        <f t="shared" si="322"/>
        <v>19.437999999999999</v>
      </c>
      <c r="FK250" s="59">
        <f t="shared" si="322"/>
        <v>10.845000000000001</v>
      </c>
      <c r="FL250" s="59">
        <f t="shared" si="322"/>
        <v>27</v>
      </c>
      <c r="FM250" s="59">
        <f t="shared" si="322"/>
        <v>18.414000000000001</v>
      </c>
      <c r="FN250" s="59">
        <f t="shared" si="322"/>
        <v>27</v>
      </c>
      <c r="FO250" s="59">
        <f t="shared" si="322"/>
        <v>5.6239999999999997</v>
      </c>
      <c r="FP250" s="59">
        <f t="shared" si="322"/>
        <v>12.143000000000001</v>
      </c>
      <c r="FQ250" s="59">
        <f t="shared" si="322"/>
        <v>16.88</v>
      </c>
      <c r="FR250" s="59">
        <f t="shared" si="322"/>
        <v>11.565</v>
      </c>
      <c r="FS250" s="59">
        <f t="shared" si="322"/>
        <v>5.1450000000000005</v>
      </c>
      <c r="FT250" s="59">
        <f t="shared" si="322"/>
        <v>4.2930000000000001</v>
      </c>
      <c r="FU250" s="59">
        <f t="shared" si="322"/>
        <v>18.344999999999999</v>
      </c>
      <c r="FV250" s="59">
        <f t="shared" si="322"/>
        <v>15.032</v>
      </c>
      <c r="FW250" s="59">
        <f t="shared" si="322"/>
        <v>21.498000000000001</v>
      </c>
      <c r="FX250" s="59">
        <f t="shared" si="322"/>
        <v>19.675000000000001</v>
      </c>
      <c r="FY250" s="59"/>
      <c r="FZ250" s="59"/>
      <c r="GA250" s="47"/>
      <c r="GB250" s="59"/>
      <c r="GC250" s="59"/>
      <c r="GD250" s="121"/>
      <c r="GE250" s="121"/>
    </row>
    <row r="251" spans="1:187" ht="15.75" x14ac:dyDescent="0.25">
      <c r="A251" s="3" t="s">
        <v>414</v>
      </c>
      <c r="B251" s="2" t="s">
        <v>414</v>
      </c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59"/>
      <c r="FA251" s="59"/>
      <c r="FB251" s="59"/>
      <c r="FC251" s="59"/>
      <c r="FD251" s="59"/>
      <c r="FE251" s="59"/>
      <c r="FF251" s="59"/>
      <c r="FG251" s="59"/>
      <c r="FH251" s="59"/>
      <c r="FI251" s="59"/>
      <c r="FJ251" s="59"/>
      <c r="FK251" s="59"/>
      <c r="FL251" s="59"/>
      <c r="FM251" s="59"/>
      <c r="FN251" s="59"/>
      <c r="FO251" s="59"/>
      <c r="FP251" s="59"/>
      <c r="FQ251" s="59"/>
      <c r="FR251" s="59"/>
      <c r="FS251" s="59"/>
      <c r="FT251" s="44"/>
      <c r="FU251" s="59"/>
      <c r="FV251" s="59"/>
      <c r="FW251" s="59"/>
      <c r="FX251" s="59"/>
      <c r="FY251" s="59"/>
      <c r="FZ251" s="59"/>
      <c r="GA251" s="47"/>
      <c r="GB251" s="59"/>
      <c r="GC251" s="59"/>
      <c r="GD251" s="121"/>
      <c r="GE251" s="121"/>
    </row>
    <row r="252" spans="1:187" ht="15.75" x14ac:dyDescent="0.25">
      <c r="A252" s="3" t="s">
        <v>414</v>
      </c>
      <c r="B252" s="45" t="s">
        <v>624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47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47"/>
      <c r="FU252" s="33"/>
      <c r="FV252" s="33"/>
      <c r="FW252" s="33"/>
      <c r="FX252" s="33"/>
      <c r="FY252" s="59"/>
      <c r="FZ252" s="59"/>
      <c r="GA252" s="47"/>
      <c r="GB252" s="59"/>
      <c r="GC252" s="59"/>
      <c r="GD252" s="121"/>
      <c r="GE252" s="121"/>
    </row>
    <row r="253" spans="1:187" ht="15.75" x14ac:dyDescent="0.25">
      <c r="A253" s="3" t="s">
        <v>625</v>
      </c>
      <c r="B253" s="2" t="s">
        <v>626</v>
      </c>
      <c r="C253" s="33">
        <f t="shared" ref="C253:BN253" si="323">C56</f>
        <v>1557497.13</v>
      </c>
      <c r="D253" s="33">
        <f t="shared" si="323"/>
        <v>9318352.0099999998</v>
      </c>
      <c r="E253" s="33">
        <f t="shared" si="323"/>
        <v>2048537.16</v>
      </c>
      <c r="F253" s="33">
        <f t="shared" si="323"/>
        <v>3539860.44</v>
      </c>
      <c r="G253" s="33">
        <f t="shared" si="323"/>
        <v>236141.71</v>
      </c>
      <c r="H253" s="33">
        <f t="shared" si="323"/>
        <v>174931.03</v>
      </c>
      <c r="I253" s="33">
        <f t="shared" si="323"/>
        <v>2617881.39</v>
      </c>
      <c r="J253" s="33">
        <f t="shared" si="323"/>
        <v>369863.79</v>
      </c>
      <c r="K253" s="33">
        <f t="shared" si="323"/>
        <v>118317.24</v>
      </c>
      <c r="L253" s="33">
        <f t="shared" si="323"/>
        <v>967097.83</v>
      </c>
      <c r="M253" s="33">
        <f t="shared" si="323"/>
        <v>638079.32999999996</v>
      </c>
      <c r="N253" s="33">
        <f t="shared" si="323"/>
        <v>14226630.130000001</v>
      </c>
      <c r="O253" s="33">
        <f t="shared" si="323"/>
        <v>3945942.73</v>
      </c>
      <c r="P253" s="33">
        <f t="shared" si="323"/>
        <v>65831.88</v>
      </c>
      <c r="Q253" s="33">
        <f t="shared" si="323"/>
        <v>9675502.3800000008</v>
      </c>
      <c r="R253" s="33">
        <f t="shared" si="323"/>
        <v>132109.48000000001</v>
      </c>
      <c r="S253" s="33">
        <f t="shared" si="323"/>
        <v>299019.27</v>
      </c>
      <c r="T253" s="33">
        <f t="shared" si="323"/>
        <v>59817.82</v>
      </c>
      <c r="U253" s="33">
        <f t="shared" si="323"/>
        <v>38588.94</v>
      </c>
      <c r="V253" s="33">
        <f t="shared" si="323"/>
        <v>66233.87</v>
      </c>
      <c r="W253" s="47">
        <f t="shared" si="323"/>
        <v>50572.06</v>
      </c>
      <c r="X253" s="33">
        <f t="shared" si="323"/>
        <v>18026.490000000002</v>
      </c>
      <c r="Y253" s="33">
        <f t="shared" si="323"/>
        <v>103100.92</v>
      </c>
      <c r="Z253" s="33">
        <f t="shared" si="323"/>
        <v>70208.539999999994</v>
      </c>
      <c r="AA253" s="33">
        <f t="shared" si="323"/>
        <v>5599317.71</v>
      </c>
      <c r="AB253" s="33">
        <f t="shared" si="323"/>
        <v>9092574.1400000006</v>
      </c>
      <c r="AC253" s="33">
        <f t="shared" si="323"/>
        <v>146766.32999999999</v>
      </c>
      <c r="AD253" s="33">
        <f t="shared" si="323"/>
        <v>148107.84</v>
      </c>
      <c r="AE253" s="33">
        <f t="shared" si="323"/>
        <v>70662.05</v>
      </c>
      <c r="AF253" s="33">
        <f t="shared" si="323"/>
        <v>102798.04</v>
      </c>
      <c r="AG253" s="33">
        <f t="shared" si="323"/>
        <v>321681.12</v>
      </c>
      <c r="AH253" s="33">
        <f t="shared" si="323"/>
        <v>448740.47</v>
      </c>
      <c r="AI253" s="33">
        <f t="shared" si="323"/>
        <v>68373.11</v>
      </c>
      <c r="AJ253" s="33">
        <f t="shared" si="323"/>
        <v>68205.34</v>
      </c>
      <c r="AK253" s="33">
        <f t="shared" si="323"/>
        <v>46323.4</v>
      </c>
      <c r="AL253" s="33">
        <f t="shared" si="323"/>
        <v>64638.53</v>
      </c>
      <c r="AM253" s="33">
        <f t="shared" si="323"/>
        <v>90090.61</v>
      </c>
      <c r="AN253" s="33">
        <f t="shared" si="323"/>
        <v>98817.38</v>
      </c>
      <c r="AO253" s="33">
        <f t="shared" si="323"/>
        <v>1333421.18</v>
      </c>
      <c r="AP253" s="33">
        <f t="shared" si="323"/>
        <v>23298370.809999999</v>
      </c>
      <c r="AQ253" s="33">
        <f t="shared" si="323"/>
        <v>97570.9</v>
      </c>
      <c r="AR253" s="33">
        <f t="shared" si="323"/>
        <v>11314622.23</v>
      </c>
      <c r="AS253" s="33">
        <f t="shared" si="323"/>
        <v>1095563.01</v>
      </c>
      <c r="AT253" s="33">
        <f t="shared" si="323"/>
        <v>713650.45</v>
      </c>
      <c r="AU253" s="33">
        <f t="shared" si="323"/>
        <v>58512.4</v>
      </c>
      <c r="AV253" s="33">
        <f t="shared" si="323"/>
        <v>136876.07999999999</v>
      </c>
      <c r="AW253" s="33">
        <f t="shared" si="323"/>
        <v>49394.62</v>
      </c>
      <c r="AX253" s="33">
        <f t="shared" si="323"/>
        <v>27077.03</v>
      </c>
      <c r="AY253" s="33">
        <f t="shared" si="323"/>
        <v>125924.56</v>
      </c>
      <c r="AZ253" s="33">
        <f t="shared" si="323"/>
        <v>2911531.06</v>
      </c>
      <c r="BA253" s="33">
        <f t="shared" si="323"/>
        <v>2389629.8199999998</v>
      </c>
      <c r="BB253" s="33">
        <f t="shared" si="323"/>
        <v>1804477.7</v>
      </c>
      <c r="BC253" s="33">
        <f t="shared" si="323"/>
        <v>5780869.6200000001</v>
      </c>
      <c r="BD253" s="33">
        <f t="shared" si="323"/>
        <v>393748.61</v>
      </c>
      <c r="BE253" s="33">
        <f t="shared" si="323"/>
        <v>224170.13</v>
      </c>
      <c r="BF253" s="33">
        <f t="shared" si="323"/>
        <v>4854065.05</v>
      </c>
      <c r="BG253" s="33">
        <f t="shared" si="323"/>
        <v>238387.28</v>
      </c>
      <c r="BH253" s="33">
        <f t="shared" si="323"/>
        <v>139066.35999999999</v>
      </c>
      <c r="BI253" s="33">
        <f t="shared" si="323"/>
        <v>107773.82</v>
      </c>
      <c r="BJ253" s="33">
        <f t="shared" si="323"/>
        <v>1238992.6399999999</v>
      </c>
      <c r="BK253" s="33">
        <f t="shared" si="323"/>
        <v>3312720.45</v>
      </c>
      <c r="BL253" s="33">
        <f t="shared" si="323"/>
        <v>55714.93</v>
      </c>
      <c r="BM253" s="33">
        <f t="shared" si="323"/>
        <v>159985.32</v>
      </c>
      <c r="BN253" s="33">
        <f t="shared" si="323"/>
        <v>995459.84</v>
      </c>
      <c r="BO253" s="33">
        <f t="shared" ref="BO253:DZ253" si="324">BO56</f>
        <v>411005.37</v>
      </c>
      <c r="BP253" s="33">
        <f t="shared" si="324"/>
        <v>74510.8</v>
      </c>
      <c r="BQ253" s="33">
        <f t="shared" si="324"/>
        <v>717680.57</v>
      </c>
      <c r="BR253" s="33">
        <f t="shared" si="324"/>
        <v>687707.96</v>
      </c>
      <c r="BS253" s="33">
        <f t="shared" si="324"/>
        <v>159209.57999999999</v>
      </c>
      <c r="BT253" s="33">
        <f t="shared" si="324"/>
        <v>82477.78</v>
      </c>
      <c r="BU253" s="33">
        <f t="shared" si="324"/>
        <v>150773.97</v>
      </c>
      <c r="BV253" s="33">
        <f t="shared" si="324"/>
        <v>215301.73</v>
      </c>
      <c r="BW253" s="33">
        <f t="shared" si="324"/>
        <v>461127.45</v>
      </c>
      <c r="BX253" s="33">
        <f t="shared" si="324"/>
        <v>13273.71</v>
      </c>
      <c r="BY253" s="33">
        <f t="shared" si="324"/>
        <v>217408.73</v>
      </c>
      <c r="BZ253" s="33">
        <f t="shared" si="324"/>
        <v>45565.49</v>
      </c>
      <c r="CA253" s="33">
        <f t="shared" si="324"/>
        <v>90893.27</v>
      </c>
      <c r="CB253" s="33">
        <f t="shared" si="324"/>
        <v>23182806.91</v>
      </c>
      <c r="CC253" s="33">
        <f t="shared" si="324"/>
        <v>71918.62</v>
      </c>
      <c r="CD253" s="33">
        <f t="shared" si="324"/>
        <v>23092.639999999999</v>
      </c>
      <c r="CE253" s="33">
        <f t="shared" si="324"/>
        <v>83270.460000000006</v>
      </c>
      <c r="CF253" s="33">
        <f t="shared" si="324"/>
        <v>37972.949999999997</v>
      </c>
      <c r="CG253" s="33">
        <f t="shared" si="324"/>
        <v>76516.45</v>
      </c>
      <c r="CH253" s="33">
        <f t="shared" si="324"/>
        <v>28171.46</v>
      </c>
      <c r="CI253" s="33">
        <f t="shared" si="324"/>
        <v>134061.31</v>
      </c>
      <c r="CJ253" s="33">
        <f t="shared" si="324"/>
        <v>225035.41</v>
      </c>
      <c r="CK253" s="33">
        <f t="shared" si="324"/>
        <v>737794.96</v>
      </c>
      <c r="CL253" s="33">
        <f t="shared" si="324"/>
        <v>269346.34999999998</v>
      </c>
      <c r="CM253" s="33">
        <f t="shared" si="324"/>
        <v>236679.67999999999</v>
      </c>
      <c r="CN253" s="33">
        <f t="shared" si="324"/>
        <v>6385567.6500000004</v>
      </c>
      <c r="CO253" s="33">
        <f t="shared" si="324"/>
        <v>3837561.97</v>
      </c>
      <c r="CP253" s="33">
        <f t="shared" si="324"/>
        <v>290360.56</v>
      </c>
      <c r="CQ253" s="33">
        <f t="shared" si="324"/>
        <v>272050.63</v>
      </c>
      <c r="CR253" s="33">
        <f t="shared" si="324"/>
        <v>84110.3</v>
      </c>
      <c r="CS253" s="33">
        <f t="shared" si="324"/>
        <v>84153.08</v>
      </c>
      <c r="CT253" s="33">
        <f t="shared" si="324"/>
        <v>45374.04</v>
      </c>
      <c r="CU253" s="33">
        <f t="shared" si="324"/>
        <v>70103.360000000001</v>
      </c>
      <c r="CV253" s="33">
        <f t="shared" si="324"/>
        <v>50400.639999999999</v>
      </c>
      <c r="CW253" s="33">
        <f t="shared" si="324"/>
        <v>89881.82</v>
      </c>
      <c r="CX253" s="33">
        <f t="shared" si="324"/>
        <v>115969.13</v>
      </c>
      <c r="CY253" s="33">
        <f t="shared" si="324"/>
        <v>65422.78</v>
      </c>
      <c r="CZ253" s="33">
        <f t="shared" si="324"/>
        <v>1019058.12</v>
      </c>
      <c r="DA253" s="33">
        <f t="shared" si="324"/>
        <v>72446.149999999994</v>
      </c>
      <c r="DB253" s="33">
        <f t="shared" si="324"/>
        <v>95063.42</v>
      </c>
      <c r="DC253" s="33">
        <f t="shared" si="324"/>
        <v>102699.44</v>
      </c>
      <c r="DD253" s="33">
        <f t="shared" si="324"/>
        <v>38220.14</v>
      </c>
      <c r="DE253" s="33">
        <f t="shared" si="324"/>
        <v>43346.99</v>
      </c>
      <c r="DF253" s="33">
        <f t="shared" si="324"/>
        <v>7121069.4800000004</v>
      </c>
      <c r="DG253" s="33">
        <f t="shared" si="324"/>
        <v>44065.11</v>
      </c>
      <c r="DH253" s="33">
        <f t="shared" si="324"/>
        <v>680332.54</v>
      </c>
      <c r="DI253" s="33">
        <f t="shared" si="324"/>
        <v>736862.67</v>
      </c>
      <c r="DJ253" s="33">
        <f t="shared" si="324"/>
        <v>154129.99</v>
      </c>
      <c r="DK253" s="33">
        <f t="shared" si="324"/>
        <v>57298.78</v>
      </c>
      <c r="DL253" s="33">
        <f t="shared" si="324"/>
        <v>1576667.27</v>
      </c>
      <c r="DM253" s="33">
        <f t="shared" si="324"/>
        <v>135369.29999999999</v>
      </c>
      <c r="DN253" s="33">
        <f t="shared" si="324"/>
        <v>284540.82</v>
      </c>
      <c r="DO253" s="33">
        <f t="shared" si="324"/>
        <v>804922.84</v>
      </c>
      <c r="DP253" s="33">
        <f t="shared" si="324"/>
        <v>68382.8</v>
      </c>
      <c r="DQ253" s="33">
        <f t="shared" si="324"/>
        <v>133880.43</v>
      </c>
      <c r="DR253" s="33">
        <f t="shared" si="324"/>
        <v>236897</v>
      </c>
      <c r="DS253" s="33">
        <f t="shared" si="324"/>
        <v>153548.76</v>
      </c>
      <c r="DT253" s="33">
        <f t="shared" si="324"/>
        <v>22337.88</v>
      </c>
      <c r="DU253" s="33">
        <f t="shared" si="324"/>
        <v>94344.28</v>
      </c>
      <c r="DV253" s="33">
        <f t="shared" si="324"/>
        <v>45188.57</v>
      </c>
      <c r="DW253" s="33">
        <f t="shared" si="324"/>
        <v>56861.45</v>
      </c>
      <c r="DX253" s="33">
        <f t="shared" si="324"/>
        <v>47242.07</v>
      </c>
      <c r="DY253" s="33">
        <f t="shared" si="324"/>
        <v>47854.07</v>
      </c>
      <c r="DZ253" s="33">
        <f t="shared" si="324"/>
        <v>304839.84000000003</v>
      </c>
      <c r="EA253" s="33">
        <f t="shared" ref="EA253:FX253" si="325">EA56</f>
        <v>321639.61</v>
      </c>
      <c r="EB253" s="33">
        <f t="shared" si="325"/>
        <v>165453.95000000001</v>
      </c>
      <c r="EC253" s="33">
        <f t="shared" si="325"/>
        <v>114875.63</v>
      </c>
      <c r="ED253" s="33">
        <f t="shared" si="325"/>
        <v>341437.29</v>
      </c>
      <c r="EE253" s="33">
        <f t="shared" si="325"/>
        <v>49731.06</v>
      </c>
      <c r="EF253" s="33">
        <f t="shared" si="325"/>
        <v>241304.21</v>
      </c>
      <c r="EG253" s="33">
        <f t="shared" si="325"/>
        <v>75561.62</v>
      </c>
      <c r="EH253" s="33">
        <f t="shared" si="325"/>
        <v>37553.67</v>
      </c>
      <c r="EI253" s="33">
        <f t="shared" si="325"/>
        <v>3717045.24</v>
      </c>
      <c r="EJ253" s="33">
        <f t="shared" si="325"/>
        <v>2235815.12</v>
      </c>
      <c r="EK253" s="33">
        <f t="shared" si="325"/>
        <v>220005.21</v>
      </c>
      <c r="EL253" s="33">
        <f t="shared" si="325"/>
        <v>143235.24</v>
      </c>
      <c r="EM253" s="33">
        <f t="shared" si="325"/>
        <v>107189.7</v>
      </c>
      <c r="EN253" s="33">
        <f t="shared" si="325"/>
        <v>170074.26</v>
      </c>
      <c r="EO253" s="33">
        <f t="shared" si="325"/>
        <v>103430</v>
      </c>
      <c r="EP253" s="33">
        <f t="shared" si="325"/>
        <v>123453.04</v>
      </c>
      <c r="EQ253" s="33">
        <f t="shared" si="325"/>
        <v>683950.49</v>
      </c>
      <c r="ER253" s="33">
        <f t="shared" si="325"/>
        <v>155792.01999999999</v>
      </c>
      <c r="ES253" s="33">
        <f t="shared" si="325"/>
        <v>47285.94</v>
      </c>
      <c r="ET253" s="33">
        <f t="shared" si="325"/>
        <v>34801.519999999997</v>
      </c>
      <c r="EU253" s="33">
        <f t="shared" si="325"/>
        <v>141701.44</v>
      </c>
      <c r="EV253" s="33">
        <f t="shared" si="325"/>
        <v>6451.08</v>
      </c>
      <c r="EW253" s="33">
        <f t="shared" si="325"/>
        <v>135409.13</v>
      </c>
      <c r="EX253" s="33">
        <f t="shared" si="325"/>
        <v>48660.35</v>
      </c>
      <c r="EY253" s="33">
        <f t="shared" si="325"/>
        <v>48506.94</v>
      </c>
      <c r="EZ253" s="33">
        <f t="shared" si="325"/>
        <v>33628.379999999997</v>
      </c>
      <c r="FA253" s="33">
        <f t="shared" si="325"/>
        <v>866673.67</v>
      </c>
      <c r="FB253" s="33">
        <f t="shared" si="325"/>
        <v>136527.44</v>
      </c>
      <c r="FC253" s="33">
        <f t="shared" si="325"/>
        <v>517718.27</v>
      </c>
      <c r="FD253" s="33">
        <f t="shared" si="325"/>
        <v>119269.37</v>
      </c>
      <c r="FE253" s="33">
        <f t="shared" si="325"/>
        <v>80918.36</v>
      </c>
      <c r="FF253" s="33">
        <f t="shared" si="325"/>
        <v>63926.04</v>
      </c>
      <c r="FG253" s="33">
        <f t="shared" si="325"/>
        <v>37919.760000000002</v>
      </c>
      <c r="FH253" s="33">
        <f t="shared" si="325"/>
        <v>43679.17</v>
      </c>
      <c r="FI253" s="33">
        <f t="shared" si="325"/>
        <v>425879.58</v>
      </c>
      <c r="FJ253" s="33">
        <f t="shared" si="325"/>
        <v>269869.53000000003</v>
      </c>
      <c r="FK253" s="33">
        <f t="shared" si="325"/>
        <v>561813.26</v>
      </c>
      <c r="FL253" s="33">
        <f t="shared" si="325"/>
        <v>756142.18</v>
      </c>
      <c r="FM253" s="33">
        <f t="shared" si="325"/>
        <v>451049.33</v>
      </c>
      <c r="FN253" s="33">
        <f t="shared" si="325"/>
        <v>4803659.29</v>
      </c>
      <c r="FO253" s="33">
        <f t="shared" si="325"/>
        <v>377926.07</v>
      </c>
      <c r="FP253" s="33">
        <f t="shared" si="325"/>
        <v>910342.26</v>
      </c>
      <c r="FQ253" s="33">
        <f t="shared" si="325"/>
        <v>224382.59</v>
      </c>
      <c r="FR253" s="33">
        <f t="shared" si="325"/>
        <v>112677.85</v>
      </c>
      <c r="FS253" s="33">
        <f t="shared" si="325"/>
        <v>106085.62</v>
      </c>
      <c r="FT253" s="47">
        <f t="shared" si="325"/>
        <v>85034.64</v>
      </c>
      <c r="FU253" s="33">
        <f t="shared" si="325"/>
        <v>235547.97</v>
      </c>
      <c r="FV253" s="33">
        <f t="shared" si="325"/>
        <v>179503.21</v>
      </c>
      <c r="FW253" s="33">
        <f t="shared" si="325"/>
        <v>99528.77</v>
      </c>
      <c r="FX253" s="33">
        <f t="shared" si="325"/>
        <v>42986.43</v>
      </c>
      <c r="FY253" s="59"/>
      <c r="FZ253" s="59"/>
      <c r="GA253" s="47"/>
      <c r="GB253" s="59"/>
      <c r="GC253" s="59"/>
      <c r="GD253" s="121"/>
      <c r="GE253" s="121"/>
    </row>
    <row r="254" spans="1:187" ht="15.75" x14ac:dyDescent="0.25">
      <c r="A254" s="3" t="s">
        <v>627</v>
      </c>
      <c r="B254" s="2" t="s">
        <v>628</v>
      </c>
      <c r="C254" s="59">
        <f t="shared" ref="C254:BN254" si="326">ROUND(C253/C40,6)</f>
        <v>2.333E-3</v>
      </c>
      <c r="D254" s="59">
        <f t="shared" si="326"/>
        <v>3.748E-3</v>
      </c>
      <c r="E254" s="59">
        <f t="shared" si="326"/>
        <v>2.823E-3</v>
      </c>
      <c r="F254" s="59">
        <f t="shared" si="326"/>
        <v>3.0130000000000001E-3</v>
      </c>
      <c r="G254" s="59">
        <f t="shared" si="326"/>
        <v>1.554E-3</v>
      </c>
      <c r="H254" s="59">
        <f t="shared" si="326"/>
        <v>1.768E-3</v>
      </c>
      <c r="I254" s="59">
        <f t="shared" si="326"/>
        <v>3.7950000000000002E-3</v>
      </c>
      <c r="J254" s="59">
        <f t="shared" si="326"/>
        <v>2.813E-3</v>
      </c>
      <c r="K254" s="59">
        <f t="shared" si="326"/>
        <v>2.944E-3</v>
      </c>
      <c r="L254" s="59">
        <f t="shared" si="326"/>
        <v>1.7570000000000001E-3</v>
      </c>
      <c r="M254" s="59">
        <f t="shared" si="326"/>
        <v>3.1679999999999998E-3</v>
      </c>
      <c r="N254" s="59">
        <f t="shared" si="326"/>
        <v>2.3449999999999999E-3</v>
      </c>
      <c r="O254" s="59">
        <f t="shared" si="326"/>
        <v>2.3249999999999998E-3</v>
      </c>
      <c r="P254" s="59">
        <f t="shared" si="326"/>
        <v>1.867E-3</v>
      </c>
      <c r="Q254" s="59">
        <f t="shared" si="326"/>
        <v>3.7820000000000002E-3</v>
      </c>
      <c r="R254" s="59">
        <f t="shared" si="326"/>
        <v>2.016E-3</v>
      </c>
      <c r="S254" s="59">
        <f t="shared" si="326"/>
        <v>1.0499999999999999E-3</v>
      </c>
      <c r="T254" s="59">
        <f t="shared" si="326"/>
        <v>2.1580000000000002E-3</v>
      </c>
      <c r="U254" s="59">
        <f t="shared" si="326"/>
        <v>2.2899999999999999E-3</v>
      </c>
      <c r="V254" s="59">
        <f t="shared" si="326"/>
        <v>2.3990000000000001E-3</v>
      </c>
      <c r="W254" s="44">
        <f t="shared" si="326"/>
        <v>7.5129999999999997E-3</v>
      </c>
      <c r="X254" s="59">
        <f t="shared" si="326"/>
        <v>1.3079999999999999E-3</v>
      </c>
      <c r="Y254" s="59">
        <f t="shared" si="326"/>
        <v>1.6850000000000001E-3</v>
      </c>
      <c r="Z254" s="59">
        <f t="shared" si="326"/>
        <v>3.1110000000000001E-3</v>
      </c>
      <c r="AA254" s="59">
        <f t="shared" si="326"/>
        <v>1.7340000000000001E-3</v>
      </c>
      <c r="AB254" s="59">
        <f t="shared" si="326"/>
        <v>1.366E-3</v>
      </c>
      <c r="AC254" s="59">
        <f t="shared" si="326"/>
        <v>7.6099999999999996E-4</v>
      </c>
      <c r="AD254" s="59">
        <f t="shared" si="326"/>
        <v>6.4499999999999996E-4</v>
      </c>
      <c r="AE254" s="59">
        <f t="shared" si="326"/>
        <v>1.756E-3</v>
      </c>
      <c r="AF254" s="59">
        <f t="shared" si="326"/>
        <v>1.3450000000000001E-3</v>
      </c>
      <c r="AG254" s="59">
        <f t="shared" si="326"/>
        <v>6.9399999999999996E-4</v>
      </c>
      <c r="AH254" s="59">
        <f t="shared" si="326"/>
        <v>1.4442E-2</v>
      </c>
      <c r="AI254" s="59">
        <f t="shared" si="326"/>
        <v>8.541E-3</v>
      </c>
      <c r="AJ254" s="59">
        <f t="shared" si="326"/>
        <v>2.421E-3</v>
      </c>
      <c r="AK254" s="59">
        <f t="shared" si="326"/>
        <v>7.2999999999999996E-4</v>
      </c>
      <c r="AL254" s="59">
        <f t="shared" si="326"/>
        <v>1.011E-3</v>
      </c>
      <c r="AM254" s="59">
        <f t="shared" si="326"/>
        <v>2.0119999999999999E-3</v>
      </c>
      <c r="AN254" s="59">
        <f t="shared" si="326"/>
        <v>1.0250000000000001E-3</v>
      </c>
      <c r="AO254" s="59">
        <f t="shared" si="326"/>
        <v>3.8470000000000002E-3</v>
      </c>
      <c r="AP254" s="59">
        <f t="shared" si="326"/>
        <v>1.405E-3</v>
      </c>
      <c r="AQ254" s="59">
        <f t="shared" si="326"/>
        <v>7.0299999999999996E-4</v>
      </c>
      <c r="AR254" s="59">
        <f t="shared" si="326"/>
        <v>1.7730000000000001E-3</v>
      </c>
      <c r="AS254" s="59">
        <f t="shared" si="326"/>
        <v>3.7800000000000003E-4</v>
      </c>
      <c r="AT254" s="59">
        <f t="shared" si="326"/>
        <v>3.4120000000000001E-3</v>
      </c>
      <c r="AU254" s="59">
        <f t="shared" si="326"/>
        <v>1.531E-3</v>
      </c>
      <c r="AV254" s="59">
        <f t="shared" si="326"/>
        <v>7.8019999999999999E-3</v>
      </c>
      <c r="AW254" s="59">
        <f t="shared" si="326"/>
        <v>2.3249999999999998E-3</v>
      </c>
      <c r="AX254" s="59">
        <f t="shared" si="326"/>
        <v>1.6360000000000001E-3</v>
      </c>
      <c r="AY254" s="59">
        <f t="shared" si="326"/>
        <v>3.2039999999999998E-3</v>
      </c>
      <c r="AZ254" s="59">
        <f t="shared" si="326"/>
        <v>4.4910000000000002E-3</v>
      </c>
      <c r="BA254" s="59">
        <f t="shared" si="326"/>
        <v>6.5529999999999998E-3</v>
      </c>
      <c r="BB254" s="59">
        <f t="shared" si="326"/>
        <v>1.2128E-2</v>
      </c>
      <c r="BC254" s="59">
        <f t="shared" si="326"/>
        <v>2.1870000000000001E-3</v>
      </c>
      <c r="BD254" s="59">
        <f t="shared" si="326"/>
        <v>1.0250000000000001E-3</v>
      </c>
      <c r="BE254" s="59">
        <f t="shared" si="326"/>
        <v>1.8649999999999999E-3</v>
      </c>
      <c r="BF254" s="59">
        <f t="shared" si="326"/>
        <v>3.1410000000000001E-3</v>
      </c>
      <c r="BG254" s="59">
        <f t="shared" si="326"/>
        <v>7.659E-3</v>
      </c>
      <c r="BH254" s="59">
        <f t="shared" si="326"/>
        <v>3.29E-3</v>
      </c>
      <c r="BI254" s="59">
        <f t="shared" si="326"/>
        <v>3.0790000000000001E-3</v>
      </c>
      <c r="BJ254" s="59">
        <f t="shared" si="326"/>
        <v>2.4870000000000001E-3</v>
      </c>
      <c r="BK254" s="59">
        <f t="shared" si="326"/>
        <v>3.9410000000000001E-3</v>
      </c>
      <c r="BL254" s="59">
        <f t="shared" si="326"/>
        <v>1.0788000000000001E-2</v>
      </c>
      <c r="BM254" s="59">
        <f t="shared" si="326"/>
        <v>7.378E-3</v>
      </c>
      <c r="BN254" s="59">
        <f t="shared" si="326"/>
        <v>4.2129999999999997E-3</v>
      </c>
      <c r="BO254" s="59">
        <f t="shared" ref="BO254:DZ254" si="327">ROUND(BO253/BO40,6)</f>
        <v>2.908E-3</v>
      </c>
      <c r="BP254" s="59">
        <f t="shared" si="327"/>
        <v>1.2539999999999999E-3</v>
      </c>
      <c r="BQ254" s="59">
        <f t="shared" si="327"/>
        <v>6.7100000000000005E-4</v>
      </c>
      <c r="BR254" s="59">
        <f t="shared" si="327"/>
        <v>9.6100000000000005E-4</v>
      </c>
      <c r="BS254" s="59">
        <f t="shared" si="327"/>
        <v>2.6200000000000003E-4</v>
      </c>
      <c r="BT254" s="59">
        <f t="shared" si="327"/>
        <v>2.61E-4</v>
      </c>
      <c r="BU254" s="59">
        <f t="shared" si="327"/>
        <v>1.235E-3</v>
      </c>
      <c r="BV254" s="59">
        <f t="shared" si="327"/>
        <v>3.9399999999999998E-4</v>
      </c>
      <c r="BW254" s="59">
        <f t="shared" si="327"/>
        <v>8.5499999999999997E-4</v>
      </c>
      <c r="BX254" s="59">
        <f t="shared" si="327"/>
        <v>2.2499999999999999E-4</v>
      </c>
      <c r="BY254" s="59">
        <f t="shared" si="327"/>
        <v>2.5300000000000001E-3</v>
      </c>
      <c r="BZ254" s="59">
        <f t="shared" si="327"/>
        <v>1.3940000000000001E-3</v>
      </c>
      <c r="CA254" s="59">
        <f t="shared" si="327"/>
        <v>1.632E-3</v>
      </c>
      <c r="CB254" s="59">
        <f t="shared" si="327"/>
        <v>2.4620000000000002E-3</v>
      </c>
      <c r="CC254" s="59">
        <f t="shared" si="327"/>
        <v>3.3219999999999999E-3</v>
      </c>
      <c r="CD254" s="59">
        <f t="shared" si="327"/>
        <v>1.4430000000000001E-3</v>
      </c>
      <c r="CE254" s="59">
        <f t="shared" si="327"/>
        <v>2.666E-3</v>
      </c>
      <c r="CF254" s="59">
        <f t="shared" si="327"/>
        <v>1.274E-3</v>
      </c>
      <c r="CG254" s="59">
        <f t="shared" si="327"/>
        <v>3.2230000000000002E-3</v>
      </c>
      <c r="CH254" s="59">
        <f t="shared" si="327"/>
        <v>1.4369999999999999E-3</v>
      </c>
      <c r="CI254" s="59">
        <f t="shared" si="327"/>
        <v>1.292E-3</v>
      </c>
      <c r="CJ254" s="59">
        <f t="shared" si="327"/>
        <v>1.147E-3</v>
      </c>
      <c r="CK254" s="59">
        <f t="shared" si="327"/>
        <v>5.5800000000000001E-4</v>
      </c>
      <c r="CL254" s="59">
        <f t="shared" si="327"/>
        <v>1.242E-3</v>
      </c>
      <c r="CM254" s="59">
        <f t="shared" si="327"/>
        <v>9.6699999999999998E-4</v>
      </c>
      <c r="CN254" s="59">
        <f t="shared" si="327"/>
        <v>1.9580000000000001E-3</v>
      </c>
      <c r="CO254" s="59">
        <f t="shared" si="327"/>
        <v>2.1199999999999999E-3</v>
      </c>
      <c r="CP254" s="59">
        <f t="shared" si="327"/>
        <v>7.5100000000000004E-4</v>
      </c>
      <c r="CQ254" s="59">
        <f t="shared" si="327"/>
        <v>2.3609999999999998E-3</v>
      </c>
      <c r="CR254" s="59">
        <f t="shared" si="327"/>
        <v>7.36E-4</v>
      </c>
      <c r="CS254" s="59">
        <f t="shared" si="327"/>
        <v>1.8109999999999999E-3</v>
      </c>
      <c r="CT254" s="59">
        <f t="shared" si="327"/>
        <v>1.335E-3</v>
      </c>
      <c r="CU254" s="59">
        <f t="shared" si="327"/>
        <v>4.5950000000000001E-3</v>
      </c>
      <c r="CV254" s="59">
        <f t="shared" si="327"/>
        <v>2.9499999999999999E-3</v>
      </c>
      <c r="CW254" s="59">
        <f t="shared" si="327"/>
        <v>1.346E-3</v>
      </c>
      <c r="CX254" s="59">
        <f t="shared" si="327"/>
        <v>1.6019999999999999E-3</v>
      </c>
      <c r="CY254" s="59">
        <f t="shared" si="327"/>
        <v>9.9769999999999998E-3</v>
      </c>
      <c r="CZ254" s="59">
        <f t="shared" si="327"/>
        <v>5.0699999999999999E-3</v>
      </c>
      <c r="DA254" s="59">
        <f t="shared" si="327"/>
        <v>1.8619999999999999E-3</v>
      </c>
      <c r="DB254" s="59">
        <f t="shared" si="327"/>
        <v>4.1250000000000002E-3</v>
      </c>
      <c r="DC254" s="59">
        <f t="shared" si="327"/>
        <v>1.663E-3</v>
      </c>
      <c r="DD254" s="59">
        <f t="shared" si="327"/>
        <v>1.54E-4</v>
      </c>
      <c r="DE254" s="59">
        <f t="shared" si="327"/>
        <v>3.7100000000000002E-4</v>
      </c>
      <c r="DF254" s="59">
        <f t="shared" si="327"/>
        <v>4.2519999999999997E-3</v>
      </c>
      <c r="DG254" s="59">
        <f t="shared" si="327"/>
        <v>1.0790000000000001E-3</v>
      </c>
      <c r="DH254" s="59">
        <f t="shared" si="327"/>
        <v>1.7589999999999999E-3</v>
      </c>
      <c r="DI254" s="59">
        <f t="shared" si="327"/>
        <v>1.567E-3</v>
      </c>
      <c r="DJ254" s="59">
        <f t="shared" si="327"/>
        <v>2.6740000000000002E-3</v>
      </c>
      <c r="DK254" s="59">
        <f t="shared" si="327"/>
        <v>1.261E-3</v>
      </c>
      <c r="DL254" s="59">
        <f t="shared" si="327"/>
        <v>3.1900000000000001E-3</v>
      </c>
      <c r="DM254" s="59">
        <f t="shared" si="327"/>
        <v>3.6809999999999998E-3</v>
      </c>
      <c r="DN254" s="59">
        <f t="shared" si="327"/>
        <v>1.1640000000000001E-3</v>
      </c>
      <c r="DO254" s="59">
        <f t="shared" si="327"/>
        <v>3.2339999999999999E-3</v>
      </c>
      <c r="DP254" s="59">
        <f t="shared" si="327"/>
        <v>4.2929999999999999E-3</v>
      </c>
      <c r="DQ254" s="59">
        <f t="shared" si="327"/>
        <v>8.2200000000000003E-4</v>
      </c>
      <c r="DR254" s="59">
        <f t="shared" si="327"/>
        <v>3.4499999999999999E-3</v>
      </c>
      <c r="DS254" s="59">
        <f t="shared" si="327"/>
        <v>4.2399999999999998E-3</v>
      </c>
      <c r="DT254" s="59">
        <f t="shared" si="327"/>
        <v>2.2139999999999998E-3</v>
      </c>
      <c r="DU254" s="59">
        <f t="shared" si="327"/>
        <v>3.885E-3</v>
      </c>
      <c r="DV254" s="59">
        <f t="shared" si="327"/>
        <v>6.3039999999999997E-3</v>
      </c>
      <c r="DW254" s="59">
        <f t="shared" si="327"/>
        <v>3.1649999999999998E-3</v>
      </c>
      <c r="DX254" s="59">
        <f t="shared" si="327"/>
        <v>8.2399999999999997E-4</v>
      </c>
      <c r="DY254" s="59">
        <f t="shared" si="327"/>
        <v>5.0699999999999996E-4</v>
      </c>
      <c r="DZ254" s="59">
        <f t="shared" si="327"/>
        <v>2.235E-3</v>
      </c>
      <c r="EA254" s="59">
        <f t="shared" ref="EA254:FX254" si="328">ROUND(EA253/EA40,6)</f>
        <v>1.0790000000000001E-3</v>
      </c>
      <c r="EB254" s="59">
        <f t="shared" si="328"/>
        <v>2.1819999999999999E-3</v>
      </c>
      <c r="EC254" s="59">
        <f t="shared" si="328"/>
        <v>3.6310000000000001E-3</v>
      </c>
      <c r="ED254" s="59">
        <f t="shared" si="328"/>
        <v>1.18E-4</v>
      </c>
      <c r="EE254" s="59">
        <f t="shared" si="328"/>
        <v>3.2039999999999998E-3</v>
      </c>
      <c r="EF254" s="59">
        <f t="shared" si="328"/>
        <v>2.9420000000000002E-3</v>
      </c>
      <c r="EG254" s="59">
        <f t="shared" si="328"/>
        <v>3.222E-3</v>
      </c>
      <c r="EH254" s="59">
        <f t="shared" si="328"/>
        <v>2.8249999999999998E-3</v>
      </c>
      <c r="EI254" s="59">
        <f t="shared" si="328"/>
        <v>3.673E-3</v>
      </c>
      <c r="EJ254" s="59">
        <f t="shared" si="328"/>
        <v>3.2260000000000001E-3</v>
      </c>
      <c r="EK254" s="59">
        <f t="shared" si="328"/>
        <v>3.7599999999999998E-4</v>
      </c>
      <c r="EL254" s="59">
        <f t="shared" si="328"/>
        <v>6.0300000000000002E-4</v>
      </c>
      <c r="EM254" s="59">
        <f t="shared" si="328"/>
        <v>1.2179999999999999E-3</v>
      </c>
      <c r="EN254" s="59">
        <f t="shared" si="328"/>
        <v>3.006E-3</v>
      </c>
      <c r="EO254" s="59">
        <f t="shared" si="328"/>
        <v>2.5209999999999998E-3</v>
      </c>
      <c r="EP254" s="59">
        <f t="shared" si="328"/>
        <v>1.0740000000000001E-3</v>
      </c>
      <c r="EQ254" s="59">
        <f t="shared" si="328"/>
        <v>7.8399999999999997E-4</v>
      </c>
      <c r="ER254" s="59">
        <f t="shared" si="328"/>
        <v>1.815E-3</v>
      </c>
      <c r="ES254" s="59">
        <f t="shared" si="328"/>
        <v>2.428E-3</v>
      </c>
      <c r="ET254" s="59">
        <f t="shared" si="328"/>
        <v>1.7650000000000001E-3</v>
      </c>
      <c r="EU254" s="59">
        <f t="shared" si="328"/>
        <v>4.3779999999999999E-3</v>
      </c>
      <c r="EV254" s="59">
        <f t="shared" si="328"/>
        <v>1.4300000000000001E-4</v>
      </c>
      <c r="EW254" s="59">
        <f t="shared" si="328"/>
        <v>1.73E-4</v>
      </c>
      <c r="EX254" s="59">
        <f t="shared" si="328"/>
        <v>1.116E-3</v>
      </c>
      <c r="EY254" s="59">
        <f t="shared" si="328"/>
        <v>1.446E-3</v>
      </c>
      <c r="EZ254" s="59">
        <f t="shared" si="328"/>
        <v>1.2539999999999999E-3</v>
      </c>
      <c r="FA254" s="59">
        <f t="shared" si="328"/>
        <v>4.66E-4</v>
      </c>
      <c r="FB254" s="59">
        <f t="shared" si="328"/>
        <v>4.8299999999999998E-4</v>
      </c>
      <c r="FC254" s="59">
        <f t="shared" si="328"/>
        <v>2.0249999999999999E-3</v>
      </c>
      <c r="FD254" s="59">
        <f t="shared" si="328"/>
        <v>3.1229999999999999E-3</v>
      </c>
      <c r="FE254" s="59">
        <f t="shared" si="328"/>
        <v>2.3779999999999999E-3</v>
      </c>
      <c r="FF254" s="59">
        <f t="shared" si="328"/>
        <v>3.6410000000000001E-3</v>
      </c>
      <c r="FG254" s="59">
        <f t="shared" si="328"/>
        <v>3.3660000000000001E-3</v>
      </c>
      <c r="FH254" s="59">
        <f t="shared" si="328"/>
        <v>1.1150000000000001E-3</v>
      </c>
      <c r="FI254" s="59">
        <f t="shared" si="328"/>
        <v>4.0099999999999999E-4</v>
      </c>
      <c r="FJ254" s="59">
        <f t="shared" si="328"/>
        <v>6.9300000000000004E-4</v>
      </c>
      <c r="FK254" s="59">
        <f t="shared" si="328"/>
        <v>5.4500000000000002E-4</v>
      </c>
      <c r="FL254" s="59">
        <f t="shared" si="328"/>
        <v>1.0809999999999999E-3</v>
      </c>
      <c r="FM254" s="59">
        <f t="shared" si="328"/>
        <v>1.114E-3</v>
      </c>
      <c r="FN254" s="59">
        <f t="shared" si="328"/>
        <v>3.31E-3</v>
      </c>
      <c r="FO254" s="59">
        <f t="shared" si="328"/>
        <v>3.2699999999999998E-4</v>
      </c>
      <c r="FP254" s="59">
        <f t="shared" si="328"/>
        <v>1.103E-3</v>
      </c>
      <c r="FQ254" s="59">
        <f t="shared" si="328"/>
        <v>1.199E-3</v>
      </c>
      <c r="FR254" s="59">
        <f t="shared" si="328"/>
        <v>1.088E-3</v>
      </c>
      <c r="FS254" s="59">
        <f t="shared" si="328"/>
        <v>4.2400000000000001E-4</v>
      </c>
      <c r="FT254" s="44">
        <f t="shared" si="328"/>
        <v>3.48E-4</v>
      </c>
      <c r="FU254" s="59">
        <f t="shared" si="328"/>
        <v>2.1770000000000001E-3</v>
      </c>
      <c r="FV254" s="59">
        <f t="shared" si="328"/>
        <v>1.9250000000000001E-3</v>
      </c>
      <c r="FW254" s="59">
        <f t="shared" si="328"/>
        <v>5.6969999999999998E-3</v>
      </c>
      <c r="FX254" s="59">
        <f t="shared" si="328"/>
        <v>2.2799999999999999E-3</v>
      </c>
      <c r="FY254" s="122"/>
      <c r="FZ254" s="123"/>
      <c r="GA254" s="47"/>
      <c r="GB254" s="59"/>
      <c r="GC254" s="59"/>
      <c r="GD254" s="121"/>
      <c r="GE254" s="121"/>
    </row>
    <row r="255" spans="1:187" ht="15.75" x14ac:dyDescent="0.25">
      <c r="A255" s="48"/>
      <c r="B255" s="2" t="s">
        <v>629</v>
      </c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44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  <c r="FL255" s="59"/>
      <c r="FM255" s="59"/>
      <c r="FN255" s="59"/>
      <c r="FO255" s="59"/>
      <c r="FP255" s="59"/>
      <c r="FQ255" s="59"/>
      <c r="FR255" s="59"/>
      <c r="FS255" s="59"/>
      <c r="FT255" s="44"/>
      <c r="FU255" s="59"/>
      <c r="FV255" s="59"/>
      <c r="FW255" s="59"/>
      <c r="FX255" s="59"/>
      <c r="FY255" s="59"/>
      <c r="FZ255" s="59"/>
      <c r="GA255" s="47"/>
      <c r="GB255" s="59"/>
      <c r="GC255" s="59"/>
      <c r="GD255" s="121"/>
      <c r="GE255" s="121"/>
    </row>
    <row r="256" spans="1:187" ht="15.75" x14ac:dyDescent="0.25">
      <c r="A256" s="3" t="s">
        <v>630</v>
      </c>
      <c r="B256" s="2" t="s">
        <v>631</v>
      </c>
      <c r="C256" s="59">
        <f t="shared" ref="C256:BN256" si="329">ROUND(MIN(C254,(C238-C249),(C243-C249)),6)</f>
        <v>0</v>
      </c>
      <c r="D256" s="59">
        <f t="shared" si="329"/>
        <v>0</v>
      </c>
      <c r="E256" s="59">
        <f t="shared" si="329"/>
        <v>0</v>
      </c>
      <c r="F256" s="59">
        <f t="shared" si="329"/>
        <v>0</v>
      </c>
      <c r="G256" s="59">
        <f t="shared" si="329"/>
        <v>0</v>
      </c>
      <c r="H256" s="59">
        <f t="shared" si="329"/>
        <v>0</v>
      </c>
      <c r="I256" s="59">
        <f t="shared" si="329"/>
        <v>0</v>
      </c>
      <c r="J256" s="59">
        <f t="shared" si="329"/>
        <v>0</v>
      </c>
      <c r="K256" s="59">
        <f t="shared" si="329"/>
        <v>0</v>
      </c>
      <c r="L256" s="59">
        <f t="shared" si="329"/>
        <v>0</v>
      </c>
      <c r="M256" s="59">
        <f t="shared" si="329"/>
        <v>0</v>
      </c>
      <c r="N256" s="59">
        <f t="shared" si="329"/>
        <v>0</v>
      </c>
      <c r="O256" s="59">
        <f t="shared" si="329"/>
        <v>0</v>
      </c>
      <c r="P256" s="59">
        <f t="shared" si="329"/>
        <v>0</v>
      </c>
      <c r="Q256" s="59">
        <f t="shared" si="329"/>
        <v>0</v>
      </c>
      <c r="R256" s="59">
        <f t="shared" si="329"/>
        <v>0</v>
      </c>
      <c r="S256" s="59">
        <f t="shared" si="329"/>
        <v>0</v>
      </c>
      <c r="T256" s="59">
        <f t="shared" si="329"/>
        <v>0</v>
      </c>
      <c r="U256" s="59">
        <f t="shared" si="329"/>
        <v>0</v>
      </c>
      <c r="V256" s="59">
        <f t="shared" si="329"/>
        <v>0</v>
      </c>
      <c r="W256" s="59">
        <f t="shared" si="329"/>
        <v>0</v>
      </c>
      <c r="X256" s="59">
        <f t="shared" si="329"/>
        <v>0</v>
      </c>
      <c r="Y256" s="59">
        <f t="shared" si="329"/>
        <v>0</v>
      </c>
      <c r="Z256" s="59">
        <f t="shared" si="329"/>
        <v>0</v>
      </c>
      <c r="AA256" s="59">
        <f t="shared" si="329"/>
        <v>0</v>
      </c>
      <c r="AB256" s="59">
        <f t="shared" si="329"/>
        <v>0</v>
      </c>
      <c r="AC256" s="59">
        <f t="shared" si="329"/>
        <v>0</v>
      </c>
      <c r="AD256" s="59">
        <f t="shared" si="329"/>
        <v>0</v>
      </c>
      <c r="AE256" s="59">
        <f t="shared" si="329"/>
        <v>0</v>
      </c>
      <c r="AF256" s="59">
        <f t="shared" si="329"/>
        <v>0</v>
      </c>
      <c r="AG256" s="59">
        <f t="shared" si="329"/>
        <v>0</v>
      </c>
      <c r="AH256" s="59">
        <f t="shared" si="329"/>
        <v>0</v>
      </c>
      <c r="AI256" s="59">
        <f t="shared" si="329"/>
        <v>0</v>
      </c>
      <c r="AJ256" s="59">
        <f t="shared" si="329"/>
        <v>0</v>
      </c>
      <c r="AK256" s="59">
        <f t="shared" si="329"/>
        <v>0</v>
      </c>
      <c r="AL256" s="59">
        <f t="shared" si="329"/>
        <v>0</v>
      </c>
      <c r="AM256" s="59">
        <f t="shared" si="329"/>
        <v>0</v>
      </c>
      <c r="AN256" s="59">
        <f t="shared" si="329"/>
        <v>0</v>
      </c>
      <c r="AO256" s="59">
        <f t="shared" si="329"/>
        <v>0</v>
      </c>
      <c r="AP256" s="59">
        <f t="shared" si="329"/>
        <v>0</v>
      </c>
      <c r="AQ256" s="59">
        <f t="shared" si="329"/>
        <v>0</v>
      </c>
      <c r="AR256" s="59">
        <f t="shared" si="329"/>
        <v>0</v>
      </c>
      <c r="AS256" s="59">
        <f t="shared" si="329"/>
        <v>0</v>
      </c>
      <c r="AT256" s="59">
        <f t="shared" si="329"/>
        <v>0</v>
      </c>
      <c r="AU256" s="59">
        <f t="shared" si="329"/>
        <v>0</v>
      </c>
      <c r="AV256" s="59">
        <f t="shared" si="329"/>
        <v>0</v>
      </c>
      <c r="AW256" s="59">
        <f t="shared" si="329"/>
        <v>0</v>
      </c>
      <c r="AX256" s="59">
        <f t="shared" si="329"/>
        <v>0</v>
      </c>
      <c r="AY256" s="59">
        <f t="shared" si="329"/>
        <v>0</v>
      </c>
      <c r="AZ256" s="59">
        <f t="shared" si="329"/>
        <v>0</v>
      </c>
      <c r="BA256" s="59">
        <f t="shared" si="329"/>
        <v>0</v>
      </c>
      <c r="BB256" s="59">
        <f t="shared" si="329"/>
        <v>0</v>
      </c>
      <c r="BC256" s="59">
        <f t="shared" si="329"/>
        <v>0</v>
      </c>
      <c r="BD256" s="59">
        <f t="shared" si="329"/>
        <v>0</v>
      </c>
      <c r="BE256" s="59">
        <f t="shared" si="329"/>
        <v>0</v>
      </c>
      <c r="BF256" s="59">
        <f t="shared" si="329"/>
        <v>0</v>
      </c>
      <c r="BG256" s="59">
        <f t="shared" si="329"/>
        <v>0</v>
      </c>
      <c r="BH256" s="59">
        <f t="shared" si="329"/>
        <v>0</v>
      </c>
      <c r="BI256" s="59">
        <f t="shared" si="329"/>
        <v>0</v>
      </c>
      <c r="BJ256" s="59">
        <f t="shared" si="329"/>
        <v>0</v>
      </c>
      <c r="BK256" s="59">
        <f t="shared" si="329"/>
        <v>0</v>
      </c>
      <c r="BL256" s="59">
        <f t="shared" si="329"/>
        <v>0</v>
      </c>
      <c r="BM256" s="59">
        <f t="shared" si="329"/>
        <v>0</v>
      </c>
      <c r="BN256" s="59">
        <f t="shared" si="329"/>
        <v>0</v>
      </c>
      <c r="BO256" s="59">
        <f t="shared" ref="BO256:DZ256" si="330">ROUND(MIN(BO254,(BO238-BO249),(BO243-BO249)),6)</f>
        <v>0</v>
      </c>
      <c r="BP256" s="59">
        <f t="shared" si="330"/>
        <v>0</v>
      </c>
      <c r="BQ256" s="59">
        <f t="shared" si="330"/>
        <v>0</v>
      </c>
      <c r="BR256" s="59">
        <f t="shared" si="330"/>
        <v>0</v>
      </c>
      <c r="BS256" s="59">
        <f t="shared" si="330"/>
        <v>0</v>
      </c>
      <c r="BT256" s="59">
        <f t="shared" si="330"/>
        <v>0</v>
      </c>
      <c r="BU256" s="59">
        <f t="shared" si="330"/>
        <v>0</v>
      </c>
      <c r="BV256" s="59">
        <f t="shared" si="330"/>
        <v>0</v>
      </c>
      <c r="BW256" s="59">
        <f t="shared" si="330"/>
        <v>0</v>
      </c>
      <c r="BX256" s="59">
        <f t="shared" si="330"/>
        <v>0</v>
      </c>
      <c r="BY256" s="59">
        <f t="shared" si="330"/>
        <v>0</v>
      </c>
      <c r="BZ256" s="59">
        <f t="shared" si="330"/>
        <v>0</v>
      </c>
      <c r="CA256" s="59">
        <f t="shared" si="330"/>
        <v>0</v>
      </c>
      <c r="CB256" s="59">
        <f t="shared" si="330"/>
        <v>0</v>
      </c>
      <c r="CC256" s="59">
        <f t="shared" si="330"/>
        <v>0</v>
      </c>
      <c r="CD256" s="59">
        <f t="shared" si="330"/>
        <v>0</v>
      </c>
      <c r="CE256" s="59">
        <f t="shared" si="330"/>
        <v>0</v>
      </c>
      <c r="CF256" s="59">
        <f t="shared" si="330"/>
        <v>0</v>
      </c>
      <c r="CG256" s="59">
        <f t="shared" si="330"/>
        <v>0</v>
      </c>
      <c r="CH256" s="59">
        <f t="shared" si="330"/>
        <v>0</v>
      </c>
      <c r="CI256" s="59">
        <f t="shared" si="330"/>
        <v>0</v>
      </c>
      <c r="CJ256" s="59">
        <f t="shared" si="330"/>
        <v>0</v>
      </c>
      <c r="CK256" s="59">
        <f t="shared" si="330"/>
        <v>0</v>
      </c>
      <c r="CL256" s="59">
        <f t="shared" si="330"/>
        <v>0</v>
      </c>
      <c r="CM256" s="59">
        <f t="shared" si="330"/>
        <v>0</v>
      </c>
      <c r="CN256" s="59">
        <f t="shared" si="330"/>
        <v>0</v>
      </c>
      <c r="CO256" s="59">
        <f t="shared" si="330"/>
        <v>0</v>
      </c>
      <c r="CP256" s="59">
        <f t="shared" si="330"/>
        <v>0</v>
      </c>
      <c r="CQ256" s="59">
        <f t="shared" si="330"/>
        <v>0</v>
      </c>
      <c r="CR256" s="59">
        <f t="shared" si="330"/>
        <v>0</v>
      </c>
      <c r="CS256" s="59">
        <f t="shared" si="330"/>
        <v>0</v>
      </c>
      <c r="CT256" s="59">
        <f t="shared" si="330"/>
        <v>0</v>
      </c>
      <c r="CU256" s="59">
        <f t="shared" si="330"/>
        <v>0</v>
      </c>
      <c r="CV256" s="59">
        <f t="shared" si="330"/>
        <v>0</v>
      </c>
      <c r="CW256" s="59">
        <f t="shared" si="330"/>
        <v>0</v>
      </c>
      <c r="CX256" s="59">
        <f t="shared" si="330"/>
        <v>0</v>
      </c>
      <c r="CY256" s="59">
        <f t="shared" si="330"/>
        <v>0</v>
      </c>
      <c r="CZ256" s="59">
        <f t="shared" si="330"/>
        <v>0</v>
      </c>
      <c r="DA256" s="59">
        <f t="shared" si="330"/>
        <v>0</v>
      </c>
      <c r="DB256" s="59">
        <f t="shared" si="330"/>
        <v>0</v>
      </c>
      <c r="DC256" s="59">
        <f t="shared" si="330"/>
        <v>0</v>
      </c>
      <c r="DD256" s="59">
        <f t="shared" si="330"/>
        <v>0</v>
      </c>
      <c r="DE256" s="59">
        <f t="shared" si="330"/>
        <v>0</v>
      </c>
      <c r="DF256" s="59">
        <f t="shared" si="330"/>
        <v>0</v>
      </c>
      <c r="DG256" s="59">
        <f t="shared" si="330"/>
        <v>0</v>
      </c>
      <c r="DH256" s="59">
        <f t="shared" si="330"/>
        <v>0</v>
      </c>
      <c r="DI256" s="59">
        <f t="shared" si="330"/>
        <v>0</v>
      </c>
      <c r="DJ256" s="59">
        <f t="shared" si="330"/>
        <v>0</v>
      </c>
      <c r="DK256" s="59">
        <f t="shared" si="330"/>
        <v>0</v>
      </c>
      <c r="DL256" s="59">
        <f t="shared" si="330"/>
        <v>0</v>
      </c>
      <c r="DM256" s="59">
        <f t="shared" si="330"/>
        <v>0</v>
      </c>
      <c r="DN256" s="59">
        <f t="shared" si="330"/>
        <v>0</v>
      </c>
      <c r="DO256" s="59">
        <f t="shared" si="330"/>
        <v>0</v>
      </c>
      <c r="DP256" s="59">
        <f t="shared" si="330"/>
        <v>0</v>
      </c>
      <c r="DQ256" s="59">
        <f t="shared" si="330"/>
        <v>0</v>
      </c>
      <c r="DR256" s="59">
        <f t="shared" si="330"/>
        <v>0</v>
      </c>
      <c r="DS256" s="59">
        <f t="shared" si="330"/>
        <v>0</v>
      </c>
      <c r="DT256" s="59">
        <f t="shared" si="330"/>
        <v>0</v>
      </c>
      <c r="DU256" s="59">
        <f t="shared" si="330"/>
        <v>0</v>
      </c>
      <c r="DV256" s="59">
        <f t="shared" si="330"/>
        <v>0</v>
      </c>
      <c r="DW256" s="59">
        <f t="shared" si="330"/>
        <v>0</v>
      </c>
      <c r="DX256" s="59">
        <f t="shared" si="330"/>
        <v>0</v>
      </c>
      <c r="DY256" s="59">
        <f t="shared" si="330"/>
        <v>0</v>
      </c>
      <c r="DZ256" s="59">
        <f t="shared" si="330"/>
        <v>0</v>
      </c>
      <c r="EA256" s="59">
        <f t="shared" ref="EA256:FX256" si="331">ROUND(MIN(EA254,(EA238-EA249),(EA243-EA249)),6)</f>
        <v>0</v>
      </c>
      <c r="EB256" s="59">
        <f t="shared" si="331"/>
        <v>0</v>
      </c>
      <c r="EC256" s="59">
        <f t="shared" si="331"/>
        <v>0</v>
      </c>
      <c r="ED256" s="59">
        <f t="shared" si="331"/>
        <v>0</v>
      </c>
      <c r="EE256" s="59">
        <f t="shared" si="331"/>
        <v>0</v>
      </c>
      <c r="EF256" s="59">
        <f t="shared" si="331"/>
        <v>0</v>
      </c>
      <c r="EG256" s="59">
        <f t="shared" si="331"/>
        <v>0</v>
      </c>
      <c r="EH256" s="59">
        <f t="shared" si="331"/>
        <v>0</v>
      </c>
      <c r="EI256" s="59">
        <f t="shared" si="331"/>
        <v>0</v>
      </c>
      <c r="EJ256" s="59">
        <f t="shared" si="331"/>
        <v>0</v>
      </c>
      <c r="EK256" s="59">
        <f t="shared" si="331"/>
        <v>0</v>
      </c>
      <c r="EL256" s="59">
        <f t="shared" si="331"/>
        <v>0</v>
      </c>
      <c r="EM256" s="59">
        <f t="shared" si="331"/>
        <v>0</v>
      </c>
      <c r="EN256" s="59">
        <f t="shared" si="331"/>
        <v>0</v>
      </c>
      <c r="EO256" s="59">
        <f t="shared" si="331"/>
        <v>0</v>
      </c>
      <c r="EP256" s="59">
        <f t="shared" si="331"/>
        <v>0</v>
      </c>
      <c r="EQ256" s="59">
        <f t="shared" si="331"/>
        <v>0</v>
      </c>
      <c r="ER256" s="59">
        <f t="shared" si="331"/>
        <v>0</v>
      </c>
      <c r="ES256" s="59">
        <f t="shared" si="331"/>
        <v>0</v>
      </c>
      <c r="ET256" s="59">
        <f t="shared" si="331"/>
        <v>0</v>
      </c>
      <c r="EU256" s="59">
        <f t="shared" si="331"/>
        <v>0</v>
      </c>
      <c r="EV256" s="59">
        <f t="shared" si="331"/>
        <v>0</v>
      </c>
      <c r="EW256" s="59">
        <f t="shared" si="331"/>
        <v>0</v>
      </c>
      <c r="EX256" s="59">
        <f t="shared" si="331"/>
        <v>0</v>
      </c>
      <c r="EY256" s="59">
        <f t="shared" si="331"/>
        <v>0</v>
      </c>
      <c r="EZ256" s="59">
        <f t="shared" si="331"/>
        <v>0</v>
      </c>
      <c r="FA256" s="59">
        <f t="shared" si="331"/>
        <v>0</v>
      </c>
      <c r="FB256" s="59">
        <f t="shared" si="331"/>
        <v>0</v>
      </c>
      <c r="FC256" s="59">
        <f t="shared" si="331"/>
        <v>0</v>
      </c>
      <c r="FD256" s="59">
        <f t="shared" si="331"/>
        <v>0</v>
      </c>
      <c r="FE256" s="59">
        <f t="shared" si="331"/>
        <v>0</v>
      </c>
      <c r="FF256" s="59">
        <f t="shared" si="331"/>
        <v>0</v>
      </c>
      <c r="FG256" s="59">
        <f t="shared" si="331"/>
        <v>0</v>
      </c>
      <c r="FH256" s="59">
        <f t="shared" si="331"/>
        <v>0</v>
      </c>
      <c r="FI256" s="59">
        <f t="shared" si="331"/>
        <v>0</v>
      </c>
      <c r="FJ256" s="59">
        <f t="shared" si="331"/>
        <v>0</v>
      </c>
      <c r="FK256" s="59">
        <f t="shared" si="331"/>
        <v>0</v>
      </c>
      <c r="FL256" s="59">
        <f t="shared" si="331"/>
        <v>0</v>
      </c>
      <c r="FM256" s="59">
        <f t="shared" si="331"/>
        <v>0</v>
      </c>
      <c r="FN256" s="59">
        <f t="shared" si="331"/>
        <v>0</v>
      </c>
      <c r="FO256" s="59">
        <f t="shared" si="331"/>
        <v>0</v>
      </c>
      <c r="FP256" s="59">
        <f t="shared" si="331"/>
        <v>0</v>
      </c>
      <c r="FQ256" s="59">
        <f t="shared" si="331"/>
        <v>0</v>
      </c>
      <c r="FR256" s="59">
        <f t="shared" si="331"/>
        <v>0</v>
      </c>
      <c r="FS256" s="59">
        <f t="shared" si="331"/>
        <v>0</v>
      </c>
      <c r="FT256" s="44">
        <f t="shared" si="331"/>
        <v>0</v>
      </c>
      <c r="FU256" s="59">
        <f t="shared" si="331"/>
        <v>0</v>
      </c>
      <c r="FV256" s="59">
        <f t="shared" si="331"/>
        <v>0</v>
      </c>
      <c r="FW256" s="59">
        <f t="shared" si="331"/>
        <v>0</v>
      </c>
      <c r="FX256" s="59">
        <f t="shared" si="331"/>
        <v>0</v>
      </c>
      <c r="FY256" s="124"/>
      <c r="FZ256" s="33"/>
      <c r="GA256" s="47"/>
      <c r="GB256" s="123"/>
      <c r="GC256" s="123"/>
      <c r="GD256" s="22"/>
      <c r="GE256" s="22"/>
    </row>
    <row r="257" spans="1:187" ht="15.75" x14ac:dyDescent="0.25">
      <c r="A257" s="48"/>
      <c r="B257" s="2" t="s">
        <v>632</v>
      </c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44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  <c r="FN257" s="59"/>
      <c r="FO257" s="59"/>
      <c r="FP257" s="59"/>
      <c r="FQ257" s="59"/>
      <c r="FR257" s="59"/>
      <c r="FS257" s="59"/>
      <c r="FT257" s="44"/>
      <c r="FU257" s="59"/>
      <c r="FV257" s="59"/>
      <c r="FW257" s="59"/>
      <c r="FX257" s="59"/>
      <c r="FY257" s="33"/>
      <c r="FZ257" s="33"/>
      <c r="GA257" s="47"/>
      <c r="GB257" s="59"/>
      <c r="GC257" s="59"/>
      <c r="GD257" s="121"/>
      <c r="GE257" s="121"/>
    </row>
    <row r="258" spans="1:187" ht="15.75" x14ac:dyDescent="0.25">
      <c r="A258" s="48"/>
      <c r="B258" s="2" t="s">
        <v>633</v>
      </c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44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  <c r="FN258" s="59"/>
      <c r="FO258" s="59"/>
      <c r="FP258" s="59"/>
      <c r="FQ258" s="59"/>
      <c r="FR258" s="59"/>
      <c r="FS258" s="59"/>
      <c r="FT258" s="44"/>
      <c r="FU258" s="59"/>
      <c r="FV258" s="59"/>
      <c r="FW258" s="59"/>
      <c r="FX258" s="59"/>
      <c r="FY258" s="33"/>
      <c r="FZ258" s="19"/>
      <c r="GA258" s="44"/>
      <c r="GB258" s="33"/>
      <c r="GC258" s="33"/>
      <c r="GD258" s="6"/>
      <c r="GE258" s="6"/>
    </row>
    <row r="259" spans="1:187" ht="15.75" x14ac:dyDescent="0.25">
      <c r="A259" s="3" t="s">
        <v>634</v>
      </c>
      <c r="B259" s="2" t="s">
        <v>635</v>
      </c>
      <c r="C259" s="59">
        <v>0</v>
      </c>
      <c r="D259" s="59">
        <v>0</v>
      </c>
      <c r="E259" s="59">
        <v>0</v>
      </c>
      <c r="F259" s="59">
        <v>0</v>
      </c>
      <c r="G259" s="59">
        <v>0</v>
      </c>
      <c r="H259" s="59">
        <v>0</v>
      </c>
      <c r="I259" s="59">
        <v>0</v>
      </c>
      <c r="J259" s="59">
        <v>0</v>
      </c>
      <c r="K259" s="59">
        <v>0</v>
      </c>
      <c r="L259" s="59">
        <v>0</v>
      </c>
      <c r="M259" s="59">
        <v>0</v>
      </c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>
        <v>0</v>
      </c>
      <c r="T259" s="59">
        <v>0</v>
      </c>
      <c r="U259" s="59">
        <v>0</v>
      </c>
      <c r="V259" s="59">
        <v>0</v>
      </c>
      <c r="W259" s="59">
        <v>0</v>
      </c>
      <c r="X259" s="59">
        <v>0</v>
      </c>
      <c r="Y259" s="59">
        <v>0</v>
      </c>
      <c r="Z259" s="59">
        <v>0</v>
      </c>
      <c r="AA259" s="59">
        <v>0</v>
      </c>
      <c r="AB259" s="59">
        <v>0</v>
      </c>
      <c r="AC259" s="59">
        <v>0</v>
      </c>
      <c r="AD259" s="59">
        <v>0</v>
      </c>
      <c r="AE259" s="59">
        <v>0</v>
      </c>
      <c r="AF259" s="59">
        <v>0</v>
      </c>
      <c r="AG259" s="59">
        <v>0</v>
      </c>
      <c r="AH259" s="59">
        <v>0</v>
      </c>
      <c r="AI259" s="59">
        <v>0</v>
      </c>
      <c r="AJ259" s="59">
        <v>0</v>
      </c>
      <c r="AK259" s="59">
        <v>0</v>
      </c>
      <c r="AL259" s="59">
        <v>0</v>
      </c>
      <c r="AM259" s="59">
        <v>0</v>
      </c>
      <c r="AN259" s="59">
        <v>0</v>
      </c>
      <c r="AO259" s="59">
        <v>0</v>
      </c>
      <c r="AP259" s="59">
        <v>0</v>
      </c>
      <c r="AQ259" s="59">
        <v>0</v>
      </c>
      <c r="AR259" s="59">
        <v>0</v>
      </c>
      <c r="AS259" s="59">
        <v>0</v>
      </c>
      <c r="AT259" s="59">
        <v>0</v>
      </c>
      <c r="AU259" s="59">
        <v>0</v>
      </c>
      <c r="AV259" s="59">
        <v>0</v>
      </c>
      <c r="AW259" s="59">
        <v>0</v>
      </c>
      <c r="AX259" s="59">
        <v>0</v>
      </c>
      <c r="AY259" s="59">
        <v>0</v>
      </c>
      <c r="AZ259" s="59">
        <v>0</v>
      </c>
      <c r="BA259" s="59">
        <v>0</v>
      </c>
      <c r="BB259" s="59">
        <v>0</v>
      </c>
      <c r="BC259" s="59">
        <v>0</v>
      </c>
      <c r="BD259" s="59">
        <v>0</v>
      </c>
      <c r="BE259" s="59">
        <v>0</v>
      </c>
      <c r="BF259" s="59">
        <v>0</v>
      </c>
      <c r="BG259" s="59">
        <v>0</v>
      </c>
      <c r="BH259" s="59">
        <v>0</v>
      </c>
      <c r="BI259" s="59">
        <v>0</v>
      </c>
      <c r="BJ259" s="59">
        <v>0</v>
      </c>
      <c r="BK259" s="59">
        <v>0</v>
      </c>
      <c r="BL259" s="59">
        <v>0</v>
      </c>
      <c r="BM259" s="59">
        <v>0</v>
      </c>
      <c r="BN259" s="59">
        <v>0</v>
      </c>
      <c r="BO259" s="59">
        <v>0</v>
      </c>
      <c r="BP259" s="59">
        <v>0</v>
      </c>
      <c r="BQ259" s="59">
        <v>0</v>
      </c>
      <c r="BR259" s="59">
        <v>0</v>
      </c>
      <c r="BS259" s="59">
        <v>0</v>
      </c>
      <c r="BT259" s="59">
        <v>0</v>
      </c>
      <c r="BU259" s="59">
        <v>0</v>
      </c>
      <c r="BV259" s="59">
        <v>0</v>
      </c>
      <c r="BW259" s="59">
        <v>0</v>
      </c>
      <c r="BX259" s="59">
        <v>0</v>
      </c>
      <c r="BY259" s="59">
        <v>0</v>
      </c>
      <c r="BZ259" s="59">
        <v>0</v>
      </c>
      <c r="CA259" s="59">
        <v>0</v>
      </c>
      <c r="CB259" s="59">
        <v>0</v>
      </c>
      <c r="CC259" s="59">
        <v>0</v>
      </c>
      <c r="CD259" s="59">
        <v>0</v>
      </c>
      <c r="CE259" s="59">
        <v>0</v>
      </c>
      <c r="CF259" s="59">
        <v>0</v>
      </c>
      <c r="CG259" s="59">
        <v>0</v>
      </c>
      <c r="CH259" s="59">
        <v>0</v>
      </c>
      <c r="CI259" s="59">
        <v>0</v>
      </c>
      <c r="CJ259" s="59">
        <v>0</v>
      </c>
      <c r="CK259" s="59">
        <v>0</v>
      </c>
      <c r="CL259" s="59">
        <v>0</v>
      </c>
      <c r="CM259" s="59">
        <v>0</v>
      </c>
      <c r="CN259" s="59">
        <v>0</v>
      </c>
      <c r="CO259" s="59">
        <v>0</v>
      </c>
      <c r="CP259" s="59">
        <v>0</v>
      </c>
      <c r="CQ259" s="59">
        <v>0</v>
      </c>
      <c r="CR259" s="59">
        <v>0</v>
      </c>
      <c r="CS259" s="59">
        <v>0</v>
      </c>
      <c r="CT259" s="59">
        <v>0</v>
      </c>
      <c r="CU259" s="59">
        <v>0</v>
      </c>
      <c r="CV259" s="59">
        <v>0</v>
      </c>
      <c r="CW259" s="59">
        <v>0</v>
      </c>
      <c r="CX259" s="59">
        <v>0</v>
      </c>
      <c r="CY259" s="59">
        <v>0</v>
      </c>
      <c r="CZ259" s="59">
        <v>0</v>
      </c>
      <c r="DA259" s="59">
        <v>0</v>
      </c>
      <c r="DB259" s="59">
        <v>0</v>
      </c>
      <c r="DC259" s="59">
        <v>0</v>
      </c>
      <c r="DD259" s="59">
        <v>0</v>
      </c>
      <c r="DE259" s="59">
        <v>0</v>
      </c>
      <c r="DF259" s="59">
        <v>0</v>
      </c>
      <c r="DG259" s="59">
        <v>0</v>
      </c>
      <c r="DH259" s="59">
        <v>0</v>
      </c>
      <c r="DI259" s="59">
        <v>0</v>
      </c>
      <c r="DJ259" s="59">
        <v>0</v>
      </c>
      <c r="DK259" s="59">
        <v>0</v>
      </c>
      <c r="DL259" s="59">
        <v>0</v>
      </c>
      <c r="DM259" s="59">
        <v>0</v>
      </c>
      <c r="DN259" s="59">
        <v>0</v>
      </c>
      <c r="DO259" s="59">
        <v>0</v>
      </c>
      <c r="DP259" s="59">
        <v>0</v>
      </c>
      <c r="DQ259" s="59">
        <v>0</v>
      </c>
      <c r="DR259" s="59">
        <v>0</v>
      </c>
      <c r="DS259" s="59">
        <v>0</v>
      </c>
      <c r="DT259" s="59">
        <v>0</v>
      </c>
      <c r="DU259" s="59">
        <v>0</v>
      </c>
      <c r="DV259" s="59">
        <v>0</v>
      </c>
      <c r="DW259" s="59">
        <v>0</v>
      </c>
      <c r="DX259" s="59">
        <v>0</v>
      </c>
      <c r="DY259" s="59">
        <v>0</v>
      </c>
      <c r="DZ259" s="59">
        <v>0</v>
      </c>
      <c r="EA259" s="59">
        <v>0</v>
      </c>
      <c r="EB259" s="59">
        <v>0</v>
      </c>
      <c r="EC259" s="59">
        <v>0</v>
      </c>
      <c r="ED259" s="59">
        <v>0</v>
      </c>
      <c r="EE259" s="59">
        <v>0</v>
      </c>
      <c r="EF259" s="59">
        <v>0</v>
      </c>
      <c r="EG259" s="59">
        <v>0</v>
      </c>
      <c r="EH259" s="59">
        <v>0</v>
      </c>
      <c r="EI259" s="59">
        <v>0</v>
      </c>
      <c r="EJ259" s="59">
        <v>0</v>
      </c>
      <c r="EK259" s="59">
        <v>0</v>
      </c>
      <c r="EL259" s="59">
        <v>0</v>
      </c>
      <c r="EM259" s="59">
        <v>0</v>
      </c>
      <c r="EN259" s="59">
        <v>0</v>
      </c>
      <c r="EO259" s="59">
        <v>0</v>
      </c>
      <c r="EP259" s="59">
        <v>0</v>
      </c>
      <c r="EQ259" s="59">
        <v>0</v>
      </c>
      <c r="ER259" s="59">
        <v>0</v>
      </c>
      <c r="ES259" s="59">
        <v>0</v>
      </c>
      <c r="ET259" s="59">
        <v>0</v>
      </c>
      <c r="EU259" s="59">
        <v>0</v>
      </c>
      <c r="EV259" s="59">
        <v>0</v>
      </c>
      <c r="EW259" s="59">
        <v>0</v>
      </c>
      <c r="EX259" s="59">
        <v>0</v>
      </c>
      <c r="EY259" s="59">
        <v>0</v>
      </c>
      <c r="EZ259" s="59">
        <v>0</v>
      </c>
      <c r="FA259" s="59">
        <v>0</v>
      </c>
      <c r="FB259" s="59">
        <v>0</v>
      </c>
      <c r="FC259" s="59">
        <v>0</v>
      </c>
      <c r="FD259" s="59">
        <v>0</v>
      </c>
      <c r="FE259" s="59">
        <v>0</v>
      </c>
      <c r="FF259" s="59">
        <v>0</v>
      </c>
      <c r="FG259" s="59">
        <v>0</v>
      </c>
      <c r="FH259" s="59">
        <v>0</v>
      </c>
      <c r="FI259" s="59">
        <v>0</v>
      </c>
      <c r="FJ259" s="59">
        <v>0</v>
      </c>
      <c r="FK259" s="59">
        <v>0</v>
      </c>
      <c r="FL259" s="59">
        <v>0</v>
      </c>
      <c r="FM259" s="59">
        <v>0</v>
      </c>
      <c r="FN259" s="59">
        <v>0</v>
      </c>
      <c r="FO259" s="59">
        <v>0</v>
      </c>
      <c r="FP259" s="59">
        <v>0</v>
      </c>
      <c r="FQ259" s="59">
        <v>0</v>
      </c>
      <c r="FR259" s="59">
        <v>0</v>
      </c>
      <c r="FS259" s="59">
        <v>0</v>
      </c>
      <c r="FT259" s="59">
        <v>0</v>
      </c>
      <c r="FU259" s="59">
        <v>0</v>
      </c>
      <c r="FV259" s="59">
        <v>0</v>
      </c>
      <c r="FW259" s="59">
        <v>0</v>
      </c>
      <c r="FX259" s="59">
        <v>0</v>
      </c>
      <c r="FY259" s="33"/>
      <c r="FZ259" s="33"/>
      <c r="GA259" s="47"/>
      <c r="GB259" s="33"/>
      <c r="GC259" s="33"/>
      <c r="GD259" s="6"/>
      <c r="GE259" s="6"/>
    </row>
    <row r="260" spans="1:187" ht="15.75" x14ac:dyDescent="0.25">
      <c r="A260" s="3" t="s">
        <v>636</v>
      </c>
      <c r="B260" s="2" t="s">
        <v>637</v>
      </c>
      <c r="C260" s="59">
        <f t="shared" ref="C260:BN260" si="332">IF(C248&gt;0,C259,C256)</f>
        <v>0</v>
      </c>
      <c r="D260" s="59">
        <f t="shared" si="332"/>
        <v>0</v>
      </c>
      <c r="E260" s="59">
        <f t="shared" si="332"/>
        <v>0</v>
      </c>
      <c r="F260" s="59">
        <f t="shared" si="332"/>
        <v>0</v>
      </c>
      <c r="G260" s="59">
        <f t="shared" si="332"/>
        <v>0</v>
      </c>
      <c r="H260" s="59">
        <f t="shared" si="332"/>
        <v>0</v>
      </c>
      <c r="I260" s="59">
        <f t="shared" si="332"/>
        <v>0</v>
      </c>
      <c r="J260" s="59">
        <f t="shared" si="332"/>
        <v>0</v>
      </c>
      <c r="K260" s="59">
        <f t="shared" si="332"/>
        <v>0</v>
      </c>
      <c r="L260" s="59">
        <f t="shared" si="332"/>
        <v>0</v>
      </c>
      <c r="M260" s="59">
        <f t="shared" si="332"/>
        <v>0</v>
      </c>
      <c r="N260" s="59">
        <f t="shared" si="332"/>
        <v>0</v>
      </c>
      <c r="O260" s="59">
        <f t="shared" si="332"/>
        <v>0</v>
      </c>
      <c r="P260" s="59">
        <f t="shared" si="332"/>
        <v>0</v>
      </c>
      <c r="Q260" s="59">
        <f t="shared" si="332"/>
        <v>0</v>
      </c>
      <c r="R260" s="59">
        <f t="shared" si="332"/>
        <v>0</v>
      </c>
      <c r="S260" s="59">
        <f t="shared" si="332"/>
        <v>0</v>
      </c>
      <c r="T260" s="59">
        <f t="shared" si="332"/>
        <v>0</v>
      </c>
      <c r="U260" s="59">
        <f t="shared" si="332"/>
        <v>0</v>
      </c>
      <c r="V260" s="59">
        <f t="shared" si="332"/>
        <v>0</v>
      </c>
      <c r="W260" s="44">
        <f t="shared" si="332"/>
        <v>0</v>
      </c>
      <c r="X260" s="59">
        <f t="shared" si="332"/>
        <v>0</v>
      </c>
      <c r="Y260" s="59">
        <f t="shared" si="332"/>
        <v>0</v>
      </c>
      <c r="Z260" s="59">
        <f t="shared" si="332"/>
        <v>0</v>
      </c>
      <c r="AA260" s="59">
        <f t="shared" si="332"/>
        <v>0</v>
      </c>
      <c r="AB260" s="59">
        <f t="shared" si="332"/>
        <v>0</v>
      </c>
      <c r="AC260" s="59">
        <f t="shared" si="332"/>
        <v>0</v>
      </c>
      <c r="AD260" s="59">
        <f t="shared" si="332"/>
        <v>0</v>
      </c>
      <c r="AE260" s="59">
        <f t="shared" si="332"/>
        <v>0</v>
      </c>
      <c r="AF260" s="59">
        <f t="shared" si="332"/>
        <v>0</v>
      </c>
      <c r="AG260" s="59">
        <f t="shared" si="332"/>
        <v>0</v>
      </c>
      <c r="AH260" s="59">
        <f t="shared" si="332"/>
        <v>0</v>
      </c>
      <c r="AI260" s="59">
        <f t="shared" si="332"/>
        <v>0</v>
      </c>
      <c r="AJ260" s="59">
        <f t="shared" si="332"/>
        <v>0</v>
      </c>
      <c r="AK260" s="59">
        <f t="shared" si="332"/>
        <v>0</v>
      </c>
      <c r="AL260" s="59">
        <f t="shared" si="332"/>
        <v>0</v>
      </c>
      <c r="AM260" s="59">
        <f t="shared" si="332"/>
        <v>0</v>
      </c>
      <c r="AN260" s="59">
        <f t="shared" si="332"/>
        <v>0</v>
      </c>
      <c r="AO260" s="59">
        <f t="shared" si="332"/>
        <v>0</v>
      </c>
      <c r="AP260" s="59">
        <f t="shared" si="332"/>
        <v>0</v>
      </c>
      <c r="AQ260" s="59">
        <f t="shared" si="332"/>
        <v>0</v>
      </c>
      <c r="AR260" s="59">
        <f t="shared" si="332"/>
        <v>0</v>
      </c>
      <c r="AS260" s="59">
        <f t="shared" si="332"/>
        <v>0</v>
      </c>
      <c r="AT260" s="59">
        <f t="shared" si="332"/>
        <v>0</v>
      </c>
      <c r="AU260" s="59">
        <f t="shared" si="332"/>
        <v>0</v>
      </c>
      <c r="AV260" s="59">
        <f t="shared" si="332"/>
        <v>0</v>
      </c>
      <c r="AW260" s="59">
        <f t="shared" si="332"/>
        <v>0</v>
      </c>
      <c r="AX260" s="59">
        <f t="shared" si="332"/>
        <v>0</v>
      </c>
      <c r="AY260" s="59">
        <f t="shared" si="332"/>
        <v>0</v>
      </c>
      <c r="AZ260" s="59">
        <f t="shared" si="332"/>
        <v>0</v>
      </c>
      <c r="BA260" s="59">
        <f t="shared" si="332"/>
        <v>0</v>
      </c>
      <c r="BB260" s="59">
        <f t="shared" si="332"/>
        <v>0</v>
      </c>
      <c r="BC260" s="59">
        <f t="shared" si="332"/>
        <v>0</v>
      </c>
      <c r="BD260" s="59">
        <f t="shared" si="332"/>
        <v>0</v>
      </c>
      <c r="BE260" s="59">
        <f t="shared" si="332"/>
        <v>0</v>
      </c>
      <c r="BF260" s="59">
        <f t="shared" si="332"/>
        <v>0</v>
      </c>
      <c r="BG260" s="59">
        <f t="shared" si="332"/>
        <v>0</v>
      </c>
      <c r="BH260" s="59">
        <f t="shared" si="332"/>
        <v>0</v>
      </c>
      <c r="BI260" s="59">
        <f t="shared" si="332"/>
        <v>0</v>
      </c>
      <c r="BJ260" s="59">
        <f t="shared" si="332"/>
        <v>0</v>
      </c>
      <c r="BK260" s="59">
        <f t="shared" si="332"/>
        <v>0</v>
      </c>
      <c r="BL260" s="59">
        <f t="shared" si="332"/>
        <v>0</v>
      </c>
      <c r="BM260" s="59">
        <f t="shared" si="332"/>
        <v>0</v>
      </c>
      <c r="BN260" s="59">
        <f t="shared" si="332"/>
        <v>0</v>
      </c>
      <c r="BO260" s="59">
        <f t="shared" ref="BO260:DZ260" si="333">IF(BO248&gt;0,BO259,BO256)</f>
        <v>0</v>
      </c>
      <c r="BP260" s="59">
        <f t="shared" si="333"/>
        <v>0</v>
      </c>
      <c r="BQ260" s="59">
        <f t="shared" si="333"/>
        <v>0</v>
      </c>
      <c r="BR260" s="59">
        <f t="shared" si="333"/>
        <v>0</v>
      </c>
      <c r="BS260" s="59">
        <f t="shared" si="333"/>
        <v>0</v>
      </c>
      <c r="BT260" s="59">
        <f t="shared" si="333"/>
        <v>0</v>
      </c>
      <c r="BU260" s="59">
        <f t="shared" si="333"/>
        <v>0</v>
      </c>
      <c r="BV260" s="59">
        <f t="shared" si="333"/>
        <v>0</v>
      </c>
      <c r="BW260" s="59">
        <f t="shared" si="333"/>
        <v>0</v>
      </c>
      <c r="BX260" s="59">
        <f t="shared" si="333"/>
        <v>0</v>
      </c>
      <c r="BY260" s="59">
        <f t="shared" si="333"/>
        <v>0</v>
      </c>
      <c r="BZ260" s="59">
        <f t="shared" si="333"/>
        <v>0</v>
      </c>
      <c r="CA260" s="59">
        <f t="shared" si="333"/>
        <v>0</v>
      </c>
      <c r="CB260" s="59">
        <f t="shared" si="333"/>
        <v>0</v>
      </c>
      <c r="CC260" s="59">
        <f t="shared" si="333"/>
        <v>0</v>
      </c>
      <c r="CD260" s="59">
        <f t="shared" si="333"/>
        <v>0</v>
      </c>
      <c r="CE260" s="59">
        <f t="shared" si="333"/>
        <v>0</v>
      </c>
      <c r="CF260" s="59">
        <f t="shared" si="333"/>
        <v>0</v>
      </c>
      <c r="CG260" s="59">
        <f t="shared" si="333"/>
        <v>0</v>
      </c>
      <c r="CH260" s="59">
        <f t="shared" si="333"/>
        <v>0</v>
      </c>
      <c r="CI260" s="59">
        <f t="shared" si="333"/>
        <v>0</v>
      </c>
      <c r="CJ260" s="59">
        <f t="shared" si="333"/>
        <v>0</v>
      </c>
      <c r="CK260" s="59">
        <f t="shared" si="333"/>
        <v>0</v>
      </c>
      <c r="CL260" s="59">
        <f t="shared" si="333"/>
        <v>0</v>
      </c>
      <c r="CM260" s="59">
        <f t="shared" si="333"/>
        <v>0</v>
      </c>
      <c r="CN260" s="59">
        <f t="shared" si="333"/>
        <v>0</v>
      </c>
      <c r="CO260" s="59">
        <f t="shared" si="333"/>
        <v>0</v>
      </c>
      <c r="CP260" s="59">
        <f t="shared" si="333"/>
        <v>0</v>
      </c>
      <c r="CQ260" s="59">
        <f t="shared" si="333"/>
        <v>0</v>
      </c>
      <c r="CR260" s="59">
        <f t="shared" si="333"/>
        <v>0</v>
      </c>
      <c r="CS260" s="59">
        <f t="shared" si="333"/>
        <v>0</v>
      </c>
      <c r="CT260" s="59">
        <f t="shared" si="333"/>
        <v>0</v>
      </c>
      <c r="CU260" s="59">
        <f t="shared" si="333"/>
        <v>0</v>
      </c>
      <c r="CV260" s="59">
        <f t="shared" si="333"/>
        <v>0</v>
      </c>
      <c r="CW260" s="59">
        <f t="shared" si="333"/>
        <v>0</v>
      </c>
      <c r="CX260" s="59">
        <f t="shared" si="333"/>
        <v>0</v>
      </c>
      <c r="CY260" s="59">
        <f t="shared" si="333"/>
        <v>0</v>
      </c>
      <c r="CZ260" s="59">
        <f t="shared" si="333"/>
        <v>0</v>
      </c>
      <c r="DA260" s="59">
        <f t="shared" si="333"/>
        <v>0</v>
      </c>
      <c r="DB260" s="59">
        <f t="shared" si="333"/>
        <v>0</v>
      </c>
      <c r="DC260" s="59">
        <f t="shared" si="333"/>
        <v>0</v>
      </c>
      <c r="DD260" s="59">
        <f t="shared" si="333"/>
        <v>0</v>
      </c>
      <c r="DE260" s="59">
        <f t="shared" si="333"/>
        <v>0</v>
      </c>
      <c r="DF260" s="59">
        <f t="shared" si="333"/>
        <v>0</v>
      </c>
      <c r="DG260" s="59">
        <f t="shared" si="333"/>
        <v>0</v>
      </c>
      <c r="DH260" s="59">
        <f t="shared" si="333"/>
        <v>0</v>
      </c>
      <c r="DI260" s="59">
        <f t="shared" si="333"/>
        <v>0</v>
      </c>
      <c r="DJ260" s="59">
        <f t="shared" si="333"/>
        <v>0</v>
      </c>
      <c r="DK260" s="59">
        <f t="shared" si="333"/>
        <v>0</v>
      </c>
      <c r="DL260" s="59">
        <f t="shared" si="333"/>
        <v>0</v>
      </c>
      <c r="DM260" s="59">
        <f t="shared" si="333"/>
        <v>0</v>
      </c>
      <c r="DN260" s="59">
        <f t="shared" si="333"/>
        <v>0</v>
      </c>
      <c r="DO260" s="59">
        <f t="shared" si="333"/>
        <v>0</v>
      </c>
      <c r="DP260" s="59">
        <f t="shared" si="333"/>
        <v>0</v>
      </c>
      <c r="DQ260" s="59">
        <f t="shared" si="333"/>
        <v>0</v>
      </c>
      <c r="DR260" s="59">
        <f t="shared" si="333"/>
        <v>0</v>
      </c>
      <c r="DS260" s="59">
        <f t="shared" si="333"/>
        <v>0</v>
      </c>
      <c r="DT260" s="59">
        <f t="shared" si="333"/>
        <v>0</v>
      </c>
      <c r="DU260" s="59">
        <f t="shared" si="333"/>
        <v>0</v>
      </c>
      <c r="DV260" s="59">
        <f t="shared" si="333"/>
        <v>0</v>
      </c>
      <c r="DW260" s="59">
        <f t="shared" si="333"/>
        <v>0</v>
      </c>
      <c r="DX260" s="59">
        <f t="shared" si="333"/>
        <v>0</v>
      </c>
      <c r="DY260" s="59">
        <f t="shared" si="333"/>
        <v>0</v>
      </c>
      <c r="DZ260" s="59">
        <f t="shared" si="333"/>
        <v>0</v>
      </c>
      <c r="EA260" s="59">
        <f t="shared" ref="EA260:FU260" si="334">IF(EA248&gt;0,EA259,EA256)</f>
        <v>0</v>
      </c>
      <c r="EB260" s="59">
        <f t="shared" si="334"/>
        <v>0</v>
      </c>
      <c r="EC260" s="59">
        <f t="shared" si="334"/>
        <v>0</v>
      </c>
      <c r="ED260" s="59">
        <f t="shared" si="334"/>
        <v>0</v>
      </c>
      <c r="EE260" s="59">
        <f t="shared" si="334"/>
        <v>0</v>
      </c>
      <c r="EF260" s="59">
        <f t="shared" si="334"/>
        <v>0</v>
      </c>
      <c r="EG260" s="59">
        <f t="shared" si="334"/>
        <v>0</v>
      </c>
      <c r="EH260" s="59">
        <f t="shared" si="334"/>
        <v>0</v>
      </c>
      <c r="EI260" s="59">
        <f t="shared" si="334"/>
        <v>0</v>
      </c>
      <c r="EJ260" s="59">
        <f t="shared" si="334"/>
        <v>0</v>
      </c>
      <c r="EK260" s="59">
        <f t="shared" si="334"/>
        <v>0</v>
      </c>
      <c r="EL260" s="59">
        <f t="shared" si="334"/>
        <v>0</v>
      </c>
      <c r="EM260" s="59">
        <f t="shared" si="334"/>
        <v>0</v>
      </c>
      <c r="EN260" s="59">
        <f t="shared" si="334"/>
        <v>0</v>
      </c>
      <c r="EO260" s="59">
        <f t="shared" si="334"/>
        <v>0</v>
      </c>
      <c r="EP260" s="59">
        <f t="shared" si="334"/>
        <v>0</v>
      </c>
      <c r="EQ260" s="59">
        <f t="shared" si="334"/>
        <v>0</v>
      </c>
      <c r="ER260" s="59">
        <f t="shared" si="334"/>
        <v>0</v>
      </c>
      <c r="ES260" s="59">
        <f t="shared" si="334"/>
        <v>0</v>
      </c>
      <c r="ET260" s="59">
        <f t="shared" si="334"/>
        <v>0</v>
      </c>
      <c r="EU260" s="59">
        <f t="shared" si="334"/>
        <v>0</v>
      </c>
      <c r="EV260" s="59">
        <f t="shared" si="334"/>
        <v>0</v>
      </c>
      <c r="EW260" s="59">
        <f t="shared" si="334"/>
        <v>0</v>
      </c>
      <c r="EX260" s="59">
        <f t="shared" si="334"/>
        <v>0</v>
      </c>
      <c r="EY260" s="59">
        <f t="shared" si="334"/>
        <v>0</v>
      </c>
      <c r="EZ260" s="59">
        <f t="shared" si="334"/>
        <v>0</v>
      </c>
      <c r="FA260" s="59">
        <f t="shared" si="334"/>
        <v>0</v>
      </c>
      <c r="FB260" s="59">
        <f t="shared" si="334"/>
        <v>0</v>
      </c>
      <c r="FC260" s="59">
        <f t="shared" si="334"/>
        <v>0</v>
      </c>
      <c r="FD260" s="59">
        <f t="shared" si="334"/>
        <v>0</v>
      </c>
      <c r="FE260" s="59">
        <f t="shared" si="334"/>
        <v>0</v>
      </c>
      <c r="FF260" s="59">
        <f t="shared" si="334"/>
        <v>0</v>
      </c>
      <c r="FG260" s="59">
        <f t="shared" si="334"/>
        <v>0</v>
      </c>
      <c r="FH260" s="59">
        <f t="shared" si="334"/>
        <v>0</v>
      </c>
      <c r="FI260" s="59">
        <f t="shared" si="334"/>
        <v>0</v>
      </c>
      <c r="FJ260" s="59">
        <f t="shared" si="334"/>
        <v>0</v>
      </c>
      <c r="FK260" s="59">
        <f t="shared" si="334"/>
        <v>0</v>
      </c>
      <c r="FL260" s="59">
        <f t="shared" si="334"/>
        <v>0</v>
      </c>
      <c r="FM260" s="59">
        <f t="shared" si="334"/>
        <v>0</v>
      </c>
      <c r="FN260" s="59">
        <f t="shared" si="334"/>
        <v>0</v>
      </c>
      <c r="FO260" s="59">
        <f t="shared" si="334"/>
        <v>0</v>
      </c>
      <c r="FP260" s="59">
        <f t="shared" si="334"/>
        <v>0</v>
      </c>
      <c r="FQ260" s="59">
        <f t="shared" si="334"/>
        <v>0</v>
      </c>
      <c r="FR260" s="59">
        <f t="shared" si="334"/>
        <v>0</v>
      </c>
      <c r="FS260" s="59">
        <f t="shared" si="334"/>
        <v>0</v>
      </c>
      <c r="FT260" s="44">
        <f t="shared" si="334"/>
        <v>0</v>
      </c>
      <c r="FU260" s="59">
        <f t="shared" si="334"/>
        <v>0</v>
      </c>
      <c r="FV260" s="59">
        <f>IF(FV248&gt;0,FV259,FV256)</f>
        <v>0</v>
      </c>
      <c r="FW260" s="59">
        <f>IF(FW248&gt;0,FW259,FW256)</f>
        <v>0</v>
      </c>
      <c r="FX260" s="59">
        <f>IF(FX248&gt;0,FX259,FX256)</f>
        <v>0</v>
      </c>
      <c r="FY260" s="59"/>
      <c r="FZ260" s="59"/>
      <c r="GA260" s="47"/>
      <c r="GB260" s="33"/>
      <c r="GC260" s="33"/>
      <c r="GD260" s="6"/>
      <c r="GE260" s="6"/>
    </row>
    <row r="261" spans="1:187" ht="15.75" x14ac:dyDescent="0.25">
      <c r="A261" s="48"/>
      <c r="B261" s="2" t="s">
        <v>638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47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47"/>
      <c r="FU261" s="33"/>
      <c r="FV261" s="33"/>
      <c r="FW261" s="33"/>
      <c r="FX261" s="33"/>
      <c r="FY261" s="59"/>
      <c r="FZ261" s="59"/>
      <c r="GA261" s="47"/>
      <c r="GB261" s="33"/>
      <c r="GC261" s="33"/>
      <c r="GD261" s="6"/>
      <c r="GE261" s="6"/>
    </row>
    <row r="262" spans="1:187" ht="15.75" x14ac:dyDescent="0.25">
      <c r="A262" s="4"/>
      <c r="B262" s="2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59"/>
      <c r="FZ262" s="59"/>
      <c r="GA262" s="47"/>
      <c r="GB262" s="59"/>
      <c r="GC262" s="59"/>
      <c r="GD262" s="121"/>
      <c r="GE262" s="121"/>
    </row>
    <row r="263" spans="1:187" ht="15.75" x14ac:dyDescent="0.25">
      <c r="A263" s="4" t="s">
        <v>414</v>
      </c>
      <c r="B263" s="45" t="s">
        <v>639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59"/>
      <c r="FZ263" s="59"/>
      <c r="GA263" s="47"/>
      <c r="GB263" s="59"/>
      <c r="GC263" s="59"/>
      <c r="GD263" s="121"/>
      <c r="GE263" s="121"/>
    </row>
    <row r="264" spans="1:187" ht="15.75" x14ac:dyDescent="0.25">
      <c r="A264" s="3" t="s">
        <v>640</v>
      </c>
      <c r="B264" s="2" t="s">
        <v>641</v>
      </c>
      <c r="C264" s="33">
        <f>+C235</f>
        <v>72480084.909999996</v>
      </c>
      <c r="D264" s="33">
        <f t="shared" ref="D264:BO264" si="335">+D235</f>
        <v>353421544.51999998</v>
      </c>
      <c r="E264" s="33">
        <f t="shared" si="335"/>
        <v>72479846.149999991</v>
      </c>
      <c r="F264" s="33">
        <f t="shared" si="335"/>
        <v>147977295.91</v>
      </c>
      <c r="G264" s="33">
        <f t="shared" si="335"/>
        <v>9359432.0099999998</v>
      </c>
      <c r="H264" s="33">
        <f t="shared" si="335"/>
        <v>8509792.379999999</v>
      </c>
      <c r="I264" s="33">
        <f t="shared" si="335"/>
        <v>94174472.569999993</v>
      </c>
      <c r="J264" s="33">
        <f t="shared" si="335"/>
        <v>19176430.338</v>
      </c>
      <c r="K264" s="33">
        <f t="shared" si="335"/>
        <v>3377902.64</v>
      </c>
      <c r="L264" s="33">
        <f t="shared" si="335"/>
        <v>23640416.710000001</v>
      </c>
      <c r="M264" s="33">
        <f t="shared" si="335"/>
        <v>13581365.049999999</v>
      </c>
      <c r="N264" s="33">
        <f t="shared" si="335"/>
        <v>452214334.69</v>
      </c>
      <c r="O264" s="33">
        <f t="shared" si="335"/>
        <v>121860174.67999999</v>
      </c>
      <c r="P264" s="33">
        <f t="shared" si="335"/>
        <v>2799302.1</v>
      </c>
      <c r="Q264" s="33">
        <f t="shared" si="335"/>
        <v>358052828.80000001</v>
      </c>
      <c r="R264" s="33">
        <f t="shared" si="335"/>
        <v>22686944.370000001</v>
      </c>
      <c r="S264" s="33">
        <f t="shared" si="335"/>
        <v>14056814.35</v>
      </c>
      <c r="T264" s="33">
        <f t="shared" si="335"/>
        <v>2144964.84</v>
      </c>
      <c r="U264" s="33">
        <f t="shared" si="335"/>
        <v>882104.29999999993</v>
      </c>
      <c r="V264" s="33">
        <f t="shared" si="335"/>
        <v>3357635.6</v>
      </c>
      <c r="W264" s="33">
        <f t="shared" si="335"/>
        <v>891864.14</v>
      </c>
      <c r="X264" s="33">
        <f t="shared" si="335"/>
        <v>857156.5</v>
      </c>
      <c r="Y264" s="33">
        <f t="shared" si="335"/>
        <v>15204395.42</v>
      </c>
      <c r="Z264" s="33">
        <f t="shared" si="335"/>
        <v>2921414.9</v>
      </c>
      <c r="AA264" s="33">
        <f t="shared" si="335"/>
        <v>252917425.71000001</v>
      </c>
      <c r="AB264" s="33">
        <f t="shared" si="335"/>
        <v>254158879.38</v>
      </c>
      <c r="AC264" s="33">
        <f t="shared" si="335"/>
        <v>8474448.5700000003</v>
      </c>
      <c r="AD264" s="33">
        <f t="shared" si="335"/>
        <v>10885892.52</v>
      </c>
      <c r="AE264" s="33">
        <f t="shared" si="335"/>
        <v>1733712.96</v>
      </c>
      <c r="AF264" s="33">
        <f t="shared" si="335"/>
        <v>2479512.75</v>
      </c>
      <c r="AG264" s="33">
        <f t="shared" si="335"/>
        <v>7402449.3999999994</v>
      </c>
      <c r="AH264" s="33">
        <f t="shared" si="335"/>
        <v>8836697.1800000016</v>
      </c>
      <c r="AI264" s="33">
        <f t="shared" si="335"/>
        <v>3798460.23</v>
      </c>
      <c r="AJ264" s="33">
        <f t="shared" si="335"/>
        <v>2805852.22</v>
      </c>
      <c r="AK264" s="33">
        <f t="shared" si="335"/>
        <v>2925730.6</v>
      </c>
      <c r="AL264" s="33">
        <f t="shared" si="335"/>
        <v>3333413.9299999997</v>
      </c>
      <c r="AM264" s="33">
        <f t="shared" si="335"/>
        <v>4274969.66</v>
      </c>
      <c r="AN264" s="33">
        <f t="shared" si="335"/>
        <v>3892046.54</v>
      </c>
      <c r="AO264" s="33">
        <f t="shared" si="335"/>
        <v>39361716.280000001</v>
      </c>
      <c r="AP264" s="33">
        <f t="shared" si="335"/>
        <v>776068934.45999992</v>
      </c>
      <c r="AQ264" s="33">
        <f t="shared" si="335"/>
        <v>3240854.81</v>
      </c>
      <c r="AR264" s="33">
        <f t="shared" si="335"/>
        <v>536296975.74000001</v>
      </c>
      <c r="AS264" s="33">
        <f t="shared" si="335"/>
        <v>61575335.579999998</v>
      </c>
      <c r="AT264" s="33">
        <f t="shared" si="335"/>
        <v>19850863.09</v>
      </c>
      <c r="AU264" s="33">
        <f t="shared" si="335"/>
        <v>3336098.7</v>
      </c>
      <c r="AV264" s="33">
        <f t="shared" si="335"/>
        <v>3609067.4</v>
      </c>
      <c r="AW264" s="33">
        <f t="shared" si="335"/>
        <v>2952238.9000000004</v>
      </c>
      <c r="AX264" s="33">
        <f t="shared" si="335"/>
        <v>913155.55999999994</v>
      </c>
      <c r="AY264" s="33">
        <f t="shared" si="335"/>
        <v>4682627.3800000008</v>
      </c>
      <c r="AZ264" s="33">
        <f t="shared" si="335"/>
        <v>100416779.83000001</v>
      </c>
      <c r="BA264" s="33">
        <f t="shared" si="335"/>
        <v>74027124.444000006</v>
      </c>
      <c r="BB264" s="33">
        <f t="shared" si="335"/>
        <v>64031883.630000003</v>
      </c>
      <c r="BC264" s="33">
        <f t="shared" si="335"/>
        <v>256152062.92000002</v>
      </c>
      <c r="BD264" s="33">
        <f t="shared" si="335"/>
        <v>40464485.177999996</v>
      </c>
      <c r="BE264" s="33">
        <f t="shared" si="335"/>
        <v>12265923.229999999</v>
      </c>
      <c r="BF264" s="33">
        <f t="shared" si="335"/>
        <v>198855220.382</v>
      </c>
      <c r="BG264" s="33">
        <f t="shared" si="335"/>
        <v>8940099.2300000004</v>
      </c>
      <c r="BH264" s="33">
        <f t="shared" si="335"/>
        <v>5958337.9800000004</v>
      </c>
      <c r="BI264" s="33">
        <f t="shared" si="335"/>
        <v>3311248.1</v>
      </c>
      <c r="BJ264" s="33">
        <f t="shared" si="335"/>
        <v>51551945.562000006</v>
      </c>
      <c r="BK264" s="33">
        <f t="shared" si="335"/>
        <v>184463667.34</v>
      </c>
      <c r="BL264" s="33">
        <f t="shared" si="335"/>
        <v>2788512.66</v>
      </c>
      <c r="BM264" s="33">
        <f t="shared" si="335"/>
        <v>3376076.8899999997</v>
      </c>
      <c r="BN264" s="33">
        <f t="shared" si="335"/>
        <v>30027447.684</v>
      </c>
      <c r="BO264" s="33">
        <f t="shared" si="335"/>
        <v>11599167.5</v>
      </c>
      <c r="BP264" s="33">
        <f t="shared" ref="BP264:EA264" si="336">+BP235</f>
        <v>2780887.1900000004</v>
      </c>
      <c r="BQ264" s="33">
        <f t="shared" si="336"/>
        <v>53873805.909999996</v>
      </c>
      <c r="BR264" s="33">
        <f t="shared" si="336"/>
        <v>39188001.280000001</v>
      </c>
      <c r="BS264" s="33">
        <f t="shared" si="336"/>
        <v>10139244.800000001</v>
      </c>
      <c r="BT264" s="33">
        <f t="shared" si="336"/>
        <v>4515408.5900000008</v>
      </c>
      <c r="BU264" s="33">
        <f t="shared" si="336"/>
        <v>4485126.13</v>
      </c>
      <c r="BV264" s="33">
        <f t="shared" si="336"/>
        <v>10859674.08</v>
      </c>
      <c r="BW264" s="33">
        <f t="shared" si="336"/>
        <v>16703024.33</v>
      </c>
      <c r="BX264" s="33">
        <f t="shared" si="336"/>
        <v>1619852.9500000002</v>
      </c>
      <c r="BY264" s="33">
        <f t="shared" si="336"/>
        <v>5026355.72</v>
      </c>
      <c r="BZ264" s="33">
        <f t="shared" si="336"/>
        <v>2781434.0500000003</v>
      </c>
      <c r="CA264" s="33">
        <f t="shared" si="336"/>
        <v>2586765.2200000002</v>
      </c>
      <c r="CB264" s="33">
        <f t="shared" si="336"/>
        <v>680894228.81000006</v>
      </c>
      <c r="CC264" s="33">
        <f t="shared" si="336"/>
        <v>2370468.0100000002</v>
      </c>
      <c r="CD264" s="33">
        <f t="shared" si="336"/>
        <v>992485.16999999993</v>
      </c>
      <c r="CE264" s="33">
        <f t="shared" si="336"/>
        <v>2364295.4200000004</v>
      </c>
      <c r="CF264" s="33">
        <f t="shared" si="336"/>
        <v>1556612.3900000001</v>
      </c>
      <c r="CG264" s="33">
        <f t="shared" si="336"/>
        <v>2672154.46</v>
      </c>
      <c r="CH264" s="33">
        <f t="shared" si="336"/>
        <v>1778143.9</v>
      </c>
      <c r="CI264" s="33">
        <f t="shared" si="336"/>
        <v>6379759.4399999995</v>
      </c>
      <c r="CJ264" s="33">
        <f t="shared" si="336"/>
        <v>8755352.2599999998</v>
      </c>
      <c r="CK264" s="33">
        <f t="shared" si="336"/>
        <v>46603358.280000001</v>
      </c>
      <c r="CL264" s="33">
        <f t="shared" si="336"/>
        <v>11810244.710000001</v>
      </c>
      <c r="CM264" s="33">
        <f t="shared" si="336"/>
        <v>8034311.96</v>
      </c>
      <c r="CN264" s="33">
        <f t="shared" si="336"/>
        <v>244424143.34999999</v>
      </c>
      <c r="CO264" s="33">
        <f t="shared" si="336"/>
        <v>124596117.164</v>
      </c>
      <c r="CP264" s="33">
        <f t="shared" si="336"/>
        <v>9716159.2299999986</v>
      </c>
      <c r="CQ264" s="33">
        <f t="shared" si="336"/>
        <v>9639127.1199999992</v>
      </c>
      <c r="CR264" s="33">
        <f t="shared" si="336"/>
        <v>2611704.9899999998</v>
      </c>
      <c r="CS264" s="33">
        <f t="shared" si="336"/>
        <v>3719620.8</v>
      </c>
      <c r="CT264" s="33">
        <f t="shared" si="336"/>
        <v>1795962.2</v>
      </c>
      <c r="CU264" s="33">
        <f t="shared" si="336"/>
        <v>3647417.91</v>
      </c>
      <c r="CV264" s="33">
        <f t="shared" si="336"/>
        <v>843898.67999999993</v>
      </c>
      <c r="CW264" s="33">
        <f t="shared" si="336"/>
        <v>2400571.63</v>
      </c>
      <c r="CX264" s="33">
        <f t="shared" si="336"/>
        <v>4592730.96</v>
      </c>
      <c r="CY264" s="33">
        <f t="shared" si="336"/>
        <v>877614.41</v>
      </c>
      <c r="CZ264" s="33">
        <f t="shared" si="336"/>
        <v>17670959.490000002</v>
      </c>
      <c r="DA264" s="33">
        <f t="shared" si="336"/>
        <v>2572880.4</v>
      </c>
      <c r="DB264" s="33">
        <f t="shared" si="336"/>
        <v>3487315.06</v>
      </c>
      <c r="DC264" s="33">
        <f t="shared" si="336"/>
        <v>2366658.2799999998</v>
      </c>
      <c r="DD264" s="33">
        <f t="shared" si="336"/>
        <v>2377591.92</v>
      </c>
      <c r="DE264" s="33">
        <f t="shared" si="336"/>
        <v>4292005.12</v>
      </c>
      <c r="DF264" s="33">
        <f t="shared" si="336"/>
        <v>179396904.60800001</v>
      </c>
      <c r="DG264" s="33">
        <f t="shared" si="336"/>
        <v>1393097.98</v>
      </c>
      <c r="DH264" s="33">
        <f t="shared" si="336"/>
        <v>16931448.690000001</v>
      </c>
      <c r="DI264" s="33">
        <f t="shared" si="336"/>
        <v>22550233.789999999</v>
      </c>
      <c r="DJ264" s="33">
        <f t="shared" si="336"/>
        <v>6364777.04</v>
      </c>
      <c r="DK264" s="33">
        <f t="shared" si="336"/>
        <v>4432493.87</v>
      </c>
      <c r="DL264" s="33">
        <f t="shared" si="336"/>
        <v>49946993.699999996</v>
      </c>
      <c r="DM264" s="33">
        <f t="shared" si="336"/>
        <v>3890584.8299999996</v>
      </c>
      <c r="DN264" s="33">
        <f t="shared" si="336"/>
        <v>13028829.459999999</v>
      </c>
      <c r="DO264" s="33">
        <f t="shared" si="336"/>
        <v>26983559.029999997</v>
      </c>
      <c r="DP264" s="33">
        <f t="shared" si="336"/>
        <v>2928740.66</v>
      </c>
      <c r="DQ264" s="33">
        <f t="shared" si="336"/>
        <v>5376529.75</v>
      </c>
      <c r="DR264" s="33">
        <f t="shared" si="336"/>
        <v>12869076.369999999</v>
      </c>
      <c r="DS264" s="33">
        <f t="shared" si="336"/>
        <v>7589372.1399999997</v>
      </c>
      <c r="DT264" s="33">
        <f t="shared" si="336"/>
        <v>2153739.1199999996</v>
      </c>
      <c r="DU264" s="33">
        <f t="shared" si="336"/>
        <v>4043363.88</v>
      </c>
      <c r="DV264" s="33">
        <f t="shared" si="336"/>
        <v>2737298.62</v>
      </c>
      <c r="DW264" s="33">
        <f t="shared" si="336"/>
        <v>3820428.53</v>
      </c>
      <c r="DX264" s="33">
        <f t="shared" si="336"/>
        <v>2789984.63</v>
      </c>
      <c r="DY264" s="33">
        <f t="shared" si="336"/>
        <v>3941984.8000000003</v>
      </c>
      <c r="DZ264" s="33">
        <f t="shared" si="336"/>
        <v>8484446.209999999</v>
      </c>
      <c r="EA264" s="33">
        <f t="shared" si="336"/>
        <v>6378682.5499999998</v>
      </c>
      <c r="EB264" s="33">
        <f t="shared" ref="EB264:FX264" si="337">+EB235</f>
        <v>5332986.5200000005</v>
      </c>
      <c r="EC264" s="33">
        <f t="shared" si="337"/>
        <v>3293319.5599999996</v>
      </c>
      <c r="ED264" s="33">
        <f t="shared" si="337"/>
        <v>18481576.960000001</v>
      </c>
      <c r="EE264" s="33">
        <f t="shared" si="337"/>
        <v>2627048.44</v>
      </c>
      <c r="EF264" s="33">
        <f t="shared" si="337"/>
        <v>12804420.27</v>
      </c>
      <c r="EG264" s="33">
        <f t="shared" si="337"/>
        <v>3167748.5300000003</v>
      </c>
      <c r="EH264" s="33">
        <f t="shared" si="337"/>
        <v>2895255.64</v>
      </c>
      <c r="EI264" s="33">
        <f t="shared" si="337"/>
        <v>148337156.97</v>
      </c>
      <c r="EJ264" s="33">
        <f t="shared" si="337"/>
        <v>77152449.596000001</v>
      </c>
      <c r="EK264" s="33">
        <f t="shared" si="337"/>
        <v>6171476.5699999994</v>
      </c>
      <c r="EL264" s="33">
        <f t="shared" si="337"/>
        <v>4429601.26</v>
      </c>
      <c r="EM264" s="33">
        <f t="shared" si="337"/>
        <v>4259507.74</v>
      </c>
      <c r="EN264" s="33">
        <f t="shared" si="337"/>
        <v>9685107.9100000001</v>
      </c>
      <c r="EO264" s="33">
        <f t="shared" si="337"/>
        <v>3989313.31</v>
      </c>
      <c r="EP264" s="33">
        <f t="shared" si="337"/>
        <v>4351949.1899999995</v>
      </c>
      <c r="EQ264" s="33">
        <f t="shared" si="337"/>
        <v>23305554</v>
      </c>
      <c r="ER264" s="33">
        <f t="shared" si="337"/>
        <v>4043512.6999999997</v>
      </c>
      <c r="ES264" s="33">
        <f t="shared" si="337"/>
        <v>1968692.12</v>
      </c>
      <c r="ET264" s="33">
        <f t="shared" si="337"/>
        <v>3303031.04</v>
      </c>
      <c r="EU264" s="33">
        <f t="shared" si="337"/>
        <v>6442331.1200000001</v>
      </c>
      <c r="EV264" s="33">
        <f t="shared" si="337"/>
        <v>1225148.45</v>
      </c>
      <c r="EW264" s="33">
        <f t="shared" si="337"/>
        <v>10332738.220000001</v>
      </c>
      <c r="EX264" s="33">
        <f t="shared" si="337"/>
        <v>3279227.01</v>
      </c>
      <c r="EY264" s="33">
        <f t="shared" si="337"/>
        <v>4345456.21</v>
      </c>
      <c r="EZ264" s="33">
        <f t="shared" si="337"/>
        <v>1984011.72</v>
      </c>
      <c r="FA264" s="33">
        <f t="shared" si="337"/>
        <v>30229008.579999998</v>
      </c>
      <c r="FB264" s="33">
        <f t="shared" si="337"/>
        <v>3852502.4899999998</v>
      </c>
      <c r="FC264" s="33">
        <f t="shared" si="337"/>
        <v>19406246.960000001</v>
      </c>
      <c r="FD264" s="33">
        <f t="shared" si="337"/>
        <v>3876684.4099999997</v>
      </c>
      <c r="FE264" s="33">
        <f t="shared" si="337"/>
        <v>1669119.06</v>
      </c>
      <c r="FF264" s="33">
        <f t="shared" si="337"/>
        <v>3015930.52</v>
      </c>
      <c r="FG264" s="33">
        <f t="shared" si="337"/>
        <v>1886270.1199999999</v>
      </c>
      <c r="FH264" s="33">
        <f t="shared" si="337"/>
        <v>1593746.2300000002</v>
      </c>
      <c r="FI264" s="33">
        <f t="shared" si="337"/>
        <v>15825542.9</v>
      </c>
      <c r="FJ264" s="33">
        <f t="shared" si="337"/>
        <v>15765189.949999999</v>
      </c>
      <c r="FK264" s="33">
        <f t="shared" si="337"/>
        <v>18878143.18</v>
      </c>
      <c r="FL264" s="33">
        <f t="shared" si="337"/>
        <v>48802988.439999998</v>
      </c>
      <c r="FM264" s="33">
        <f t="shared" si="337"/>
        <v>30299070.828000002</v>
      </c>
      <c r="FN264" s="33">
        <f t="shared" si="337"/>
        <v>183612381.71000001</v>
      </c>
      <c r="FO264" s="33">
        <f t="shared" si="337"/>
        <v>9715247.3099999987</v>
      </c>
      <c r="FP264" s="33">
        <f t="shared" si="337"/>
        <v>19912413.23</v>
      </c>
      <c r="FQ264" s="33">
        <f t="shared" si="337"/>
        <v>8023943.29</v>
      </c>
      <c r="FR264" s="33">
        <f t="shared" si="337"/>
        <v>2475336.8000000003</v>
      </c>
      <c r="FS264" s="33">
        <f t="shared" si="337"/>
        <v>2707651.14</v>
      </c>
      <c r="FT264" s="33">
        <f t="shared" si="337"/>
        <v>1401925.73</v>
      </c>
      <c r="FU264" s="33">
        <f t="shared" si="337"/>
        <v>7389588.8899999997</v>
      </c>
      <c r="FV264" s="33">
        <f t="shared" si="337"/>
        <v>6181662.4699999997</v>
      </c>
      <c r="FW264" s="33">
        <f t="shared" si="337"/>
        <v>2835238.3400000003</v>
      </c>
      <c r="FX264" s="33">
        <f t="shared" si="337"/>
        <v>1167734.9400000002</v>
      </c>
      <c r="FY264" s="59"/>
      <c r="FZ264" s="125">
        <f>SUM(C264:FX264)</f>
        <v>7450314092.593997</v>
      </c>
      <c r="GA264" s="47">
        <v>7450112944</v>
      </c>
      <c r="GB264" s="59">
        <f>FZ264-GA264</f>
        <v>201148.59399700165</v>
      </c>
      <c r="GC264" s="59"/>
      <c r="GD264" s="121"/>
      <c r="GE264" s="121"/>
    </row>
    <row r="265" spans="1:187" ht="15.75" x14ac:dyDescent="0.25">
      <c r="A265" s="3" t="s">
        <v>642</v>
      </c>
      <c r="B265" s="2" t="s">
        <v>643</v>
      </c>
      <c r="C265" s="33">
        <f t="shared" ref="C265:BN265" si="338">ROUND(C249*C40,2)</f>
        <v>17413885.93</v>
      </c>
      <c r="D265" s="33">
        <f t="shared" si="338"/>
        <v>67132126.189999998</v>
      </c>
      <c r="E265" s="33">
        <f t="shared" si="338"/>
        <v>17916076.420000002</v>
      </c>
      <c r="F265" s="33">
        <f t="shared" si="338"/>
        <v>30850450.079999998</v>
      </c>
      <c r="G265" s="33">
        <f t="shared" si="338"/>
        <v>3385894.74</v>
      </c>
      <c r="H265" s="33">
        <f t="shared" si="338"/>
        <v>2671536.2200000002</v>
      </c>
      <c r="I265" s="33">
        <f t="shared" si="338"/>
        <v>18622849.59</v>
      </c>
      <c r="J265" s="33">
        <f t="shared" si="338"/>
        <v>3550253.52</v>
      </c>
      <c r="K265" s="33">
        <f t="shared" si="338"/>
        <v>1085169.1499999999</v>
      </c>
      <c r="L265" s="33">
        <f t="shared" si="338"/>
        <v>12050042.890000001</v>
      </c>
      <c r="M265" s="33">
        <f t="shared" si="338"/>
        <v>4219439</v>
      </c>
      <c r="N265" s="33">
        <f t="shared" si="338"/>
        <v>123524574.34999999</v>
      </c>
      <c r="O265" s="33">
        <f t="shared" si="338"/>
        <v>43036999.630000003</v>
      </c>
      <c r="P265" s="33">
        <f t="shared" si="338"/>
        <v>952117.5</v>
      </c>
      <c r="Q265" s="33">
        <f t="shared" si="338"/>
        <v>66535183.670000002</v>
      </c>
      <c r="R265" s="33">
        <f t="shared" si="338"/>
        <v>1567018.02</v>
      </c>
      <c r="S265" s="33">
        <f t="shared" si="338"/>
        <v>5984509.9199999999</v>
      </c>
      <c r="T265" s="33">
        <f t="shared" si="338"/>
        <v>535036.79</v>
      </c>
      <c r="U265" s="33">
        <f t="shared" si="338"/>
        <v>316764.7</v>
      </c>
      <c r="V265" s="33">
        <f t="shared" si="338"/>
        <v>745532.96</v>
      </c>
      <c r="W265" s="47">
        <f t="shared" si="338"/>
        <v>181736.89</v>
      </c>
      <c r="X265" s="33">
        <f t="shared" si="338"/>
        <v>148203.57999999999</v>
      </c>
      <c r="Y265" s="33">
        <f t="shared" si="338"/>
        <v>1193185.3700000001</v>
      </c>
      <c r="Z265" s="33">
        <f t="shared" si="338"/>
        <v>426886.39</v>
      </c>
      <c r="AA265" s="33">
        <f t="shared" si="338"/>
        <v>80732968.930000007</v>
      </c>
      <c r="AB265" s="33">
        <f t="shared" si="338"/>
        <v>166580824.49000001</v>
      </c>
      <c r="AC265" s="33">
        <f t="shared" si="338"/>
        <v>3082935.95</v>
      </c>
      <c r="AD265" s="33">
        <f t="shared" si="338"/>
        <v>3376462.79</v>
      </c>
      <c r="AE265" s="33">
        <f t="shared" si="338"/>
        <v>314465.98</v>
      </c>
      <c r="AF265" s="33">
        <f t="shared" si="338"/>
        <v>510138.94</v>
      </c>
      <c r="AG265" s="33">
        <f t="shared" si="338"/>
        <v>5786992.5099999998</v>
      </c>
      <c r="AH265" s="33">
        <f t="shared" si="338"/>
        <v>532059.78</v>
      </c>
      <c r="AI265" s="33">
        <f t="shared" si="338"/>
        <v>216151.5</v>
      </c>
      <c r="AJ265" s="33">
        <f t="shared" si="338"/>
        <v>529322.01</v>
      </c>
      <c r="AK265" s="33">
        <f t="shared" si="338"/>
        <v>1033386.72</v>
      </c>
      <c r="AL265" s="33">
        <f t="shared" si="338"/>
        <v>1725801.42</v>
      </c>
      <c r="AM265" s="33">
        <f t="shared" si="338"/>
        <v>736588.54</v>
      </c>
      <c r="AN265" s="33">
        <f t="shared" si="338"/>
        <v>2207520.31</v>
      </c>
      <c r="AO265" s="33">
        <f t="shared" si="338"/>
        <v>7852081.1399999997</v>
      </c>
      <c r="AP265" s="33">
        <f t="shared" si="338"/>
        <v>423384220.31</v>
      </c>
      <c r="AQ265" s="33">
        <f t="shared" si="338"/>
        <v>2160230.9300000002</v>
      </c>
      <c r="AR265" s="33">
        <f t="shared" si="338"/>
        <v>162307453.69</v>
      </c>
      <c r="AS265" s="33">
        <f t="shared" si="338"/>
        <v>33700794.18</v>
      </c>
      <c r="AT265" s="33">
        <f t="shared" si="338"/>
        <v>5588123.1500000004</v>
      </c>
      <c r="AU265" s="33">
        <f t="shared" si="338"/>
        <v>733361.19</v>
      </c>
      <c r="AV265" s="33">
        <f t="shared" si="338"/>
        <v>444890.66</v>
      </c>
      <c r="AW265" s="33">
        <f t="shared" si="338"/>
        <v>437509.13</v>
      </c>
      <c r="AX265" s="33">
        <f t="shared" si="338"/>
        <v>278101.24</v>
      </c>
      <c r="AY265" s="33">
        <f t="shared" si="338"/>
        <v>1061058.23</v>
      </c>
      <c r="AZ265" s="33">
        <f t="shared" si="338"/>
        <v>10598084.880000001</v>
      </c>
      <c r="BA265" s="33">
        <f t="shared" si="338"/>
        <v>7984188.3200000003</v>
      </c>
      <c r="BB265" s="33">
        <f t="shared" si="338"/>
        <v>2928779.41</v>
      </c>
      <c r="BC265" s="33">
        <f t="shared" si="338"/>
        <v>59649010.840000004</v>
      </c>
      <c r="BD265" s="33">
        <f t="shared" si="338"/>
        <v>10373437.26</v>
      </c>
      <c r="BE265" s="33">
        <f t="shared" si="338"/>
        <v>2742192.3</v>
      </c>
      <c r="BF265" s="33">
        <f t="shared" si="338"/>
        <v>41645230.210000001</v>
      </c>
      <c r="BG265" s="33">
        <f t="shared" si="338"/>
        <v>840429.81</v>
      </c>
      <c r="BH265" s="33">
        <f t="shared" si="338"/>
        <v>905428.04</v>
      </c>
      <c r="BI265" s="33">
        <f t="shared" si="338"/>
        <v>295165.63</v>
      </c>
      <c r="BJ265" s="33">
        <f t="shared" si="338"/>
        <v>11539352.060000001</v>
      </c>
      <c r="BK265" s="33">
        <f t="shared" si="338"/>
        <v>20559617.809999999</v>
      </c>
      <c r="BL265" s="33">
        <f t="shared" si="338"/>
        <v>139436.85999999999</v>
      </c>
      <c r="BM265" s="33">
        <f t="shared" si="338"/>
        <v>451752.61</v>
      </c>
      <c r="BN265" s="33">
        <f t="shared" si="338"/>
        <v>6380329.7699999996</v>
      </c>
      <c r="BO265" s="33">
        <f t="shared" ref="BO265:DZ265" si="339">ROUND(BO249*BO40,2)</f>
        <v>2148920.41</v>
      </c>
      <c r="BP265" s="33">
        <f t="shared" si="339"/>
        <v>1289444.56</v>
      </c>
      <c r="BQ265" s="33">
        <f t="shared" si="339"/>
        <v>23275653.649999999</v>
      </c>
      <c r="BR265" s="33">
        <f t="shared" si="339"/>
        <v>3362113.98</v>
      </c>
      <c r="BS265" s="33">
        <f t="shared" si="339"/>
        <v>1356687.88</v>
      </c>
      <c r="BT265" s="33">
        <f t="shared" si="339"/>
        <v>1289897.95</v>
      </c>
      <c r="BU265" s="33">
        <f t="shared" si="339"/>
        <v>1686649.73</v>
      </c>
      <c r="BV265" s="33">
        <f t="shared" si="339"/>
        <v>6432115.2999999998</v>
      </c>
      <c r="BW265" s="33">
        <f t="shared" si="339"/>
        <v>8361803.8799999999</v>
      </c>
      <c r="BX265" s="33">
        <f t="shared" si="339"/>
        <v>979051.35</v>
      </c>
      <c r="BY265" s="33">
        <f t="shared" si="339"/>
        <v>2043724.99</v>
      </c>
      <c r="BZ265" s="33">
        <f t="shared" si="339"/>
        <v>859892.26</v>
      </c>
      <c r="CA265" s="33">
        <f t="shared" si="339"/>
        <v>1283333.72</v>
      </c>
      <c r="CB265" s="33">
        <f t="shared" si="339"/>
        <v>247171456.00999999</v>
      </c>
      <c r="CC265" s="33">
        <f t="shared" si="339"/>
        <v>480558.62</v>
      </c>
      <c r="CD265" s="33">
        <f t="shared" si="339"/>
        <v>312349.28000000003</v>
      </c>
      <c r="CE265" s="33">
        <f t="shared" si="339"/>
        <v>843310.36</v>
      </c>
      <c r="CF265" s="33">
        <f t="shared" si="339"/>
        <v>669289.04</v>
      </c>
      <c r="CG265" s="33">
        <f t="shared" si="339"/>
        <v>641055.65</v>
      </c>
      <c r="CH265" s="33">
        <f t="shared" si="339"/>
        <v>434949.54</v>
      </c>
      <c r="CI265" s="33">
        <f t="shared" si="339"/>
        <v>2508685.2000000002</v>
      </c>
      <c r="CJ265" s="33">
        <f t="shared" si="339"/>
        <v>4605943.8899999997</v>
      </c>
      <c r="CK265" s="33">
        <f t="shared" si="339"/>
        <v>8726204.6199999992</v>
      </c>
      <c r="CL265" s="33">
        <f t="shared" si="339"/>
        <v>1785216.66</v>
      </c>
      <c r="CM265" s="33">
        <f t="shared" si="339"/>
        <v>556367.78</v>
      </c>
      <c r="CN265" s="33">
        <f t="shared" si="339"/>
        <v>88060125.670000002</v>
      </c>
      <c r="CO265" s="33">
        <f t="shared" si="339"/>
        <v>40478432.700000003</v>
      </c>
      <c r="CP265" s="33">
        <f t="shared" si="339"/>
        <v>7942550.7199999997</v>
      </c>
      <c r="CQ265" s="33">
        <f t="shared" si="339"/>
        <v>1432216.72</v>
      </c>
      <c r="CR265" s="33">
        <f t="shared" si="339"/>
        <v>192052.56</v>
      </c>
      <c r="CS265" s="33">
        <f t="shared" si="339"/>
        <v>1052717.19</v>
      </c>
      <c r="CT265" s="33">
        <f t="shared" si="339"/>
        <v>289544.7</v>
      </c>
      <c r="CU265" s="33">
        <f t="shared" si="339"/>
        <v>299278.57</v>
      </c>
      <c r="CV265" s="33">
        <f t="shared" si="339"/>
        <v>187600.7</v>
      </c>
      <c r="CW265" s="33">
        <f t="shared" si="339"/>
        <v>1140837.3600000001</v>
      </c>
      <c r="CX265" s="33">
        <f t="shared" si="339"/>
        <v>1579832.42</v>
      </c>
      <c r="CY265" s="33">
        <f t="shared" si="339"/>
        <v>177057.33</v>
      </c>
      <c r="CZ265" s="33">
        <f t="shared" si="339"/>
        <v>5357063.1399999997</v>
      </c>
      <c r="DA265" s="33">
        <f t="shared" si="339"/>
        <v>1050334.29</v>
      </c>
      <c r="DB265" s="33">
        <f t="shared" si="339"/>
        <v>622243.30000000005</v>
      </c>
      <c r="DC265" s="33">
        <f t="shared" si="339"/>
        <v>1075665.83</v>
      </c>
      <c r="DD265" s="33">
        <f t="shared" si="339"/>
        <v>852486.85</v>
      </c>
      <c r="DE265" s="33">
        <f t="shared" si="339"/>
        <v>1338864.99</v>
      </c>
      <c r="DF265" s="33">
        <f t="shared" si="339"/>
        <v>40554346.43</v>
      </c>
      <c r="DG265" s="33">
        <f t="shared" si="339"/>
        <v>834924.29</v>
      </c>
      <c r="DH265" s="33">
        <f t="shared" si="339"/>
        <v>7933034.7999999998</v>
      </c>
      <c r="DI265" s="33">
        <f t="shared" si="339"/>
        <v>8861540.3200000003</v>
      </c>
      <c r="DJ265" s="33">
        <f t="shared" si="339"/>
        <v>1203677.33</v>
      </c>
      <c r="DK265" s="33">
        <f t="shared" si="339"/>
        <v>711537.26</v>
      </c>
      <c r="DL265" s="33">
        <f t="shared" si="339"/>
        <v>10858341.880000001</v>
      </c>
      <c r="DM265" s="33">
        <f t="shared" si="339"/>
        <v>731774.28</v>
      </c>
      <c r="DN265" s="33">
        <f t="shared" si="339"/>
        <v>6598612.0800000001</v>
      </c>
      <c r="DO265" s="33">
        <f t="shared" si="339"/>
        <v>6720666.3899999997</v>
      </c>
      <c r="DP265" s="33">
        <f t="shared" si="339"/>
        <v>430088.4</v>
      </c>
      <c r="DQ265" s="33">
        <f t="shared" si="339"/>
        <v>3996775.99</v>
      </c>
      <c r="DR265" s="33">
        <f t="shared" si="339"/>
        <v>1676797.02</v>
      </c>
      <c r="DS265" s="33">
        <f t="shared" si="339"/>
        <v>938917.12</v>
      </c>
      <c r="DT265" s="33">
        <f t="shared" si="339"/>
        <v>219262.23</v>
      </c>
      <c r="DU265" s="33">
        <f t="shared" si="339"/>
        <v>655615.07999999996</v>
      </c>
      <c r="DV265" s="33">
        <f t="shared" si="339"/>
        <v>193550.31</v>
      </c>
      <c r="DW265" s="33">
        <f t="shared" si="339"/>
        <v>395242.84</v>
      </c>
      <c r="DX265" s="33">
        <f t="shared" si="339"/>
        <v>1085796.02</v>
      </c>
      <c r="DY265" s="33">
        <f t="shared" si="339"/>
        <v>1220309.6000000001</v>
      </c>
      <c r="DZ265" s="33">
        <f t="shared" si="339"/>
        <v>2409338.65</v>
      </c>
      <c r="EA265" s="33">
        <f t="shared" ref="EA265:FX265" si="340">ROUND(EA249*EA40,2)</f>
        <v>3628954.3</v>
      </c>
      <c r="EB265" s="33">
        <f t="shared" si="340"/>
        <v>2047454.28</v>
      </c>
      <c r="EC265" s="33">
        <f t="shared" si="340"/>
        <v>842125.6</v>
      </c>
      <c r="ED265" s="33">
        <f t="shared" si="340"/>
        <v>12815009.34</v>
      </c>
      <c r="EE265" s="33">
        <f t="shared" si="340"/>
        <v>419137.23</v>
      </c>
      <c r="EF265" s="33">
        <f t="shared" si="340"/>
        <v>1606933</v>
      </c>
      <c r="EG265" s="33">
        <f t="shared" si="340"/>
        <v>622262.91</v>
      </c>
      <c r="EH265" s="33">
        <f t="shared" si="340"/>
        <v>332980.15000000002</v>
      </c>
      <c r="EI265" s="33">
        <f t="shared" si="340"/>
        <v>27321248.890000001</v>
      </c>
      <c r="EJ265" s="33">
        <f t="shared" si="340"/>
        <v>18714238.73</v>
      </c>
      <c r="EK265" s="33">
        <f t="shared" si="340"/>
        <v>3376059.7</v>
      </c>
      <c r="EL265" s="33">
        <f t="shared" si="340"/>
        <v>502761.83</v>
      </c>
      <c r="EM265" s="33">
        <f t="shared" si="340"/>
        <v>1434629.06</v>
      </c>
      <c r="EN265" s="33">
        <f t="shared" si="340"/>
        <v>1527399.56</v>
      </c>
      <c r="EO265" s="33">
        <f t="shared" si="340"/>
        <v>1107676.3799999999</v>
      </c>
      <c r="EP265" s="33">
        <f t="shared" si="340"/>
        <v>2365375.25</v>
      </c>
      <c r="EQ265" s="33">
        <f t="shared" si="340"/>
        <v>8712336.5299999993</v>
      </c>
      <c r="ER265" s="33">
        <f t="shared" si="340"/>
        <v>1826967.2</v>
      </c>
      <c r="ES265" s="33">
        <f t="shared" si="340"/>
        <v>458782.44</v>
      </c>
      <c r="ET265" s="33">
        <f t="shared" si="340"/>
        <v>532304.6</v>
      </c>
      <c r="EU265" s="33">
        <f t="shared" si="340"/>
        <v>873975.04</v>
      </c>
      <c r="EV265" s="33">
        <f t="shared" si="340"/>
        <v>494438.13</v>
      </c>
      <c r="EW265" s="33">
        <f t="shared" si="340"/>
        <v>4747537.32</v>
      </c>
      <c r="EX265" s="33">
        <f t="shared" si="340"/>
        <v>170560.71</v>
      </c>
      <c r="EY265" s="33">
        <f t="shared" si="340"/>
        <v>905460.63</v>
      </c>
      <c r="EZ265" s="33">
        <f t="shared" si="340"/>
        <v>615045.15</v>
      </c>
      <c r="FA265" s="33">
        <f t="shared" si="340"/>
        <v>19830394.23</v>
      </c>
      <c r="FB265" s="33">
        <f t="shared" si="340"/>
        <v>3251018.59</v>
      </c>
      <c r="FC265" s="33">
        <f t="shared" si="340"/>
        <v>5766237.4100000001</v>
      </c>
      <c r="FD265" s="33">
        <f t="shared" si="340"/>
        <v>933208.7</v>
      </c>
      <c r="FE265" s="33">
        <f t="shared" si="340"/>
        <v>482455.71</v>
      </c>
      <c r="FF265" s="33">
        <f t="shared" si="340"/>
        <v>474108.77</v>
      </c>
      <c r="FG265" s="33">
        <f t="shared" si="340"/>
        <v>304157.7</v>
      </c>
      <c r="FH265" s="33">
        <f t="shared" si="340"/>
        <v>774424.73</v>
      </c>
      <c r="FI265" s="33">
        <f t="shared" si="340"/>
        <v>6590871.96</v>
      </c>
      <c r="FJ265" s="33">
        <f t="shared" si="340"/>
        <v>7571251.0599999996</v>
      </c>
      <c r="FK265" s="33">
        <f t="shared" si="340"/>
        <v>11177375.17</v>
      </c>
      <c r="FL265" s="33">
        <f t="shared" si="340"/>
        <v>18891001.440000001</v>
      </c>
      <c r="FM265" s="33">
        <f t="shared" si="340"/>
        <v>7458801.0599999996</v>
      </c>
      <c r="FN265" s="33">
        <f t="shared" si="340"/>
        <v>39180178.170000002</v>
      </c>
      <c r="FO265" s="33">
        <f t="shared" si="340"/>
        <v>6507637.3099999996</v>
      </c>
      <c r="FP265" s="33">
        <f t="shared" si="340"/>
        <v>10022316</v>
      </c>
      <c r="FQ265" s="33">
        <f t="shared" si="340"/>
        <v>3158050.84</v>
      </c>
      <c r="FR265" s="33">
        <f t="shared" si="340"/>
        <v>1198172.1599999999</v>
      </c>
      <c r="FS265" s="33">
        <f t="shared" si="340"/>
        <v>1286742.74</v>
      </c>
      <c r="FT265" s="47">
        <f t="shared" si="340"/>
        <v>1049795.8400000001</v>
      </c>
      <c r="FU265" s="33">
        <f t="shared" si="340"/>
        <v>1985201.61</v>
      </c>
      <c r="FV265" s="33">
        <f t="shared" si="340"/>
        <v>1401922.5</v>
      </c>
      <c r="FW265" s="33">
        <f t="shared" si="340"/>
        <v>375560.51</v>
      </c>
      <c r="FX265" s="33">
        <f t="shared" si="340"/>
        <v>371026.25</v>
      </c>
      <c r="FY265" s="59"/>
      <c r="FZ265" s="125">
        <f>SUM(C265:FX265)</f>
        <v>2328898647.1200004</v>
      </c>
      <c r="GA265" s="47"/>
      <c r="GB265" s="33"/>
      <c r="GC265" s="59"/>
      <c r="GD265" s="121"/>
      <c r="GE265" s="121"/>
    </row>
    <row r="266" spans="1:187" s="27" customFormat="1" x14ac:dyDescent="0.2">
      <c r="A266" s="3" t="s">
        <v>644</v>
      </c>
      <c r="B266" s="2" t="s">
        <v>645</v>
      </c>
      <c r="C266" s="33">
        <f t="shared" ref="C266:BN266" si="341">C39</f>
        <v>1090385.53</v>
      </c>
      <c r="D266" s="33">
        <f t="shared" si="341"/>
        <v>5021864.82</v>
      </c>
      <c r="E266" s="33">
        <f t="shared" si="341"/>
        <v>1476755.35</v>
      </c>
      <c r="F266" s="33">
        <f t="shared" si="341"/>
        <v>2572538.9500000002</v>
      </c>
      <c r="G266" s="33">
        <f t="shared" si="341"/>
        <v>306777.69</v>
      </c>
      <c r="H266" s="33">
        <f t="shared" si="341"/>
        <v>222137.58</v>
      </c>
      <c r="I266" s="33">
        <f t="shared" si="341"/>
        <v>1414237.48</v>
      </c>
      <c r="J266" s="33">
        <f t="shared" si="341"/>
        <v>202856.26</v>
      </c>
      <c r="K266" s="33">
        <f t="shared" si="341"/>
        <v>85487.19</v>
      </c>
      <c r="L266" s="33">
        <f t="shared" si="341"/>
        <v>730458.57</v>
      </c>
      <c r="M266" s="33">
        <f t="shared" si="341"/>
        <v>319537.69</v>
      </c>
      <c r="N266" s="33">
        <f t="shared" si="341"/>
        <v>9629918.5199999996</v>
      </c>
      <c r="O266" s="33">
        <f t="shared" si="341"/>
        <v>3293479.58</v>
      </c>
      <c r="P266" s="33">
        <f t="shared" si="341"/>
        <v>72736.73</v>
      </c>
      <c r="Q266" s="33">
        <f t="shared" si="341"/>
        <v>4744123.5599999996</v>
      </c>
      <c r="R266" s="33">
        <f t="shared" si="341"/>
        <v>105445.85</v>
      </c>
      <c r="S266" s="33">
        <f t="shared" si="341"/>
        <v>598004.75</v>
      </c>
      <c r="T266" s="33">
        <f t="shared" si="341"/>
        <v>60712.6</v>
      </c>
      <c r="U266" s="33">
        <f t="shared" si="341"/>
        <v>31032.26</v>
      </c>
      <c r="V266" s="33">
        <f t="shared" si="341"/>
        <v>78811.759999999995</v>
      </c>
      <c r="W266" s="47">
        <f t="shared" si="341"/>
        <v>20410.900000000001</v>
      </c>
      <c r="X266" s="33">
        <f t="shared" si="341"/>
        <v>15985.99</v>
      </c>
      <c r="Y266" s="33">
        <f t="shared" si="341"/>
        <v>99913.22</v>
      </c>
      <c r="Z266" s="33">
        <f t="shared" si="341"/>
        <v>45089.25</v>
      </c>
      <c r="AA266" s="33">
        <f t="shared" si="341"/>
        <v>4488356.7699999996</v>
      </c>
      <c r="AB266" s="33">
        <f t="shared" si="341"/>
        <v>8611340.7400000002</v>
      </c>
      <c r="AC266" s="33">
        <f t="shared" si="341"/>
        <v>382592.79</v>
      </c>
      <c r="AD266" s="33">
        <f t="shared" si="341"/>
        <v>390326.71</v>
      </c>
      <c r="AE266" s="33">
        <f t="shared" si="341"/>
        <v>36371.1</v>
      </c>
      <c r="AF266" s="33">
        <f t="shared" si="341"/>
        <v>54448.21</v>
      </c>
      <c r="AG266" s="33">
        <f t="shared" si="341"/>
        <v>301636.59999999998</v>
      </c>
      <c r="AH266" s="33">
        <f t="shared" si="341"/>
        <v>155776.17000000001</v>
      </c>
      <c r="AI266" s="33">
        <f t="shared" si="341"/>
        <v>36229.360000000001</v>
      </c>
      <c r="AJ266" s="33">
        <f t="shared" si="341"/>
        <v>67100.160000000003</v>
      </c>
      <c r="AK266" s="33">
        <f t="shared" si="341"/>
        <v>18334.34</v>
      </c>
      <c r="AL266" s="33">
        <f t="shared" si="341"/>
        <v>115865.67</v>
      </c>
      <c r="AM266" s="33">
        <f t="shared" si="341"/>
        <v>83015.98</v>
      </c>
      <c r="AN266" s="33">
        <f t="shared" si="341"/>
        <v>306698.53999999998</v>
      </c>
      <c r="AO266" s="33">
        <f t="shared" si="341"/>
        <v>1208186.42</v>
      </c>
      <c r="AP266" s="33">
        <f t="shared" si="341"/>
        <v>23173416.98</v>
      </c>
      <c r="AQ266" s="33">
        <f t="shared" si="341"/>
        <v>85882.44</v>
      </c>
      <c r="AR266" s="33">
        <f t="shared" si="341"/>
        <v>14889161.34</v>
      </c>
      <c r="AS266" s="33">
        <f t="shared" si="341"/>
        <v>1594763.94</v>
      </c>
      <c r="AT266" s="33">
        <f t="shared" si="341"/>
        <v>852455.28</v>
      </c>
      <c r="AU266" s="33">
        <f t="shared" si="341"/>
        <v>106291.01</v>
      </c>
      <c r="AV266" s="33">
        <f t="shared" si="341"/>
        <v>69394.3</v>
      </c>
      <c r="AW266" s="33">
        <f t="shared" si="341"/>
        <v>72674.53</v>
      </c>
      <c r="AX266" s="33">
        <f t="shared" si="341"/>
        <v>45903.81</v>
      </c>
      <c r="AY266" s="33">
        <f t="shared" si="341"/>
        <v>92196.66</v>
      </c>
      <c r="AZ266" s="33">
        <f t="shared" si="341"/>
        <v>1294054.04</v>
      </c>
      <c r="BA266" s="33">
        <f t="shared" si="341"/>
        <v>804806.61</v>
      </c>
      <c r="BB266" s="33">
        <f t="shared" si="341"/>
        <v>354929.4</v>
      </c>
      <c r="BC266" s="33">
        <f t="shared" si="341"/>
        <v>7300888.5700000003</v>
      </c>
      <c r="BD266" s="33">
        <f t="shared" si="341"/>
        <v>1297465.48</v>
      </c>
      <c r="BE266" s="33">
        <f t="shared" si="341"/>
        <v>334875.34000000003</v>
      </c>
      <c r="BF266" s="33">
        <f t="shared" si="341"/>
        <v>4953188.57</v>
      </c>
      <c r="BG266" s="33">
        <f t="shared" si="341"/>
        <v>172436.45</v>
      </c>
      <c r="BH266" s="33">
        <f t="shared" si="341"/>
        <v>108726.14</v>
      </c>
      <c r="BI266" s="33">
        <f t="shared" si="341"/>
        <v>44112.160000000003</v>
      </c>
      <c r="BJ266" s="33">
        <f t="shared" si="341"/>
        <v>1323659.43</v>
      </c>
      <c r="BK266" s="33">
        <f t="shared" si="341"/>
        <v>2357006.73</v>
      </c>
      <c r="BL266" s="33">
        <f t="shared" si="341"/>
        <v>8553.7199999999993</v>
      </c>
      <c r="BM266" s="33">
        <f t="shared" si="341"/>
        <v>102830.06</v>
      </c>
      <c r="BN266" s="33">
        <f t="shared" si="341"/>
        <v>969487.31</v>
      </c>
      <c r="BO266" s="33">
        <f t="shared" ref="BO266:DZ266" si="342">BO39</f>
        <v>352247.96</v>
      </c>
      <c r="BP266" s="33">
        <f t="shared" si="342"/>
        <v>192072.8</v>
      </c>
      <c r="BQ266" s="33">
        <f t="shared" si="342"/>
        <v>1192260.3600000001</v>
      </c>
      <c r="BR266" s="33">
        <f t="shared" si="342"/>
        <v>234768.74</v>
      </c>
      <c r="BS266" s="33">
        <f t="shared" si="342"/>
        <v>91642.1</v>
      </c>
      <c r="BT266" s="33">
        <f t="shared" si="342"/>
        <v>92041.64</v>
      </c>
      <c r="BU266" s="33">
        <f t="shared" si="342"/>
        <v>145594.76999999999</v>
      </c>
      <c r="BV266" s="33">
        <f t="shared" si="342"/>
        <v>465645.68</v>
      </c>
      <c r="BW266" s="33">
        <f t="shared" si="342"/>
        <v>509669.69</v>
      </c>
      <c r="BX266" s="33">
        <f t="shared" si="342"/>
        <v>68297.03</v>
      </c>
      <c r="BY266" s="33">
        <f t="shared" si="342"/>
        <v>10899.4</v>
      </c>
      <c r="BZ266" s="33">
        <f t="shared" si="342"/>
        <v>99747.04</v>
      </c>
      <c r="CA266" s="33">
        <f t="shared" si="342"/>
        <v>267504.12</v>
      </c>
      <c r="CB266" s="33">
        <f t="shared" si="342"/>
        <v>19127654.59</v>
      </c>
      <c r="CC266" s="33">
        <f t="shared" si="342"/>
        <v>71163.3</v>
      </c>
      <c r="CD266" s="33">
        <f t="shared" si="342"/>
        <v>60841.21</v>
      </c>
      <c r="CE266" s="33">
        <f t="shared" si="342"/>
        <v>73939.23</v>
      </c>
      <c r="CF266" s="33">
        <f t="shared" si="342"/>
        <v>68135.38</v>
      </c>
      <c r="CG266" s="33">
        <f t="shared" si="342"/>
        <v>57553.37</v>
      </c>
      <c r="CH266" s="33">
        <f t="shared" si="342"/>
        <v>42357.75</v>
      </c>
      <c r="CI266" s="33">
        <f t="shared" si="342"/>
        <v>245241.93</v>
      </c>
      <c r="CJ266" s="33">
        <f t="shared" si="342"/>
        <v>263139.84999999998</v>
      </c>
      <c r="CK266" s="33">
        <f t="shared" si="342"/>
        <v>1031380.62</v>
      </c>
      <c r="CL266" s="33">
        <f t="shared" si="342"/>
        <v>101629.99</v>
      </c>
      <c r="CM266" s="33">
        <f t="shared" si="342"/>
        <v>73850.64</v>
      </c>
      <c r="CN266" s="33">
        <f t="shared" si="342"/>
        <v>7211615.2300000004</v>
      </c>
      <c r="CO266" s="33">
        <f t="shared" si="342"/>
        <v>3270273.45</v>
      </c>
      <c r="CP266" s="33">
        <f t="shared" si="342"/>
        <v>632298.37</v>
      </c>
      <c r="CQ266" s="33">
        <f t="shared" si="342"/>
        <v>220703.85</v>
      </c>
      <c r="CR266" s="33">
        <f t="shared" si="342"/>
        <v>48421.16</v>
      </c>
      <c r="CS266" s="33">
        <f t="shared" si="342"/>
        <v>167531.53</v>
      </c>
      <c r="CT266" s="33">
        <f t="shared" si="342"/>
        <v>37264.21</v>
      </c>
      <c r="CU266" s="33">
        <f t="shared" si="342"/>
        <v>27519.74</v>
      </c>
      <c r="CV266" s="33">
        <f t="shared" si="342"/>
        <v>21388.9</v>
      </c>
      <c r="CW266" s="33">
        <f t="shared" si="342"/>
        <v>131105.04999999999</v>
      </c>
      <c r="CX266" s="33">
        <f t="shared" si="342"/>
        <v>206598.06</v>
      </c>
      <c r="CY266" s="33">
        <f t="shared" si="342"/>
        <v>14167.51</v>
      </c>
      <c r="CZ266" s="33">
        <f t="shared" si="342"/>
        <v>550640.41</v>
      </c>
      <c r="DA266" s="33">
        <f t="shared" si="342"/>
        <v>87021.49</v>
      </c>
      <c r="DB266" s="33">
        <f t="shared" si="342"/>
        <v>63290.03</v>
      </c>
      <c r="DC266" s="33">
        <f t="shared" si="342"/>
        <v>113962.01</v>
      </c>
      <c r="DD266" s="33">
        <f t="shared" si="342"/>
        <v>75041.399999999994</v>
      </c>
      <c r="DE266" s="33">
        <f t="shared" si="342"/>
        <v>199423.67</v>
      </c>
      <c r="DF266" s="33">
        <f t="shared" si="342"/>
        <v>5558992.8600000003</v>
      </c>
      <c r="DG266" s="33">
        <f t="shared" si="342"/>
        <v>79231.199999999997</v>
      </c>
      <c r="DH266" s="33">
        <f t="shared" si="342"/>
        <v>737007.84</v>
      </c>
      <c r="DI266" s="33">
        <f t="shared" si="342"/>
        <v>929775.91</v>
      </c>
      <c r="DJ266" s="33">
        <f t="shared" si="342"/>
        <v>95048.19</v>
      </c>
      <c r="DK266" s="33">
        <f t="shared" si="342"/>
        <v>68452.160000000003</v>
      </c>
      <c r="DL266" s="33">
        <f t="shared" si="342"/>
        <v>1273854.27</v>
      </c>
      <c r="DM266" s="33">
        <f t="shared" si="342"/>
        <v>115173.66</v>
      </c>
      <c r="DN266" s="33">
        <f t="shared" si="342"/>
        <v>568326.72</v>
      </c>
      <c r="DO266" s="33">
        <f t="shared" si="342"/>
        <v>607928.65</v>
      </c>
      <c r="DP266" s="33">
        <f t="shared" si="342"/>
        <v>43811.71</v>
      </c>
      <c r="DQ266" s="33">
        <f t="shared" si="342"/>
        <v>286298.28999999998</v>
      </c>
      <c r="DR266" s="33">
        <f t="shared" si="342"/>
        <v>315314.05</v>
      </c>
      <c r="DS266" s="33">
        <f t="shared" si="342"/>
        <v>181425.07</v>
      </c>
      <c r="DT266" s="33">
        <f t="shared" si="342"/>
        <v>39373.31</v>
      </c>
      <c r="DU266" s="33">
        <f t="shared" si="342"/>
        <v>102916.77</v>
      </c>
      <c r="DV266" s="33">
        <f t="shared" si="342"/>
        <v>33001.14</v>
      </c>
      <c r="DW266" s="33">
        <f t="shared" si="342"/>
        <v>77599.679999999993</v>
      </c>
      <c r="DX266" s="33">
        <f t="shared" si="342"/>
        <v>92944.12</v>
      </c>
      <c r="DY266" s="33">
        <f t="shared" si="342"/>
        <v>118100.46</v>
      </c>
      <c r="DZ266" s="33">
        <f t="shared" si="342"/>
        <v>269792.62</v>
      </c>
      <c r="EA266" s="33">
        <f t="shared" ref="EA266:FX266" si="343">EA39</f>
        <v>540881.99</v>
      </c>
      <c r="EB266" s="33">
        <f t="shared" si="343"/>
        <v>218742.19</v>
      </c>
      <c r="EC266" s="33">
        <f t="shared" si="343"/>
        <v>85810.72</v>
      </c>
      <c r="ED266" s="33">
        <f t="shared" si="343"/>
        <v>452030.46</v>
      </c>
      <c r="EE266" s="33">
        <f t="shared" si="343"/>
        <v>56232</v>
      </c>
      <c r="EF266" s="33">
        <f t="shared" si="343"/>
        <v>228844.47</v>
      </c>
      <c r="EG266" s="33">
        <f t="shared" si="343"/>
        <v>85014.42</v>
      </c>
      <c r="EH266" s="33">
        <f t="shared" si="343"/>
        <v>41234.080000000002</v>
      </c>
      <c r="EI266" s="33">
        <f t="shared" si="343"/>
        <v>2420186.67</v>
      </c>
      <c r="EJ266" s="33">
        <f t="shared" si="343"/>
        <v>631163.15</v>
      </c>
      <c r="EK266" s="33">
        <f t="shared" si="343"/>
        <v>117162.87</v>
      </c>
      <c r="EL266" s="33">
        <f t="shared" si="343"/>
        <v>42179.21</v>
      </c>
      <c r="EM266" s="33">
        <f t="shared" si="343"/>
        <v>185314.87</v>
      </c>
      <c r="EN266" s="33">
        <f t="shared" si="343"/>
        <v>185023.2</v>
      </c>
      <c r="EO266" s="33">
        <f t="shared" si="343"/>
        <v>117918.6</v>
      </c>
      <c r="EP266" s="33">
        <f t="shared" si="343"/>
        <v>169389.68</v>
      </c>
      <c r="EQ266" s="33">
        <f t="shared" si="343"/>
        <v>774241.59</v>
      </c>
      <c r="ER266" s="33">
        <f t="shared" si="343"/>
        <v>149519.19</v>
      </c>
      <c r="ES266" s="33">
        <f t="shared" si="343"/>
        <v>59016.68</v>
      </c>
      <c r="ET266" s="33">
        <f t="shared" si="343"/>
        <v>87510.5</v>
      </c>
      <c r="EU266" s="33">
        <f t="shared" si="343"/>
        <v>125566.99</v>
      </c>
      <c r="EV266" s="33">
        <f t="shared" si="343"/>
        <v>34543.33</v>
      </c>
      <c r="EW266" s="33">
        <f t="shared" si="343"/>
        <v>192516.95</v>
      </c>
      <c r="EX266" s="33">
        <f t="shared" si="343"/>
        <v>9943.16</v>
      </c>
      <c r="EY266" s="33">
        <f t="shared" si="343"/>
        <v>96188.23</v>
      </c>
      <c r="EZ266" s="33">
        <f t="shared" si="343"/>
        <v>73008.179999999993</v>
      </c>
      <c r="FA266" s="33">
        <f t="shared" si="343"/>
        <v>1222422.31</v>
      </c>
      <c r="FB266" s="33">
        <f t="shared" si="343"/>
        <v>368362.89</v>
      </c>
      <c r="FC266" s="33">
        <f t="shared" si="343"/>
        <v>722920.52</v>
      </c>
      <c r="FD266" s="33">
        <f t="shared" si="343"/>
        <v>123007.82</v>
      </c>
      <c r="FE266" s="33">
        <f t="shared" si="343"/>
        <v>53499.24</v>
      </c>
      <c r="FF266" s="33">
        <f t="shared" si="343"/>
        <v>57347.85</v>
      </c>
      <c r="FG266" s="33">
        <f t="shared" si="343"/>
        <v>25796.01</v>
      </c>
      <c r="FH266" s="33">
        <f t="shared" si="343"/>
        <v>76443.600000000006</v>
      </c>
      <c r="FI266" s="33">
        <f t="shared" si="343"/>
        <v>384377.48</v>
      </c>
      <c r="FJ266" s="33">
        <f t="shared" si="343"/>
        <v>688617.57</v>
      </c>
      <c r="FK266" s="33">
        <f t="shared" si="343"/>
        <v>738291.09</v>
      </c>
      <c r="FL266" s="33">
        <f t="shared" si="343"/>
        <v>1117863.9099999999</v>
      </c>
      <c r="FM266" s="33">
        <f t="shared" si="343"/>
        <v>408291.96</v>
      </c>
      <c r="FN266" s="33">
        <f t="shared" si="343"/>
        <v>2433036.91</v>
      </c>
      <c r="FO266" s="33">
        <f t="shared" si="343"/>
        <v>425799.17</v>
      </c>
      <c r="FP266" s="33">
        <f t="shared" si="343"/>
        <v>898783.89</v>
      </c>
      <c r="FQ266" s="33">
        <f t="shared" si="343"/>
        <v>215339.79</v>
      </c>
      <c r="FR266" s="33">
        <f t="shared" si="343"/>
        <v>114736.68</v>
      </c>
      <c r="FS266" s="33">
        <f t="shared" si="343"/>
        <v>157648.07</v>
      </c>
      <c r="FT266" s="47">
        <f t="shared" si="343"/>
        <v>74732.91</v>
      </c>
      <c r="FU266" s="33">
        <f t="shared" si="343"/>
        <v>228017.99</v>
      </c>
      <c r="FV266" s="33">
        <f t="shared" si="343"/>
        <v>136632.35</v>
      </c>
      <c r="FW266" s="33">
        <f t="shared" si="343"/>
        <v>40869.07</v>
      </c>
      <c r="FX266" s="33">
        <f t="shared" si="343"/>
        <v>41595</v>
      </c>
      <c r="FY266" s="59"/>
      <c r="FZ266" s="125">
        <f>SUM(C266:FX266)</f>
        <v>178449673.34</v>
      </c>
      <c r="GA266" s="47"/>
      <c r="GB266" s="33"/>
      <c r="GC266" s="33"/>
      <c r="GD266" s="48"/>
      <c r="GE266" s="121"/>
    </row>
    <row r="267" spans="1:187" s="27" customFormat="1" x14ac:dyDescent="0.2">
      <c r="A267" s="3" t="s">
        <v>646</v>
      </c>
      <c r="B267" s="2" t="s">
        <v>647</v>
      </c>
      <c r="C267" s="33">
        <f t="shared" ref="C267:BN267" si="344">C264-C265-C266</f>
        <v>53975813.449999996</v>
      </c>
      <c r="D267" s="33">
        <f t="shared" si="344"/>
        <v>281267553.50999999</v>
      </c>
      <c r="E267" s="33">
        <f t="shared" si="344"/>
        <v>53087014.379999988</v>
      </c>
      <c r="F267" s="33">
        <f t="shared" si="344"/>
        <v>114554306.88</v>
      </c>
      <c r="G267" s="33">
        <f t="shared" si="344"/>
        <v>5666759.5799999991</v>
      </c>
      <c r="H267" s="33">
        <f t="shared" si="344"/>
        <v>5616118.5799999982</v>
      </c>
      <c r="I267" s="33">
        <f t="shared" si="344"/>
        <v>74137385.499999985</v>
      </c>
      <c r="J267" s="33">
        <f t="shared" si="344"/>
        <v>15423320.558</v>
      </c>
      <c r="K267" s="33">
        <f t="shared" si="344"/>
        <v>2207246.3000000003</v>
      </c>
      <c r="L267" s="33">
        <f t="shared" si="344"/>
        <v>10859915.25</v>
      </c>
      <c r="M267" s="33">
        <f t="shared" si="344"/>
        <v>9042388.3599999994</v>
      </c>
      <c r="N267" s="33">
        <f t="shared" si="344"/>
        <v>319059841.82000005</v>
      </c>
      <c r="O267" s="33">
        <f t="shared" si="344"/>
        <v>75529695.469999984</v>
      </c>
      <c r="P267" s="33">
        <f t="shared" si="344"/>
        <v>1774447.87</v>
      </c>
      <c r="Q267" s="33">
        <f t="shared" si="344"/>
        <v>286773521.56999999</v>
      </c>
      <c r="R267" s="33">
        <f t="shared" si="344"/>
        <v>21014480.5</v>
      </c>
      <c r="S267" s="33">
        <f t="shared" si="344"/>
        <v>7474299.6799999997</v>
      </c>
      <c r="T267" s="33">
        <f t="shared" si="344"/>
        <v>1549215.4499999997</v>
      </c>
      <c r="U267" s="33">
        <f t="shared" si="344"/>
        <v>534307.33999999985</v>
      </c>
      <c r="V267" s="33">
        <f t="shared" si="344"/>
        <v>2533290.8800000004</v>
      </c>
      <c r="W267" s="47">
        <f t="shared" si="344"/>
        <v>689716.35</v>
      </c>
      <c r="X267" s="33">
        <f t="shared" si="344"/>
        <v>692966.93</v>
      </c>
      <c r="Y267" s="33">
        <f t="shared" si="344"/>
        <v>13911296.83</v>
      </c>
      <c r="Z267" s="33">
        <f t="shared" si="344"/>
        <v>2449439.2599999998</v>
      </c>
      <c r="AA267" s="33">
        <f t="shared" si="344"/>
        <v>167696100.00999999</v>
      </c>
      <c r="AB267" s="33">
        <f t="shared" si="344"/>
        <v>78966714.149999991</v>
      </c>
      <c r="AC267" s="33">
        <f t="shared" si="344"/>
        <v>5008919.83</v>
      </c>
      <c r="AD267" s="33">
        <f t="shared" si="344"/>
        <v>7119103.0199999996</v>
      </c>
      <c r="AE267" s="33">
        <f t="shared" si="344"/>
        <v>1382875.88</v>
      </c>
      <c r="AF267" s="33">
        <f t="shared" si="344"/>
        <v>1914925.6</v>
      </c>
      <c r="AG267" s="33">
        <f t="shared" si="344"/>
        <v>1313820.2899999996</v>
      </c>
      <c r="AH267" s="33">
        <f t="shared" si="344"/>
        <v>8148861.2300000014</v>
      </c>
      <c r="AI267" s="33">
        <f t="shared" si="344"/>
        <v>3546079.37</v>
      </c>
      <c r="AJ267" s="33">
        <f t="shared" si="344"/>
        <v>2209430.0499999998</v>
      </c>
      <c r="AK267" s="33">
        <f t="shared" si="344"/>
        <v>1874009.54</v>
      </c>
      <c r="AL267" s="33">
        <f t="shared" si="344"/>
        <v>1491746.8399999999</v>
      </c>
      <c r="AM267" s="33">
        <f t="shared" si="344"/>
        <v>3455365.14</v>
      </c>
      <c r="AN267" s="33">
        <f t="shared" si="344"/>
        <v>1377827.69</v>
      </c>
      <c r="AO267" s="33">
        <f t="shared" si="344"/>
        <v>30301448.719999999</v>
      </c>
      <c r="AP267" s="33">
        <f t="shared" si="344"/>
        <v>329511297.1699999</v>
      </c>
      <c r="AQ267" s="33">
        <f t="shared" si="344"/>
        <v>994741.44</v>
      </c>
      <c r="AR267" s="33">
        <f t="shared" si="344"/>
        <v>359100360.71000004</v>
      </c>
      <c r="AS267" s="33">
        <f t="shared" si="344"/>
        <v>26279777.459999997</v>
      </c>
      <c r="AT267" s="33">
        <f t="shared" si="344"/>
        <v>13410284.66</v>
      </c>
      <c r="AU267" s="33">
        <f t="shared" si="344"/>
        <v>2496446.5000000005</v>
      </c>
      <c r="AV267" s="33">
        <f t="shared" si="344"/>
        <v>3094782.44</v>
      </c>
      <c r="AW267" s="33">
        <f t="shared" si="344"/>
        <v>2442055.2400000007</v>
      </c>
      <c r="AX267" s="33">
        <f t="shared" si="344"/>
        <v>589150.51</v>
      </c>
      <c r="AY267" s="33">
        <f t="shared" si="344"/>
        <v>3529372.4900000007</v>
      </c>
      <c r="AZ267" s="33">
        <f t="shared" si="344"/>
        <v>88524640.910000011</v>
      </c>
      <c r="BA267" s="33">
        <f t="shared" si="344"/>
        <v>65238129.514000006</v>
      </c>
      <c r="BB267" s="33">
        <f t="shared" si="344"/>
        <v>60748174.82</v>
      </c>
      <c r="BC267" s="33">
        <f t="shared" si="344"/>
        <v>189202163.51000002</v>
      </c>
      <c r="BD267" s="33">
        <f t="shared" si="344"/>
        <v>28793582.437999997</v>
      </c>
      <c r="BE267" s="33">
        <f t="shared" si="344"/>
        <v>9188855.5899999999</v>
      </c>
      <c r="BF267" s="33">
        <f t="shared" si="344"/>
        <v>152256801.602</v>
      </c>
      <c r="BG267" s="33">
        <f t="shared" si="344"/>
        <v>7927232.9699999997</v>
      </c>
      <c r="BH267" s="33">
        <f t="shared" si="344"/>
        <v>4944183.8000000007</v>
      </c>
      <c r="BI267" s="33">
        <f t="shared" si="344"/>
        <v>2971970.31</v>
      </c>
      <c r="BJ267" s="33">
        <f t="shared" si="344"/>
        <v>38688934.072000004</v>
      </c>
      <c r="BK267" s="33">
        <f t="shared" si="344"/>
        <v>161547042.80000001</v>
      </c>
      <c r="BL267" s="33">
        <f t="shared" si="344"/>
        <v>2640522.08</v>
      </c>
      <c r="BM267" s="33">
        <f t="shared" si="344"/>
        <v>2821494.2199999997</v>
      </c>
      <c r="BN267" s="33">
        <f t="shared" si="344"/>
        <v>22677630.604000002</v>
      </c>
      <c r="BO267" s="33">
        <f t="shared" ref="BO267:DZ267" si="345">BO264-BO265-BO266</f>
        <v>9097999.129999999</v>
      </c>
      <c r="BP267" s="33">
        <f t="shared" si="345"/>
        <v>1299369.8300000003</v>
      </c>
      <c r="BQ267" s="33">
        <f t="shared" si="345"/>
        <v>29405891.899999999</v>
      </c>
      <c r="BR267" s="33">
        <f t="shared" si="345"/>
        <v>35591118.560000002</v>
      </c>
      <c r="BS267" s="33">
        <f t="shared" si="345"/>
        <v>8690914.8200000022</v>
      </c>
      <c r="BT267" s="33">
        <f t="shared" si="345"/>
        <v>3133469.0000000005</v>
      </c>
      <c r="BU267" s="33">
        <f t="shared" si="345"/>
        <v>2652881.63</v>
      </c>
      <c r="BV267" s="33">
        <f t="shared" si="345"/>
        <v>3961913.1</v>
      </c>
      <c r="BW267" s="33">
        <f t="shared" si="345"/>
        <v>7831550.7599999998</v>
      </c>
      <c r="BX267" s="33">
        <f t="shared" si="345"/>
        <v>572504.57000000018</v>
      </c>
      <c r="BY267" s="33">
        <f t="shared" si="345"/>
        <v>2971731.3299999996</v>
      </c>
      <c r="BZ267" s="33">
        <f t="shared" si="345"/>
        <v>1821794.7500000002</v>
      </c>
      <c r="CA267" s="33">
        <f t="shared" si="345"/>
        <v>1035927.3800000002</v>
      </c>
      <c r="CB267" s="33">
        <f t="shared" si="345"/>
        <v>414595118.2100001</v>
      </c>
      <c r="CC267" s="33">
        <f t="shared" si="345"/>
        <v>1818746.09</v>
      </c>
      <c r="CD267" s="33">
        <f t="shared" si="345"/>
        <v>619294.67999999993</v>
      </c>
      <c r="CE267" s="33">
        <f t="shared" si="345"/>
        <v>1447045.8300000005</v>
      </c>
      <c r="CF267" s="33">
        <f t="shared" si="345"/>
        <v>819187.97000000009</v>
      </c>
      <c r="CG267" s="33">
        <f t="shared" si="345"/>
        <v>1973545.44</v>
      </c>
      <c r="CH267" s="33">
        <f t="shared" si="345"/>
        <v>1300836.6099999999</v>
      </c>
      <c r="CI267" s="33">
        <f t="shared" si="345"/>
        <v>3625832.3099999991</v>
      </c>
      <c r="CJ267" s="33">
        <f t="shared" si="345"/>
        <v>3886268.52</v>
      </c>
      <c r="CK267" s="33">
        <f t="shared" si="345"/>
        <v>36845773.040000007</v>
      </c>
      <c r="CL267" s="33">
        <f t="shared" si="345"/>
        <v>9923398.0600000005</v>
      </c>
      <c r="CM267" s="33">
        <f t="shared" si="345"/>
        <v>7404093.54</v>
      </c>
      <c r="CN267" s="33">
        <f t="shared" si="345"/>
        <v>149152402.45000002</v>
      </c>
      <c r="CO267" s="33">
        <f t="shared" si="345"/>
        <v>80847411.013999999</v>
      </c>
      <c r="CP267" s="33">
        <f t="shared" si="345"/>
        <v>1141310.1399999987</v>
      </c>
      <c r="CQ267" s="33">
        <f t="shared" si="345"/>
        <v>7986206.5499999998</v>
      </c>
      <c r="CR267" s="33">
        <f t="shared" si="345"/>
        <v>2371231.2699999996</v>
      </c>
      <c r="CS267" s="33">
        <f t="shared" si="345"/>
        <v>2499372.08</v>
      </c>
      <c r="CT267" s="33">
        <f t="shared" si="345"/>
        <v>1469153.29</v>
      </c>
      <c r="CU267" s="33">
        <f t="shared" si="345"/>
        <v>3320619.6</v>
      </c>
      <c r="CV267" s="33">
        <f t="shared" si="345"/>
        <v>634909.07999999996</v>
      </c>
      <c r="CW267" s="33">
        <f t="shared" si="345"/>
        <v>1128629.2199999997</v>
      </c>
      <c r="CX267" s="33">
        <f t="shared" si="345"/>
        <v>2806300.48</v>
      </c>
      <c r="CY267" s="33">
        <f t="shared" si="345"/>
        <v>686389.57000000007</v>
      </c>
      <c r="CZ267" s="33">
        <f t="shared" si="345"/>
        <v>11763255.940000001</v>
      </c>
      <c r="DA267" s="33">
        <f t="shared" si="345"/>
        <v>1435524.6199999999</v>
      </c>
      <c r="DB267" s="33">
        <f t="shared" si="345"/>
        <v>2801781.73</v>
      </c>
      <c r="DC267" s="33">
        <f t="shared" si="345"/>
        <v>1177030.4399999997</v>
      </c>
      <c r="DD267" s="33">
        <f t="shared" si="345"/>
        <v>1450063.67</v>
      </c>
      <c r="DE267" s="33">
        <f t="shared" si="345"/>
        <v>2753716.46</v>
      </c>
      <c r="DF267" s="33">
        <f t="shared" si="345"/>
        <v>133283565.318</v>
      </c>
      <c r="DG267" s="33">
        <f t="shared" si="345"/>
        <v>478942.48999999993</v>
      </c>
      <c r="DH267" s="33">
        <f t="shared" si="345"/>
        <v>8261406.0500000007</v>
      </c>
      <c r="DI267" s="33">
        <f t="shared" si="345"/>
        <v>12758917.559999999</v>
      </c>
      <c r="DJ267" s="33">
        <f t="shared" si="345"/>
        <v>5066051.5199999996</v>
      </c>
      <c r="DK267" s="33">
        <f t="shared" si="345"/>
        <v>3652504.45</v>
      </c>
      <c r="DL267" s="33">
        <f t="shared" si="345"/>
        <v>37814797.54999999</v>
      </c>
      <c r="DM267" s="33">
        <f t="shared" si="345"/>
        <v>3043636.8899999997</v>
      </c>
      <c r="DN267" s="33">
        <f t="shared" si="345"/>
        <v>5861890.6599999992</v>
      </c>
      <c r="DO267" s="33">
        <f t="shared" si="345"/>
        <v>19654963.989999998</v>
      </c>
      <c r="DP267" s="33">
        <f t="shared" si="345"/>
        <v>2454840.5500000003</v>
      </c>
      <c r="DQ267" s="33">
        <f t="shared" si="345"/>
        <v>1093455.4699999997</v>
      </c>
      <c r="DR267" s="33">
        <f t="shared" si="345"/>
        <v>10876965.299999999</v>
      </c>
      <c r="DS267" s="33">
        <f t="shared" si="345"/>
        <v>6469029.9499999993</v>
      </c>
      <c r="DT267" s="33">
        <f t="shared" si="345"/>
        <v>1895103.5799999996</v>
      </c>
      <c r="DU267" s="33">
        <f t="shared" si="345"/>
        <v>3284832.03</v>
      </c>
      <c r="DV267" s="33">
        <f t="shared" si="345"/>
        <v>2510747.17</v>
      </c>
      <c r="DW267" s="33">
        <f t="shared" si="345"/>
        <v>3347586.01</v>
      </c>
      <c r="DX267" s="33">
        <f t="shared" si="345"/>
        <v>1611244.4899999998</v>
      </c>
      <c r="DY267" s="33">
        <f t="shared" si="345"/>
        <v>2603574.7400000002</v>
      </c>
      <c r="DZ267" s="33">
        <f t="shared" si="345"/>
        <v>5805314.9399999985</v>
      </c>
      <c r="EA267" s="33">
        <f t="shared" ref="EA267:FX267" si="346">EA264-EA265-EA266</f>
        <v>2208846.2599999998</v>
      </c>
      <c r="EB267" s="33">
        <f t="shared" si="346"/>
        <v>3066790.0500000003</v>
      </c>
      <c r="EC267" s="33">
        <f t="shared" si="346"/>
        <v>2365383.2399999993</v>
      </c>
      <c r="ED267" s="33">
        <f t="shared" si="346"/>
        <v>5214537.1600000011</v>
      </c>
      <c r="EE267" s="33">
        <f t="shared" si="346"/>
        <v>2151679.21</v>
      </c>
      <c r="EF267" s="33">
        <f t="shared" si="346"/>
        <v>10968642.799999999</v>
      </c>
      <c r="EG267" s="33">
        <f t="shared" si="346"/>
        <v>2460471.2000000002</v>
      </c>
      <c r="EH267" s="33">
        <f t="shared" si="346"/>
        <v>2521041.41</v>
      </c>
      <c r="EI267" s="33">
        <f t="shared" si="346"/>
        <v>118595721.41</v>
      </c>
      <c r="EJ267" s="33">
        <f t="shared" si="346"/>
        <v>57807047.715999998</v>
      </c>
      <c r="EK267" s="33">
        <f t="shared" si="346"/>
        <v>2678253.9999999991</v>
      </c>
      <c r="EL267" s="33">
        <f t="shared" si="346"/>
        <v>3884660.2199999997</v>
      </c>
      <c r="EM267" s="33">
        <f t="shared" si="346"/>
        <v>2639563.81</v>
      </c>
      <c r="EN267" s="33">
        <f t="shared" si="346"/>
        <v>7972685.1499999994</v>
      </c>
      <c r="EO267" s="33">
        <f t="shared" si="346"/>
        <v>2763718.33</v>
      </c>
      <c r="EP267" s="33">
        <f t="shared" si="346"/>
        <v>1817184.2599999995</v>
      </c>
      <c r="EQ267" s="33">
        <f t="shared" si="346"/>
        <v>13818975.880000001</v>
      </c>
      <c r="ER267" s="33">
        <f t="shared" si="346"/>
        <v>2067026.31</v>
      </c>
      <c r="ES267" s="33">
        <f t="shared" si="346"/>
        <v>1450893.0000000002</v>
      </c>
      <c r="ET267" s="33">
        <f t="shared" si="346"/>
        <v>2683215.94</v>
      </c>
      <c r="EU267" s="33">
        <f t="shared" si="346"/>
        <v>5442789.0899999999</v>
      </c>
      <c r="EV267" s="33">
        <f t="shared" si="346"/>
        <v>696166.99</v>
      </c>
      <c r="EW267" s="33">
        <f t="shared" si="346"/>
        <v>5392683.9500000002</v>
      </c>
      <c r="EX267" s="33">
        <f t="shared" si="346"/>
        <v>3098723.1399999997</v>
      </c>
      <c r="EY267" s="33">
        <f t="shared" si="346"/>
        <v>3343807.35</v>
      </c>
      <c r="EZ267" s="33">
        <f t="shared" si="346"/>
        <v>1295958.3899999999</v>
      </c>
      <c r="FA267" s="33">
        <f t="shared" si="346"/>
        <v>9176192.0399999972</v>
      </c>
      <c r="FB267" s="33">
        <f t="shared" si="346"/>
        <v>233121.00999999989</v>
      </c>
      <c r="FC267" s="33">
        <f t="shared" si="346"/>
        <v>12917089.030000001</v>
      </c>
      <c r="FD267" s="33">
        <f t="shared" si="346"/>
        <v>2820467.89</v>
      </c>
      <c r="FE267" s="33">
        <f t="shared" si="346"/>
        <v>1133164.1100000001</v>
      </c>
      <c r="FF267" s="33">
        <f t="shared" si="346"/>
        <v>2484473.9</v>
      </c>
      <c r="FG267" s="33">
        <f t="shared" si="346"/>
        <v>1556316.41</v>
      </c>
      <c r="FH267" s="33">
        <f t="shared" si="346"/>
        <v>742877.90000000026</v>
      </c>
      <c r="FI267" s="33">
        <f t="shared" si="346"/>
        <v>8850293.4600000009</v>
      </c>
      <c r="FJ267" s="33">
        <f t="shared" si="346"/>
        <v>7505321.3199999994</v>
      </c>
      <c r="FK267" s="33">
        <f t="shared" si="346"/>
        <v>6962476.9199999999</v>
      </c>
      <c r="FL267" s="33">
        <f t="shared" si="346"/>
        <v>28794123.089999996</v>
      </c>
      <c r="FM267" s="33">
        <f t="shared" si="346"/>
        <v>22431977.808000002</v>
      </c>
      <c r="FN267" s="33">
        <f t="shared" si="346"/>
        <v>141999166.63000003</v>
      </c>
      <c r="FO267" s="33">
        <f t="shared" si="346"/>
        <v>2781810.8299999991</v>
      </c>
      <c r="FP267" s="33">
        <f t="shared" si="346"/>
        <v>8991313.3399999999</v>
      </c>
      <c r="FQ267" s="33">
        <f t="shared" si="346"/>
        <v>4650552.66</v>
      </c>
      <c r="FR267" s="33">
        <f t="shared" si="346"/>
        <v>1162427.9600000004</v>
      </c>
      <c r="FS267" s="33">
        <f t="shared" si="346"/>
        <v>1263260.33</v>
      </c>
      <c r="FT267" s="47">
        <f t="shared" si="346"/>
        <v>277396.97999999986</v>
      </c>
      <c r="FU267" s="33">
        <f t="shared" si="346"/>
        <v>5176369.2899999991</v>
      </c>
      <c r="FV267" s="33">
        <f t="shared" si="346"/>
        <v>4643107.62</v>
      </c>
      <c r="FW267" s="33">
        <f t="shared" si="346"/>
        <v>2418808.7600000002</v>
      </c>
      <c r="FX267" s="33">
        <f t="shared" si="346"/>
        <v>755113.69000000018</v>
      </c>
      <c r="FY267" s="33"/>
      <c r="FZ267" s="125">
        <f>SUM(C267:FX267)</f>
        <v>4942965772.133997</v>
      </c>
      <c r="GA267" s="33"/>
      <c r="GB267" s="47"/>
      <c r="GC267" s="47"/>
      <c r="GD267" s="2"/>
      <c r="GE267" s="6"/>
    </row>
    <row r="268" spans="1:187" ht="15.75" x14ac:dyDescent="0.25">
      <c r="A268" s="48"/>
      <c r="B268" s="2" t="s">
        <v>648</v>
      </c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8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107"/>
      <c r="BD268" s="107"/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  <c r="BP268" s="107"/>
      <c r="BQ268" s="107"/>
      <c r="BR268" s="107"/>
      <c r="BS268" s="107"/>
      <c r="BT268" s="107"/>
      <c r="BU268" s="107"/>
      <c r="BV268" s="107"/>
      <c r="BW268" s="107"/>
      <c r="BX268" s="107"/>
      <c r="BY268" s="107"/>
      <c r="BZ268" s="107"/>
      <c r="CA268" s="107"/>
      <c r="CB268" s="107"/>
      <c r="CC268" s="107"/>
      <c r="CD268" s="107"/>
      <c r="CE268" s="107"/>
      <c r="CF268" s="107"/>
      <c r="CG268" s="107"/>
      <c r="CH268" s="107"/>
      <c r="CI268" s="107"/>
      <c r="CJ268" s="107"/>
      <c r="CK268" s="107"/>
      <c r="CL268" s="107"/>
      <c r="CM268" s="107"/>
      <c r="CN268" s="107"/>
      <c r="CO268" s="107"/>
      <c r="CP268" s="107"/>
      <c r="CQ268" s="107"/>
      <c r="CR268" s="107"/>
      <c r="CS268" s="107"/>
      <c r="CT268" s="107"/>
      <c r="CU268" s="107"/>
      <c r="CV268" s="107"/>
      <c r="CW268" s="107"/>
      <c r="CX268" s="107"/>
      <c r="CY268" s="107"/>
      <c r="CZ268" s="107"/>
      <c r="DA268" s="107"/>
      <c r="DB268" s="107"/>
      <c r="DC268" s="107"/>
      <c r="DD268" s="107"/>
      <c r="DE268" s="107"/>
      <c r="DF268" s="107"/>
      <c r="DG268" s="107"/>
      <c r="DH268" s="107"/>
      <c r="DI268" s="107"/>
      <c r="DJ268" s="107"/>
      <c r="DK268" s="107"/>
      <c r="DL268" s="107"/>
      <c r="DM268" s="107"/>
      <c r="DN268" s="107"/>
      <c r="DO268" s="107"/>
      <c r="DP268" s="107"/>
      <c r="DQ268" s="107"/>
      <c r="DR268" s="107"/>
      <c r="DS268" s="107"/>
      <c r="DT268" s="107"/>
      <c r="DU268" s="107"/>
      <c r="DV268" s="107"/>
      <c r="DW268" s="107"/>
      <c r="DX268" s="107"/>
      <c r="DY268" s="107"/>
      <c r="DZ268" s="107"/>
      <c r="EA268" s="107"/>
      <c r="EB268" s="107"/>
      <c r="EC268" s="107"/>
      <c r="ED268" s="107"/>
      <c r="EE268" s="107"/>
      <c r="EF268" s="107"/>
      <c r="EG268" s="107"/>
      <c r="EH268" s="107"/>
      <c r="EI268" s="107"/>
      <c r="EJ268" s="107"/>
      <c r="EK268" s="107"/>
      <c r="EL268" s="107"/>
      <c r="EM268" s="107"/>
      <c r="EN268" s="107"/>
      <c r="EO268" s="107"/>
      <c r="EP268" s="107"/>
      <c r="EQ268" s="107"/>
      <c r="ER268" s="107"/>
      <c r="ES268" s="107"/>
      <c r="ET268" s="107"/>
      <c r="EU268" s="107"/>
      <c r="EV268" s="107"/>
      <c r="EW268" s="107"/>
      <c r="EX268" s="107"/>
      <c r="EY268" s="107"/>
      <c r="EZ268" s="107"/>
      <c r="FA268" s="107"/>
      <c r="FB268" s="107"/>
      <c r="FC268" s="107"/>
      <c r="FD268" s="107"/>
      <c r="FE268" s="107"/>
      <c r="FF268" s="107"/>
      <c r="FG268" s="107"/>
      <c r="FH268" s="107"/>
      <c r="FI268" s="107"/>
      <c r="FJ268" s="107"/>
      <c r="FK268" s="107"/>
      <c r="FL268" s="107"/>
      <c r="FM268" s="107"/>
      <c r="FN268" s="107"/>
      <c r="FO268" s="107"/>
      <c r="FP268" s="107"/>
      <c r="FQ268" s="107"/>
      <c r="FR268" s="107"/>
      <c r="FS268" s="107"/>
      <c r="FT268" s="108"/>
      <c r="FU268" s="107"/>
      <c r="FV268" s="107"/>
      <c r="FW268" s="107"/>
      <c r="FX268" s="107"/>
      <c r="FY268" s="47"/>
      <c r="FZ268" s="125"/>
      <c r="GA268" s="33"/>
      <c r="GB268" s="48">
        <f>GB269</f>
        <v>6627724964.8305511</v>
      </c>
      <c r="GC268" s="33">
        <f>GB268-FZ264</f>
        <v>-822589127.76344585</v>
      </c>
      <c r="GD268" s="35"/>
      <c r="GE268" s="6"/>
    </row>
    <row r="269" spans="1:187" ht="15.75" x14ac:dyDescent="0.25">
      <c r="A269" s="3" t="s">
        <v>649</v>
      </c>
      <c r="B269" s="2" t="s">
        <v>650</v>
      </c>
      <c r="C269" s="33">
        <f t="shared" ref="C269:BN269" si="347">ROUND(C260*C40,2)</f>
        <v>0</v>
      </c>
      <c r="D269" s="33">
        <f t="shared" si="347"/>
        <v>0</v>
      </c>
      <c r="E269" s="33">
        <f t="shared" si="347"/>
        <v>0</v>
      </c>
      <c r="F269" s="33">
        <f t="shared" si="347"/>
        <v>0</v>
      </c>
      <c r="G269" s="33">
        <f t="shared" si="347"/>
        <v>0</v>
      </c>
      <c r="H269" s="33">
        <f t="shared" si="347"/>
        <v>0</v>
      </c>
      <c r="I269" s="33">
        <f t="shared" si="347"/>
        <v>0</v>
      </c>
      <c r="J269" s="33">
        <f t="shared" si="347"/>
        <v>0</v>
      </c>
      <c r="K269" s="33">
        <f t="shared" si="347"/>
        <v>0</v>
      </c>
      <c r="L269" s="33">
        <f t="shared" si="347"/>
        <v>0</v>
      </c>
      <c r="M269" s="33">
        <f t="shared" si="347"/>
        <v>0</v>
      </c>
      <c r="N269" s="33">
        <f t="shared" si="347"/>
        <v>0</v>
      </c>
      <c r="O269" s="33">
        <f t="shared" si="347"/>
        <v>0</v>
      </c>
      <c r="P269" s="33">
        <f t="shared" si="347"/>
        <v>0</v>
      </c>
      <c r="Q269" s="33">
        <f t="shared" si="347"/>
        <v>0</v>
      </c>
      <c r="R269" s="33">
        <f t="shared" si="347"/>
        <v>0</v>
      </c>
      <c r="S269" s="33">
        <f t="shared" si="347"/>
        <v>0</v>
      </c>
      <c r="T269" s="33">
        <f t="shared" si="347"/>
        <v>0</v>
      </c>
      <c r="U269" s="33">
        <f t="shared" si="347"/>
        <v>0</v>
      </c>
      <c r="V269" s="33">
        <f t="shared" si="347"/>
        <v>0</v>
      </c>
      <c r="W269" s="47">
        <f t="shared" si="347"/>
        <v>0</v>
      </c>
      <c r="X269" s="33">
        <f t="shared" si="347"/>
        <v>0</v>
      </c>
      <c r="Y269" s="33">
        <f t="shared" si="347"/>
        <v>0</v>
      </c>
      <c r="Z269" s="33">
        <f t="shared" si="347"/>
        <v>0</v>
      </c>
      <c r="AA269" s="33">
        <f t="shared" si="347"/>
        <v>0</v>
      </c>
      <c r="AB269" s="33">
        <f t="shared" si="347"/>
        <v>0</v>
      </c>
      <c r="AC269" s="33">
        <f t="shared" si="347"/>
        <v>0</v>
      </c>
      <c r="AD269" s="33">
        <f t="shared" si="347"/>
        <v>0</v>
      </c>
      <c r="AE269" s="33">
        <f t="shared" si="347"/>
        <v>0</v>
      </c>
      <c r="AF269" s="33">
        <f t="shared" si="347"/>
        <v>0</v>
      </c>
      <c r="AG269" s="33">
        <f t="shared" si="347"/>
        <v>0</v>
      </c>
      <c r="AH269" s="33">
        <f t="shared" si="347"/>
        <v>0</v>
      </c>
      <c r="AI269" s="33">
        <f t="shared" si="347"/>
        <v>0</v>
      </c>
      <c r="AJ269" s="33">
        <f t="shared" si="347"/>
        <v>0</v>
      </c>
      <c r="AK269" s="33">
        <f t="shared" si="347"/>
        <v>0</v>
      </c>
      <c r="AL269" s="33">
        <f t="shared" si="347"/>
        <v>0</v>
      </c>
      <c r="AM269" s="33">
        <f t="shared" si="347"/>
        <v>0</v>
      </c>
      <c r="AN269" s="33">
        <f t="shared" si="347"/>
        <v>0</v>
      </c>
      <c r="AO269" s="33">
        <f t="shared" si="347"/>
        <v>0</v>
      </c>
      <c r="AP269" s="33">
        <f t="shared" si="347"/>
        <v>0</v>
      </c>
      <c r="AQ269" s="33">
        <f t="shared" si="347"/>
        <v>0</v>
      </c>
      <c r="AR269" s="33">
        <f t="shared" si="347"/>
        <v>0</v>
      </c>
      <c r="AS269" s="33">
        <f t="shared" si="347"/>
        <v>0</v>
      </c>
      <c r="AT269" s="33">
        <f t="shared" si="347"/>
        <v>0</v>
      </c>
      <c r="AU269" s="33">
        <f t="shared" si="347"/>
        <v>0</v>
      </c>
      <c r="AV269" s="33">
        <f t="shared" si="347"/>
        <v>0</v>
      </c>
      <c r="AW269" s="33">
        <f t="shared" si="347"/>
        <v>0</v>
      </c>
      <c r="AX269" s="33">
        <f t="shared" si="347"/>
        <v>0</v>
      </c>
      <c r="AY269" s="33">
        <f t="shared" si="347"/>
        <v>0</v>
      </c>
      <c r="AZ269" s="33">
        <f t="shared" si="347"/>
        <v>0</v>
      </c>
      <c r="BA269" s="33">
        <f t="shared" si="347"/>
        <v>0</v>
      </c>
      <c r="BB269" s="33">
        <f t="shared" si="347"/>
        <v>0</v>
      </c>
      <c r="BC269" s="33">
        <f t="shared" si="347"/>
        <v>0</v>
      </c>
      <c r="BD269" s="33">
        <f t="shared" si="347"/>
        <v>0</v>
      </c>
      <c r="BE269" s="33">
        <f t="shared" si="347"/>
        <v>0</v>
      </c>
      <c r="BF269" s="33">
        <f t="shared" si="347"/>
        <v>0</v>
      </c>
      <c r="BG269" s="33">
        <f t="shared" si="347"/>
        <v>0</v>
      </c>
      <c r="BH269" s="33">
        <f t="shared" si="347"/>
        <v>0</v>
      </c>
      <c r="BI269" s="33">
        <f t="shared" si="347"/>
        <v>0</v>
      </c>
      <c r="BJ269" s="33">
        <f t="shared" si="347"/>
        <v>0</v>
      </c>
      <c r="BK269" s="33">
        <f t="shared" si="347"/>
        <v>0</v>
      </c>
      <c r="BL269" s="33">
        <f t="shared" si="347"/>
        <v>0</v>
      </c>
      <c r="BM269" s="33">
        <f t="shared" si="347"/>
        <v>0</v>
      </c>
      <c r="BN269" s="33">
        <f t="shared" si="347"/>
        <v>0</v>
      </c>
      <c r="BO269" s="33">
        <f t="shared" ref="BO269:DZ269" si="348">ROUND(BO260*BO40,2)</f>
        <v>0</v>
      </c>
      <c r="BP269" s="33">
        <f t="shared" si="348"/>
        <v>0</v>
      </c>
      <c r="BQ269" s="33">
        <f t="shared" si="348"/>
        <v>0</v>
      </c>
      <c r="BR269" s="33">
        <f t="shared" si="348"/>
        <v>0</v>
      </c>
      <c r="BS269" s="33">
        <f t="shared" si="348"/>
        <v>0</v>
      </c>
      <c r="BT269" s="33">
        <f t="shared" si="348"/>
        <v>0</v>
      </c>
      <c r="BU269" s="33">
        <f t="shared" si="348"/>
        <v>0</v>
      </c>
      <c r="BV269" s="33">
        <f t="shared" si="348"/>
        <v>0</v>
      </c>
      <c r="BW269" s="33">
        <f t="shared" si="348"/>
        <v>0</v>
      </c>
      <c r="BX269" s="33">
        <f t="shared" si="348"/>
        <v>0</v>
      </c>
      <c r="BY269" s="33">
        <f t="shared" si="348"/>
        <v>0</v>
      </c>
      <c r="BZ269" s="33">
        <f t="shared" si="348"/>
        <v>0</v>
      </c>
      <c r="CA269" s="33">
        <f t="shared" si="348"/>
        <v>0</v>
      </c>
      <c r="CB269" s="33">
        <f t="shared" si="348"/>
        <v>0</v>
      </c>
      <c r="CC269" s="33">
        <f t="shared" si="348"/>
        <v>0</v>
      </c>
      <c r="CD269" s="33">
        <f t="shared" si="348"/>
        <v>0</v>
      </c>
      <c r="CE269" s="33">
        <f t="shared" si="348"/>
        <v>0</v>
      </c>
      <c r="CF269" s="33">
        <f t="shared" si="348"/>
        <v>0</v>
      </c>
      <c r="CG269" s="33">
        <f t="shared" si="348"/>
        <v>0</v>
      </c>
      <c r="CH269" s="33">
        <f t="shared" si="348"/>
        <v>0</v>
      </c>
      <c r="CI269" s="33">
        <f t="shared" si="348"/>
        <v>0</v>
      </c>
      <c r="CJ269" s="33">
        <f t="shared" si="348"/>
        <v>0</v>
      </c>
      <c r="CK269" s="33">
        <f t="shared" si="348"/>
        <v>0</v>
      </c>
      <c r="CL269" s="33">
        <f t="shared" si="348"/>
        <v>0</v>
      </c>
      <c r="CM269" s="33">
        <f t="shared" si="348"/>
        <v>0</v>
      </c>
      <c r="CN269" s="33">
        <f t="shared" si="348"/>
        <v>0</v>
      </c>
      <c r="CO269" s="33">
        <f t="shared" si="348"/>
        <v>0</v>
      </c>
      <c r="CP269" s="33">
        <f t="shared" si="348"/>
        <v>0</v>
      </c>
      <c r="CQ269" s="33">
        <f t="shared" si="348"/>
        <v>0</v>
      </c>
      <c r="CR269" s="33">
        <f t="shared" si="348"/>
        <v>0</v>
      </c>
      <c r="CS269" s="33">
        <f t="shared" si="348"/>
        <v>0</v>
      </c>
      <c r="CT269" s="33">
        <f t="shared" si="348"/>
        <v>0</v>
      </c>
      <c r="CU269" s="33">
        <f t="shared" si="348"/>
        <v>0</v>
      </c>
      <c r="CV269" s="33">
        <f t="shared" si="348"/>
        <v>0</v>
      </c>
      <c r="CW269" s="33">
        <f t="shared" si="348"/>
        <v>0</v>
      </c>
      <c r="CX269" s="33">
        <f t="shared" si="348"/>
        <v>0</v>
      </c>
      <c r="CY269" s="33">
        <f t="shared" si="348"/>
        <v>0</v>
      </c>
      <c r="CZ269" s="33">
        <f t="shared" si="348"/>
        <v>0</v>
      </c>
      <c r="DA269" s="33">
        <f t="shared" si="348"/>
        <v>0</v>
      </c>
      <c r="DB269" s="33">
        <f t="shared" si="348"/>
        <v>0</v>
      </c>
      <c r="DC269" s="33">
        <f t="shared" si="348"/>
        <v>0</v>
      </c>
      <c r="DD269" s="33">
        <f t="shared" si="348"/>
        <v>0</v>
      </c>
      <c r="DE269" s="33">
        <f t="shared" si="348"/>
        <v>0</v>
      </c>
      <c r="DF269" s="33">
        <f t="shared" si="348"/>
        <v>0</v>
      </c>
      <c r="DG269" s="33">
        <f t="shared" si="348"/>
        <v>0</v>
      </c>
      <c r="DH269" s="33">
        <f t="shared" si="348"/>
        <v>0</v>
      </c>
      <c r="DI269" s="33">
        <f t="shared" si="348"/>
        <v>0</v>
      </c>
      <c r="DJ269" s="33">
        <f t="shared" si="348"/>
        <v>0</v>
      </c>
      <c r="DK269" s="33">
        <f t="shared" si="348"/>
        <v>0</v>
      </c>
      <c r="DL269" s="33">
        <f t="shared" si="348"/>
        <v>0</v>
      </c>
      <c r="DM269" s="33">
        <f t="shared" si="348"/>
        <v>0</v>
      </c>
      <c r="DN269" s="33">
        <f t="shared" si="348"/>
        <v>0</v>
      </c>
      <c r="DO269" s="33">
        <f t="shared" si="348"/>
        <v>0</v>
      </c>
      <c r="DP269" s="33">
        <f t="shared" si="348"/>
        <v>0</v>
      </c>
      <c r="DQ269" s="33">
        <f t="shared" si="348"/>
        <v>0</v>
      </c>
      <c r="DR269" s="33">
        <f t="shared" si="348"/>
        <v>0</v>
      </c>
      <c r="DS269" s="33">
        <f t="shared" si="348"/>
        <v>0</v>
      </c>
      <c r="DT269" s="33">
        <f t="shared" si="348"/>
        <v>0</v>
      </c>
      <c r="DU269" s="33">
        <f t="shared" si="348"/>
        <v>0</v>
      </c>
      <c r="DV269" s="33">
        <f t="shared" si="348"/>
        <v>0</v>
      </c>
      <c r="DW269" s="33">
        <f t="shared" si="348"/>
        <v>0</v>
      </c>
      <c r="DX269" s="33">
        <f t="shared" si="348"/>
        <v>0</v>
      </c>
      <c r="DY269" s="33">
        <f t="shared" si="348"/>
        <v>0</v>
      </c>
      <c r="DZ269" s="33">
        <f t="shared" si="348"/>
        <v>0</v>
      </c>
      <c r="EA269" s="33">
        <f t="shared" ref="EA269:FX269" si="349">ROUND(EA260*EA40,2)</f>
        <v>0</v>
      </c>
      <c r="EB269" s="33">
        <f t="shared" si="349"/>
        <v>0</v>
      </c>
      <c r="EC269" s="33">
        <f t="shared" si="349"/>
        <v>0</v>
      </c>
      <c r="ED269" s="33">
        <f t="shared" si="349"/>
        <v>0</v>
      </c>
      <c r="EE269" s="33">
        <f t="shared" si="349"/>
        <v>0</v>
      </c>
      <c r="EF269" s="33">
        <f t="shared" si="349"/>
        <v>0</v>
      </c>
      <c r="EG269" s="33">
        <f t="shared" si="349"/>
        <v>0</v>
      </c>
      <c r="EH269" s="33">
        <f t="shared" si="349"/>
        <v>0</v>
      </c>
      <c r="EI269" s="33">
        <f t="shared" si="349"/>
        <v>0</v>
      </c>
      <c r="EJ269" s="33">
        <f t="shared" si="349"/>
        <v>0</v>
      </c>
      <c r="EK269" s="33">
        <f t="shared" si="349"/>
        <v>0</v>
      </c>
      <c r="EL269" s="33">
        <f t="shared" si="349"/>
        <v>0</v>
      </c>
      <c r="EM269" s="33">
        <f t="shared" si="349"/>
        <v>0</v>
      </c>
      <c r="EN269" s="33">
        <f t="shared" si="349"/>
        <v>0</v>
      </c>
      <c r="EO269" s="33">
        <f t="shared" si="349"/>
        <v>0</v>
      </c>
      <c r="EP269" s="33">
        <f t="shared" si="349"/>
        <v>0</v>
      </c>
      <c r="EQ269" s="33">
        <f t="shared" si="349"/>
        <v>0</v>
      </c>
      <c r="ER269" s="33">
        <f t="shared" si="349"/>
        <v>0</v>
      </c>
      <c r="ES269" s="33">
        <f t="shared" si="349"/>
        <v>0</v>
      </c>
      <c r="ET269" s="33">
        <f t="shared" si="349"/>
        <v>0</v>
      </c>
      <c r="EU269" s="33">
        <f t="shared" si="349"/>
        <v>0</v>
      </c>
      <c r="EV269" s="33">
        <f t="shared" si="349"/>
        <v>0</v>
      </c>
      <c r="EW269" s="33">
        <f t="shared" si="349"/>
        <v>0</v>
      </c>
      <c r="EX269" s="33">
        <f t="shared" si="349"/>
        <v>0</v>
      </c>
      <c r="EY269" s="33">
        <f t="shared" si="349"/>
        <v>0</v>
      </c>
      <c r="EZ269" s="33">
        <f t="shared" si="349"/>
        <v>0</v>
      </c>
      <c r="FA269" s="33">
        <f t="shared" si="349"/>
        <v>0</v>
      </c>
      <c r="FB269" s="33">
        <f t="shared" si="349"/>
        <v>0</v>
      </c>
      <c r="FC269" s="33">
        <f t="shared" si="349"/>
        <v>0</v>
      </c>
      <c r="FD269" s="33">
        <f t="shared" si="349"/>
        <v>0</v>
      </c>
      <c r="FE269" s="33">
        <f t="shared" si="349"/>
        <v>0</v>
      </c>
      <c r="FF269" s="33">
        <f t="shared" si="349"/>
        <v>0</v>
      </c>
      <c r="FG269" s="33">
        <f t="shared" si="349"/>
        <v>0</v>
      </c>
      <c r="FH269" s="33">
        <f t="shared" si="349"/>
        <v>0</v>
      </c>
      <c r="FI269" s="33">
        <f t="shared" si="349"/>
        <v>0</v>
      </c>
      <c r="FJ269" s="33">
        <f t="shared" si="349"/>
        <v>0</v>
      </c>
      <c r="FK269" s="33">
        <f t="shared" si="349"/>
        <v>0</v>
      </c>
      <c r="FL269" s="33">
        <f t="shared" si="349"/>
        <v>0</v>
      </c>
      <c r="FM269" s="33">
        <f t="shared" si="349"/>
        <v>0</v>
      </c>
      <c r="FN269" s="33">
        <f t="shared" si="349"/>
        <v>0</v>
      </c>
      <c r="FO269" s="33">
        <f t="shared" si="349"/>
        <v>0</v>
      </c>
      <c r="FP269" s="33">
        <f t="shared" si="349"/>
        <v>0</v>
      </c>
      <c r="FQ269" s="33">
        <f t="shared" si="349"/>
        <v>0</v>
      </c>
      <c r="FR269" s="33">
        <f t="shared" si="349"/>
        <v>0</v>
      </c>
      <c r="FS269" s="33">
        <f t="shared" si="349"/>
        <v>0</v>
      </c>
      <c r="FT269" s="47">
        <f t="shared" si="349"/>
        <v>0</v>
      </c>
      <c r="FU269" s="33">
        <f t="shared" si="349"/>
        <v>0</v>
      </c>
      <c r="FV269" s="33">
        <f t="shared" si="349"/>
        <v>0</v>
      </c>
      <c r="FW269" s="33">
        <f t="shared" si="349"/>
        <v>0</v>
      </c>
      <c r="FX269" s="33">
        <f t="shared" si="349"/>
        <v>0</v>
      </c>
      <c r="FY269" s="47"/>
      <c r="FZ269" s="125">
        <f>SUM(C269:FX269)</f>
        <v>0</v>
      </c>
      <c r="GA269" s="33"/>
      <c r="GB269" s="48">
        <v>6627724964.8305511</v>
      </c>
      <c r="GC269" s="48"/>
      <c r="GD269" s="126">
        <f>GC268/FZ264</f>
        <v>-0.11040999312782565</v>
      </c>
      <c r="GE269" s="6"/>
    </row>
    <row r="270" spans="1:187" ht="15.75" x14ac:dyDescent="0.25">
      <c r="A270" s="48"/>
      <c r="B270" s="2" t="s">
        <v>651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47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47"/>
      <c r="FU270" s="33"/>
      <c r="FV270" s="33"/>
      <c r="FW270" s="33"/>
      <c r="FX270" s="33"/>
      <c r="FY270" s="33"/>
      <c r="FZ270" s="33"/>
      <c r="GA270" s="33">
        <v>-822396894.00000036</v>
      </c>
      <c r="GB270" s="48"/>
      <c r="GC270" s="33"/>
      <c r="GD270" s="126"/>
      <c r="GE270" s="127"/>
    </row>
    <row r="271" spans="1:187" ht="15.75" x14ac:dyDescent="0.25">
      <c r="A271" s="3" t="s">
        <v>652</v>
      </c>
      <c r="B271" s="2" t="s">
        <v>653</v>
      </c>
      <c r="C271" s="33">
        <f t="shared" ref="C271:BN271" si="350">ROUND(C264/C96,2)</f>
        <v>8564.0499999999993</v>
      </c>
      <c r="D271" s="33">
        <f t="shared" si="350"/>
        <v>8431.66</v>
      </c>
      <c r="E271" s="33">
        <f t="shared" si="350"/>
        <v>9006.84</v>
      </c>
      <c r="F271" s="33">
        <f t="shared" si="350"/>
        <v>8310.58</v>
      </c>
      <c r="G271" s="33">
        <f t="shared" si="350"/>
        <v>8935.8700000000008</v>
      </c>
      <c r="H271" s="33">
        <f t="shared" si="350"/>
        <v>8894.94</v>
      </c>
      <c r="I271" s="33">
        <f t="shared" si="350"/>
        <v>9058.6299999999992</v>
      </c>
      <c r="J271" s="33">
        <f t="shared" si="350"/>
        <v>8181.42</v>
      </c>
      <c r="K271" s="33">
        <f t="shared" si="350"/>
        <v>11358.11</v>
      </c>
      <c r="L271" s="33">
        <f t="shared" si="350"/>
        <v>8955.7199999999993</v>
      </c>
      <c r="M271" s="33">
        <f t="shared" si="350"/>
        <v>9999.5300000000007</v>
      </c>
      <c r="N271" s="33">
        <f t="shared" si="350"/>
        <v>8576.99</v>
      </c>
      <c r="O271" s="33">
        <f t="shared" si="350"/>
        <v>8287.7199999999993</v>
      </c>
      <c r="P271" s="33">
        <f t="shared" si="350"/>
        <v>15491.43</v>
      </c>
      <c r="Q271" s="33">
        <f t="shared" si="350"/>
        <v>8970.0499999999993</v>
      </c>
      <c r="R271" s="33">
        <f t="shared" si="350"/>
        <v>8348.15</v>
      </c>
      <c r="S271" s="33">
        <f t="shared" si="350"/>
        <v>8679.19</v>
      </c>
      <c r="T271" s="33">
        <f t="shared" si="350"/>
        <v>15020.76</v>
      </c>
      <c r="U271" s="33">
        <f t="shared" si="350"/>
        <v>17642.09</v>
      </c>
      <c r="V271" s="33">
        <f t="shared" si="350"/>
        <v>11169.78</v>
      </c>
      <c r="W271" s="47">
        <f t="shared" si="350"/>
        <v>17837.28</v>
      </c>
      <c r="X271" s="33">
        <f t="shared" si="350"/>
        <v>17143.13</v>
      </c>
      <c r="Y271" s="33">
        <f t="shared" si="350"/>
        <v>9016.42</v>
      </c>
      <c r="Z271" s="33">
        <f t="shared" si="350"/>
        <v>11943.64</v>
      </c>
      <c r="AA271" s="33">
        <f t="shared" si="350"/>
        <v>8421.51</v>
      </c>
      <c r="AB271" s="33">
        <f t="shared" si="350"/>
        <v>8522.5300000000007</v>
      </c>
      <c r="AC271" s="33">
        <f t="shared" si="350"/>
        <v>8786.36</v>
      </c>
      <c r="AD271" s="33">
        <f t="shared" si="350"/>
        <v>8503.27</v>
      </c>
      <c r="AE271" s="33">
        <f t="shared" si="350"/>
        <v>15590.94</v>
      </c>
      <c r="AF271" s="33">
        <f t="shared" si="350"/>
        <v>14663</v>
      </c>
      <c r="AG271" s="33">
        <f t="shared" si="350"/>
        <v>9255.3799999999992</v>
      </c>
      <c r="AH271" s="33">
        <f t="shared" si="350"/>
        <v>8541.17</v>
      </c>
      <c r="AI271" s="33">
        <f t="shared" si="350"/>
        <v>10333.129999999999</v>
      </c>
      <c r="AJ271" s="33">
        <f t="shared" si="350"/>
        <v>13801.54</v>
      </c>
      <c r="AK271" s="33">
        <f t="shared" si="350"/>
        <v>13470.21</v>
      </c>
      <c r="AL271" s="33">
        <f t="shared" si="350"/>
        <v>11905.05</v>
      </c>
      <c r="AM271" s="33">
        <f t="shared" si="350"/>
        <v>9510.5</v>
      </c>
      <c r="AN271" s="33">
        <f t="shared" si="350"/>
        <v>10775.32</v>
      </c>
      <c r="AO271" s="33">
        <f t="shared" si="350"/>
        <v>8365.58</v>
      </c>
      <c r="AP271" s="33">
        <f t="shared" si="350"/>
        <v>8908.26</v>
      </c>
      <c r="AQ271" s="33">
        <f t="shared" si="350"/>
        <v>11411.46</v>
      </c>
      <c r="AR271" s="33">
        <f t="shared" si="350"/>
        <v>8314.1299999999992</v>
      </c>
      <c r="AS271" s="33">
        <f t="shared" si="350"/>
        <v>8931.08</v>
      </c>
      <c r="AT271" s="33">
        <f t="shared" si="350"/>
        <v>8493.44</v>
      </c>
      <c r="AU271" s="33">
        <f t="shared" si="350"/>
        <v>12660.72</v>
      </c>
      <c r="AV271" s="33">
        <f t="shared" si="350"/>
        <v>11946.6</v>
      </c>
      <c r="AW271" s="33">
        <f t="shared" si="350"/>
        <v>13932.23</v>
      </c>
      <c r="AX271" s="33">
        <f t="shared" si="350"/>
        <v>18263.11</v>
      </c>
      <c r="AY271" s="33">
        <f t="shared" si="350"/>
        <v>9872.7099999999991</v>
      </c>
      <c r="AZ271" s="33">
        <f t="shared" si="350"/>
        <v>8768.49</v>
      </c>
      <c r="BA271" s="33">
        <f t="shared" si="350"/>
        <v>8181.42</v>
      </c>
      <c r="BB271" s="33">
        <f t="shared" si="350"/>
        <v>8181.42</v>
      </c>
      <c r="BC271" s="33">
        <f t="shared" si="350"/>
        <v>8501</v>
      </c>
      <c r="BD271" s="33">
        <f t="shared" si="350"/>
        <v>8181.42</v>
      </c>
      <c r="BE271" s="33">
        <f t="shared" si="350"/>
        <v>8724.61</v>
      </c>
      <c r="BF271" s="33">
        <f t="shared" si="350"/>
        <v>8173.05</v>
      </c>
      <c r="BG271" s="33">
        <f t="shared" si="350"/>
        <v>9155.25</v>
      </c>
      <c r="BH271" s="33">
        <f t="shared" si="350"/>
        <v>9358.16</v>
      </c>
      <c r="BI271" s="33">
        <f t="shared" si="350"/>
        <v>12874.22</v>
      </c>
      <c r="BJ271" s="33">
        <f t="shared" si="350"/>
        <v>8181.42</v>
      </c>
      <c r="BK271" s="33">
        <f t="shared" si="350"/>
        <v>8197.84</v>
      </c>
      <c r="BL271" s="33">
        <f t="shared" si="350"/>
        <v>14329.46</v>
      </c>
      <c r="BM271" s="33">
        <f t="shared" si="350"/>
        <v>11954.95</v>
      </c>
      <c r="BN271" s="33">
        <f t="shared" si="350"/>
        <v>8181.42</v>
      </c>
      <c r="BO271" s="33">
        <f t="shared" ref="BO271:DZ271" si="351">ROUND(BO264/BO96,2)</f>
        <v>8556.48</v>
      </c>
      <c r="BP271" s="33">
        <f t="shared" si="351"/>
        <v>13911.39</v>
      </c>
      <c r="BQ271" s="33">
        <f t="shared" si="351"/>
        <v>8895.7900000000009</v>
      </c>
      <c r="BR271" s="33">
        <f t="shared" si="351"/>
        <v>8311.17</v>
      </c>
      <c r="BS271" s="33">
        <f t="shared" si="351"/>
        <v>9189.09</v>
      </c>
      <c r="BT271" s="33">
        <f t="shared" si="351"/>
        <v>10262.290000000001</v>
      </c>
      <c r="BU271" s="33">
        <f t="shared" si="351"/>
        <v>10476.82</v>
      </c>
      <c r="BV271" s="33">
        <f t="shared" si="351"/>
        <v>8636.61</v>
      </c>
      <c r="BW271" s="33">
        <f t="shared" si="351"/>
        <v>8525.43</v>
      </c>
      <c r="BX271" s="33">
        <f t="shared" si="351"/>
        <v>17493.009999999998</v>
      </c>
      <c r="BY271" s="33">
        <f t="shared" si="351"/>
        <v>9552.18</v>
      </c>
      <c r="BZ271" s="33">
        <f t="shared" si="351"/>
        <v>12985.22</v>
      </c>
      <c r="CA271" s="33">
        <f t="shared" si="351"/>
        <v>14781.52</v>
      </c>
      <c r="CB271" s="33">
        <f t="shared" si="351"/>
        <v>8406.49</v>
      </c>
      <c r="CC271" s="33">
        <f t="shared" si="351"/>
        <v>14034.74</v>
      </c>
      <c r="CD271" s="33">
        <f t="shared" si="351"/>
        <v>16680.419999999998</v>
      </c>
      <c r="CE271" s="33">
        <f t="shared" si="351"/>
        <v>14157.46</v>
      </c>
      <c r="CF271" s="33">
        <f t="shared" si="351"/>
        <v>15504.11</v>
      </c>
      <c r="CG271" s="33">
        <f t="shared" si="351"/>
        <v>13195.82</v>
      </c>
      <c r="CH271" s="33">
        <f t="shared" si="351"/>
        <v>16019.31</v>
      </c>
      <c r="CI271" s="33">
        <f t="shared" si="351"/>
        <v>8873.1</v>
      </c>
      <c r="CJ271" s="33">
        <f t="shared" si="351"/>
        <v>8996.4599999999991</v>
      </c>
      <c r="CK271" s="33">
        <f t="shared" si="351"/>
        <v>8469.33</v>
      </c>
      <c r="CL271" s="33">
        <f t="shared" si="351"/>
        <v>8922.15</v>
      </c>
      <c r="CM271" s="33">
        <f t="shared" si="351"/>
        <v>9756.2999999999993</v>
      </c>
      <c r="CN271" s="33">
        <f t="shared" si="351"/>
        <v>8179.1</v>
      </c>
      <c r="CO271" s="33">
        <f t="shared" si="351"/>
        <v>8181.13</v>
      </c>
      <c r="CP271" s="33">
        <f t="shared" si="351"/>
        <v>9064.43</v>
      </c>
      <c r="CQ271" s="33">
        <f t="shared" si="351"/>
        <v>9227.58</v>
      </c>
      <c r="CR271" s="33">
        <f t="shared" si="351"/>
        <v>14389.56</v>
      </c>
      <c r="CS271" s="33">
        <f t="shared" si="351"/>
        <v>10528.22</v>
      </c>
      <c r="CT271" s="33">
        <f t="shared" si="351"/>
        <v>16006.79</v>
      </c>
      <c r="CU271" s="33">
        <f t="shared" si="351"/>
        <v>8134.3</v>
      </c>
      <c r="CV271" s="33">
        <f t="shared" si="351"/>
        <v>16322.99</v>
      </c>
      <c r="CW271" s="33">
        <f t="shared" si="351"/>
        <v>14461.27</v>
      </c>
      <c r="CX271" s="33">
        <f t="shared" si="351"/>
        <v>9469.5499999999993</v>
      </c>
      <c r="CY271" s="33">
        <f t="shared" si="351"/>
        <v>17552.29</v>
      </c>
      <c r="CZ271" s="33">
        <f t="shared" si="351"/>
        <v>8311.44</v>
      </c>
      <c r="DA271" s="33">
        <f t="shared" si="351"/>
        <v>14013.51</v>
      </c>
      <c r="DB271" s="33">
        <f t="shared" si="351"/>
        <v>11389.01</v>
      </c>
      <c r="DC271" s="33">
        <f t="shared" si="351"/>
        <v>14708.88</v>
      </c>
      <c r="DD271" s="33">
        <f t="shared" si="351"/>
        <v>14676.49</v>
      </c>
      <c r="DE271" s="33">
        <f t="shared" si="351"/>
        <v>9684.1299999999992</v>
      </c>
      <c r="DF271" s="33">
        <f t="shared" si="351"/>
        <v>8181.22</v>
      </c>
      <c r="DG271" s="33">
        <f t="shared" si="351"/>
        <v>17284.09</v>
      </c>
      <c r="DH271" s="33">
        <f t="shared" si="351"/>
        <v>8181.42</v>
      </c>
      <c r="DI271" s="33">
        <f t="shared" si="351"/>
        <v>8334.9599999999991</v>
      </c>
      <c r="DJ271" s="33">
        <f t="shared" si="351"/>
        <v>9143.48</v>
      </c>
      <c r="DK271" s="33">
        <f t="shared" si="351"/>
        <v>9585.84</v>
      </c>
      <c r="DL271" s="33">
        <f t="shared" si="351"/>
        <v>8508.42</v>
      </c>
      <c r="DM271" s="33">
        <f t="shared" si="351"/>
        <v>13889.99</v>
      </c>
      <c r="DN271" s="33">
        <f t="shared" si="351"/>
        <v>8854.11</v>
      </c>
      <c r="DO271" s="33">
        <f t="shared" si="351"/>
        <v>8670.5300000000007</v>
      </c>
      <c r="DP271" s="33">
        <f t="shared" si="351"/>
        <v>13685.7</v>
      </c>
      <c r="DQ271" s="33">
        <f t="shared" si="351"/>
        <v>9363.51</v>
      </c>
      <c r="DR271" s="33">
        <f t="shared" si="351"/>
        <v>9003.76</v>
      </c>
      <c r="DS271" s="33">
        <f t="shared" si="351"/>
        <v>9491.4599999999991</v>
      </c>
      <c r="DT271" s="33">
        <f t="shared" si="351"/>
        <v>16169.21</v>
      </c>
      <c r="DU271" s="33">
        <f t="shared" si="351"/>
        <v>10262.34</v>
      </c>
      <c r="DV271" s="33">
        <f t="shared" si="351"/>
        <v>13769.11</v>
      </c>
      <c r="DW271" s="33">
        <f t="shared" si="351"/>
        <v>10568.27</v>
      </c>
      <c r="DX271" s="33">
        <f t="shared" si="351"/>
        <v>16315.7</v>
      </c>
      <c r="DY271" s="33">
        <f t="shared" si="351"/>
        <v>12129.18</v>
      </c>
      <c r="DZ271" s="33">
        <f t="shared" si="351"/>
        <v>9185.2800000000007</v>
      </c>
      <c r="EA271" s="33">
        <f t="shared" ref="EA271:FX271" si="352">ROUND(EA264/EA96,2)</f>
        <v>9603.56</v>
      </c>
      <c r="EB271" s="33">
        <f t="shared" si="352"/>
        <v>9078.9699999999993</v>
      </c>
      <c r="EC271" s="33">
        <f t="shared" si="352"/>
        <v>10589.45</v>
      </c>
      <c r="ED271" s="33">
        <f t="shared" si="352"/>
        <v>11144.22</v>
      </c>
      <c r="EE271" s="33">
        <f t="shared" si="352"/>
        <v>13583.5</v>
      </c>
      <c r="EF271" s="33">
        <f t="shared" si="352"/>
        <v>8631.81</v>
      </c>
      <c r="EG271" s="33">
        <f t="shared" si="352"/>
        <v>11006.77</v>
      </c>
      <c r="EH271" s="33">
        <f t="shared" si="352"/>
        <v>12185.42</v>
      </c>
      <c r="EI271" s="33">
        <f t="shared" si="352"/>
        <v>8858.07</v>
      </c>
      <c r="EJ271" s="33">
        <f t="shared" si="352"/>
        <v>8180.9</v>
      </c>
      <c r="EK271" s="33">
        <f t="shared" si="352"/>
        <v>8928.64</v>
      </c>
      <c r="EL271" s="33">
        <f t="shared" si="352"/>
        <v>9078.91</v>
      </c>
      <c r="EM271" s="33">
        <f t="shared" si="352"/>
        <v>9704.9599999999991</v>
      </c>
      <c r="EN271" s="33">
        <f t="shared" si="352"/>
        <v>8693.99</v>
      </c>
      <c r="EO271" s="33">
        <f t="shared" si="352"/>
        <v>9806.57</v>
      </c>
      <c r="EP271" s="33">
        <f t="shared" si="352"/>
        <v>10831.13</v>
      </c>
      <c r="EQ271" s="33">
        <f t="shared" si="352"/>
        <v>8591.2800000000007</v>
      </c>
      <c r="ER271" s="33">
        <f t="shared" si="352"/>
        <v>11826.59</v>
      </c>
      <c r="ES271" s="33">
        <f t="shared" si="352"/>
        <v>15953.74</v>
      </c>
      <c r="ET271" s="33">
        <f t="shared" si="352"/>
        <v>15020.61</v>
      </c>
      <c r="EU271" s="33">
        <f t="shared" si="352"/>
        <v>9932.67</v>
      </c>
      <c r="EV271" s="33">
        <f t="shared" si="352"/>
        <v>18177.28</v>
      </c>
      <c r="EW271" s="33">
        <f t="shared" si="352"/>
        <v>11478.27</v>
      </c>
      <c r="EX271" s="33">
        <f t="shared" si="352"/>
        <v>13406.49</v>
      </c>
      <c r="EY271" s="33">
        <f t="shared" si="352"/>
        <v>8718.81</v>
      </c>
      <c r="EZ271" s="33">
        <f t="shared" si="352"/>
        <v>15536.51</v>
      </c>
      <c r="FA271" s="33">
        <f t="shared" si="352"/>
        <v>8904.5</v>
      </c>
      <c r="FB271" s="33">
        <f t="shared" si="352"/>
        <v>11115.13</v>
      </c>
      <c r="FC271" s="33">
        <f t="shared" si="352"/>
        <v>8265.7199999999993</v>
      </c>
      <c r="FD271" s="33">
        <f t="shared" si="352"/>
        <v>10923.31</v>
      </c>
      <c r="FE271" s="33">
        <f t="shared" si="352"/>
        <v>16575.16</v>
      </c>
      <c r="FF271" s="33">
        <f t="shared" si="352"/>
        <v>13044.68</v>
      </c>
      <c r="FG271" s="33">
        <f t="shared" si="352"/>
        <v>16108.2</v>
      </c>
      <c r="FH271" s="33">
        <f t="shared" si="352"/>
        <v>16900.810000000001</v>
      </c>
      <c r="FI271" s="33">
        <f t="shared" si="352"/>
        <v>8491.4599999999991</v>
      </c>
      <c r="FJ271" s="33">
        <f t="shared" si="352"/>
        <v>8287.8700000000008</v>
      </c>
      <c r="FK271" s="33">
        <f t="shared" si="352"/>
        <v>8268.2800000000007</v>
      </c>
      <c r="FL271" s="33">
        <f t="shared" si="352"/>
        <v>8181.42</v>
      </c>
      <c r="FM271" s="33">
        <f t="shared" si="352"/>
        <v>8181.42</v>
      </c>
      <c r="FN271" s="33">
        <f t="shared" si="352"/>
        <v>8476.6</v>
      </c>
      <c r="FO271" s="33">
        <f t="shared" si="352"/>
        <v>8660.41</v>
      </c>
      <c r="FP271" s="33">
        <f t="shared" si="352"/>
        <v>8811.19</v>
      </c>
      <c r="FQ271" s="33">
        <f t="shared" si="352"/>
        <v>8887.84</v>
      </c>
      <c r="FR271" s="33">
        <f t="shared" si="352"/>
        <v>14911.67</v>
      </c>
      <c r="FS271" s="33">
        <f t="shared" si="352"/>
        <v>13702.69</v>
      </c>
      <c r="FT271" s="47">
        <f t="shared" si="352"/>
        <v>17393.62</v>
      </c>
      <c r="FU271" s="33">
        <f t="shared" si="352"/>
        <v>9590.64</v>
      </c>
      <c r="FV271" s="33">
        <f t="shared" si="352"/>
        <v>9230.49</v>
      </c>
      <c r="FW271" s="33">
        <f t="shared" si="352"/>
        <v>13911.87</v>
      </c>
      <c r="FX271" s="33">
        <f t="shared" si="352"/>
        <v>18048.45</v>
      </c>
      <c r="FY271" s="33"/>
      <c r="FZ271" s="33">
        <f>ROUND(FZ264/FZ96,2)</f>
        <v>8612.91</v>
      </c>
      <c r="GA271" s="111">
        <f>GD269</f>
        <v>-0.11040999312782565</v>
      </c>
      <c r="GB271" s="48"/>
      <c r="GC271" s="33"/>
      <c r="GD271" s="111"/>
      <c r="GE271" s="35"/>
    </row>
    <row r="272" spans="1:187" ht="15.75" x14ac:dyDescent="0.25">
      <c r="A272" s="48"/>
      <c r="B272" s="2" t="s">
        <v>654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47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>
        <f>(AM264-AM161)/(AM91)</f>
        <v>9510.4997997775317</v>
      </c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128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47"/>
      <c r="FU272" s="33"/>
      <c r="FV272" s="33"/>
      <c r="FW272" s="33"/>
      <c r="FX272" s="33"/>
      <c r="FY272" s="33"/>
      <c r="FZ272" s="33"/>
      <c r="GA272" s="33"/>
      <c r="GB272" s="6"/>
      <c r="GC272" s="6"/>
      <c r="GD272" s="48"/>
      <c r="GE272" s="48"/>
    </row>
    <row r="273" spans="1:187" ht="15.75" x14ac:dyDescent="0.25">
      <c r="A273" s="3"/>
      <c r="B273" s="2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47"/>
      <c r="FU273" s="33"/>
      <c r="FV273" s="33"/>
      <c r="FW273" s="33"/>
      <c r="FX273" s="33"/>
      <c r="FY273" s="33"/>
      <c r="FZ273" s="33"/>
      <c r="GA273" s="33"/>
      <c r="GB273" s="6"/>
      <c r="GC273" s="6"/>
      <c r="GD273" s="6"/>
      <c r="GE273" s="48"/>
    </row>
    <row r="274" spans="1:187" ht="15.75" x14ac:dyDescent="0.25">
      <c r="A274" s="3" t="s">
        <v>655</v>
      </c>
      <c r="B274" s="45" t="s">
        <v>656</v>
      </c>
      <c r="C274" s="33">
        <f t="shared" ref="C274:BN274" si="353">IF(((C267*-1)&gt;(C264*$GD$269)),-C267,(C264*$GD$269))</f>
        <v>-8002525.6768173194</v>
      </c>
      <c r="D274" s="33">
        <f t="shared" si="353"/>
        <v>-39021270.301678725</v>
      </c>
      <c r="E274" s="33">
        <f t="shared" si="353"/>
        <v>-8002499.3153273594</v>
      </c>
      <c r="F274" s="33">
        <f t="shared" si="353"/>
        <v>-16338172.224497322</v>
      </c>
      <c r="G274" s="33">
        <f t="shared" si="353"/>
        <v>-1033374.8239044514</v>
      </c>
      <c r="H274" s="33">
        <f t="shared" si="353"/>
        <v>-939566.11819502292</v>
      </c>
      <c r="I274" s="33">
        <f t="shared" si="353"/>
        <v>-10397802.869270304</v>
      </c>
      <c r="J274" s="33">
        <f t="shared" si="353"/>
        <v>-2117269.5418348075</v>
      </c>
      <c r="K274" s="33">
        <f t="shared" si="353"/>
        <v>-372954.20726886415</v>
      </c>
      <c r="L274" s="33">
        <f t="shared" si="353"/>
        <v>-2610138.2464900347</v>
      </c>
      <c r="M274" s="33">
        <f t="shared" si="353"/>
        <v>-1499518.4218369913</v>
      </c>
      <c r="N274" s="33">
        <f t="shared" si="353"/>
        <v>-49928981.58542715</v>
      </c>
      <c r="O274" s="33">
        <f t="shared" si="353"/>
        <v>-13454581.048974432</v>
      </c>
      <c r="P274" s="33">
        <f t="shared" si="353"/>
        <v>-309070.92562370794</v>
      </c>
      <c r="Q274" s="33">
        <f t="shared" si="353"/>
        <v>-39532610.367206536</v>
      </c>
      <c r="R274" s="33">
        <f t="shared" si="353"/>
        <v>-2504865.3719830629</v>
      </c>
      <c r="S274" s="33">
        <f t="shared" si="353"/>
        <v>-1552012.775782621</v>
      </c>
      <c r="T274" s="33">
        <f t="shared" si="353"/>
        <v>-236825.55324382763</v>
      </c>
      <c r="U274" s="33">
        <f t="shared" si="353"/>
        <v>-97393.129701025449</v>
      </c>
      <c r="V274" s="33">
        <f t="shared" si="353"/>
        <v>-370716.52352174278</v>
      </c>
      <c r="W274" s="33">
        <f t="shared" si="353"/>
        <v>-98470.713568354142</v>
      </c>
      <c r="X274" s="33">
        <f t="shared" si="353"/>
        <v>-94638.643274471091</v>
      </c>
      <c r="Y274" s="33">
        <f t="shared" si="353"/>
        <v>-1678717.1938349437</v>
      </c>
      <c r="Z274" s="33">
        <f t="shared" si="353"/>
        <v>-322553.39903252746</v>
      </c>
      <c r="AA274" s="33">
        <f t="shared" si="353"/>
        <v>-27924611.234548457</v>
      </c>
      <c r="AB274" s="33">
        <f t="shared" si="353"/>
        <v>-28061680.125721667</v>
      </c>
      <c r="AC274" s="33">
        <f t="shared" si="353"/>
        <v>-935663.8083758119</v>
      </c>
      <c r="AD274" s="33">
        <f t="shared" si="353"/>
        <v>-1201911.3183234485</v>
      </c>
      <c r="AE274" s="33">
        <f t="shared" si="353"/>
        <v>-191419.23599922226</v>
      </c>
      <c r="AF274" s="33">
        <f t="shared" si="353"/>
        <v>-273762.9856878561</v>
      </c>
      <c r="AG274" s="33">
        <f t="shared" si="353"/>
        <v>-817304.38738307706</v>
      </c>
      <c r="AH274" s="33">
        <f t="shared" si="353"/>
        <v>-975659.67491647648</v>
      </c>
      <c r="AI274" s="33">
        <f t="shared" si="353"/>
        <v>-419387.96789061907</v>
      </c>
      <c r="AJ274" s="33">
        <f t="shared" si="353"/>
        <v>-309794.12432789436</v>
      </c>
      <c r="AK274" s="33">
        <f t="shared" si="353"/>
        <v>-323029.8954398692</v>
      </c>
      <c r="AL274" s="33">
        <f t="shared" si="353"/>
        <v>-368042.20910349826</v>
      </c>
      <c r="AM274" s="33">
        <f t="shared" si="353"/>
        <v>-471999.37078226317</v>
      </c>
      <c r="AN274" s="33">
        <f t="shared" si="353"/>
        <v>-429720.8317345776</v>
      </c>
      <c r="AO274" s="33">
        <f t="shared" si="353"/>
        <v>-4345926.8239742229</v>
      </c>
      <c r="AP274" s="33">
        <f t="shared" si="353"/>
        <v>-85685765.72044757</v>
      </c>
      <c r="AQ274" s="33">
        <f t="shared" si="353"/>
        <v>-357822.75730038073</v>
      </c>
      <c r="AR274" s="33">
        <f t="shared" si="353"/>
        <v>-59212545.405927084</v>
      </c>
      <c r="AS274" s="33">
        <f t="shared" si="353"/>
        <v>-6798532.3782313578</v>
      </c>
      <c r="AT274" s="33">
        <f t="shared" si="353"/>
        <v>-2191733.6573483078</v>
      </c>
      <c r="AU274" s="33">
        <f t="shared" si="353"/>
        <v>-368338.63454074808</v>
      </c>
      <c r="AV274" s="33">
        <f t="shared" si="353"/>
        <v>-398477.10683185956</v>
      </c>
      <c r="AW274" s="33">
        <f t="shared" si="353"/>
        <v>-325956.6766606996</v>
      </c>
      <c r="AX274" s="33">
        <f t="shared" si="353"/>
        <v>-100821.49910423577</v>
      </c>
      <c r="AY274" s="33">
        <f t="shared" si="353"/>
        <v>-517008.85684596834</v>
      </c>
      <c r="AZ274" s="33">
        <f t="shared" si="353"/>
        <v>-11087015.970948683</v>
      </c>
      <c r="BA274" s="33">
        <f t="shared" si="353"/>
        <v>-8173334.3011347353</v>
      </c>
      <c r="BB274" s="33">
        <f t="shared" si="353"/>
        <v>-7069759.8315500319</v>
      </c>
      <c r="BC274" s="33">
        <f t="shared" si="353"/>
        <v>-28281747.506675564</v>
      </c>
      <c r="BD274" s="33">
        <f t="shared" si="353"/>
        <v>-4467683.5304239821</v>
      </c>
      <c r="BE274" s="33">
        <f t="shared" si="353"/>
        <v>-1354280.4995307368</v>
      </c>
      <c r="BF274" s="33">
        <f t="shared" si="353"/>
        <v>-21955603.515808877</v>
      </c>
      <c r="BG274" s="33">
        <f t="shared" si="353"/>
        <v>-987076.29454637947</v>
      </c>
      <c r="BH274" s="33">
        <f t="shared" si="353"/>
        <v>-657860.05542506266</v>
      </c>
      <c r="BI274" s="33">
        <f t="shared" si="353"/>
        <v>-365594.87996552576</v>
      </c>
      <c r="BJ274" s="33">
        <f t="shared" si="353"/>
        <v>-5691849.9552264623</v>
      </c>
      <c r="BK274" s="33">
        <f t="shared" si="353"/>
        <v>-20366632.243342917</v>
      </c>
      <c r="BL274" s="33">
        <f t="shared" si="353"/>
        <v>-307879.66362745484</v>
      </c>
      <c r="BM274" s="33">
        <f t="shared" si="353"/>
        <v>-372752.62622391095</v>
      </c>
      <c r="BN274" s="33">
        <f t="shared" si="353"/>
        <v>-3315330.2924365844</v>
      </c>
      <c r="BO274" s="33">
        <f t="shared" ref="BO274:DZ274" si="354">IF(((BO267*-1)&gt;(BO264*$GD$269)),-BO267,(BO264*$GD$269))</f>
        <v>-1280664.0039634986</v>
      </c>
      <c r="BP274" s="33">
        <f t="shared" si="354"/>
        <v>-307037.73553715844</v>
      </c>
      <c r="BQ274" s="33">
        <f t="shared" si="354"/>
        <v>-5948206.5402929122</v>
      </c>
      <c r="BR274" s="33">
        <f t="shared" si="354"/>
        <v>-4326746.9520180225</v>
      </c>
      <c r="BS274" s="33">
        <f t="shared" si="354"/>
        <v>-1119473.948689342</v>
      </c>
      <c r="BT274" s="33">
        <f t="shared" si="354"/>
        <v>-498546.23139122501</v>
      </c>
      <c r="BU274" s="33">
        <f t="shared" si="354"/>
        <v>-495202.74519073125</v>
      </c>
      <c r="BV274" s="33">
        <f t="shared" si="354"/>
        <v>-1199016.5405432263</v>
      </c>
      <c r="BW274" s="33">
        <f t="shared" si="354"/>
        <v>-1844180.8014892046</v>
      </c>
      <c r="BX274" s="33">
        <f t="shared" si="354"/>
        <v>-178847.95307758811</v>
      </c>
      <c r="BY274" s="33">
        <f t="shared" si="354"/>
        <v>-554959.90050320711</v>
      </c>
      <c r="BZ274" s="33">
        <f t="shared" si="354"/>
        <v>-307098.11434600031</v>
      </c>
      <c r="CA274" s="33">
        <f t="shared" si="354"/>
        <v>-285604.73016349843</v>
      </c>
      <c r="CB274" s="33">
        <f t="shared" si="354"/>
        <v>-75177527.123688251</v>
      </c>
      <c r="CC274" s="33">
        <f t="shared" si="354"/>
        <v>-261723.35669383057</v>
      </c>
      <c r="CD274" s="33">
        <f t="shared" si="354"/>
        <v>-109580.28079916886</v>
      </c>
      <c r="CE274" s="33">
        <f t="shared" si="354"/>
        <v>-261041.84107434971</v>
      </c>
      <c r="CF274" s="33">
        <f t="shared" si="354"/>
        <v>-171865.56328258826</v>
      </c>
      <c r="CG274" s="33">
        <f t="shared" si="354"/>
        <v>-295032.55556508864</v>
      </c>
      <c r="CH274" s="33">
        <f t="shared" si="354"/>
        <v>-196324.85577928508</v>
      </c>
      <c r="CI274" s="33">
        <f t="shared" si="354"/>
        <v>-704389.19592758082</v>
      </c>
      <c r="CJ274" s="33">
        <f t="shared" si="354"/>
        <v>-966678.38285829278</v>
      </c>
      <c r="CK274" s="33">
        <f t="shared" si="354"/>
        <v>-5145476.4674283965</v>
      </c>
      <c r="CL274" s="33">
        <f t="shared" si="354"/>
        <v>-1303969.0372690393</v>
      </c>
      <c r="CM274" s="33">
        <f t="shared" si="354"/>
        <v>-887068.32829040743</v>
      </c>
      <c r="CN274" s="33">
        <f t="shared" si="354"/>
        <v>-26986867.987548172</v>
      </c>
      <c r="CO274" s="33">
        <f t="shared" si="354"/>
        <v>-13756656.439831</v>
      </c>
      <c r="CP274" s="33">
        <f t="shared" si="354"/>
        <v>-1072761.0738131597</v>
      </c>
      <c r="CQ274" s="33">
        <f t="shared" si="354"/>
        <v>-1064255.9590774379</v>
      </c>
      <c r="CR274" s="33">
        <f t="shared" si="354"/>
        <v>-288358.32999780792</v>
      </c>
      <c r="CS274" s="33">
        <f t="shared" si="354"/>
        <v>-410683.30696611735</v>
      </c>
      <c r="CT274" s="33">
        <f t="shared" si="354"/>
        <v>-198292.17415983463</v>
      </c>
      <c r="CU274" s="33">
        <f t="shared" si="354"/>
        <v>-402711.38637740823</v>
      </c>
      <c r="CV274" s="33">
        <f t="shared" si="354"/>
        <v>-93174.847459381126</v>
      </c>
      <c r="CW274" s="33">
        <f t="shared" si="354"/>
        <v>-265047.09717115323</v>
      </c>
      <c r="CX274" s="33">
        <f t="shared" si="354"/>
        <v>-507083.39373155212</v>
      </c>
      <c r="CY274" s="33">
        <f t="shared" si="354"/>
        <v>-96897.40097698076</v>
      </c>
      <c r="CZ274" s="33">
        <f t="shared" si="354"/>
        <v>-1951050.5158529857</v>
      </c>
      <c r="DA274" s="33">
        <f t="shared" si="354"/>
        <v>-284071.70728271728</v>
      </c>
      <c r="DB274" s="33">
        <f t="shared" si="354"/>
        <v>-385034.4318091629</v>
      </c>
      <c r="DC274" s="33">
        <f t="shared" si="354"/>
        <v>-261302.72443071165</v>
      </c>
      <c r="DD274" s="33">
        <f t="shared" si="354"/>
        <v>-262509.90754797379</v>
      </c>
      <c r="DE274" s="33">
        <f t="shared" si="354"/>
        <v>-473880.2558037925</v>
      </c>
      <c r="DF274" s="33">
        <f t="shared" si="354"/>
        <v>-19807211.004922476</v>
      </c>
      <c r="DG274" s="33">
        <f t="shared" si="354"/>
        <v>-153811.93839818781</v>
      </c>
      <c r="DH274" s="33">
        <f t="shared" si="354"/>
        <v>-1869401.1335070329</v>
      </c>
      <c r="DI274" s="33">
        <f t="shared" si="354"/>
        <v>-2489771.1577847619</v>
      </c>
      <c r="DJ274" s="33">
        <f t="shared" si="354"/>
        <v>-702734.98924654245</v>
      </c>
      <c r="DK274" s="33">
        <f t="shared" si="354"/>
        <v>-489391.61772582936</v>
      </c>
      <c r="DL274" s="33">
        <f t="shared" si="354"/>
        <v>-5514647.2311725505</v>
      </c>
      <c r="DM274" s="33">
        <f t="shared" si="354"/>
        <v>-429559.44434352266</v>
      </c>
      <c r="DN274" s="33">
        <f t="shared" si="354"/>
        <v>-1438512.9711422122</v>
      </c>
      <c r="DO274" s="33">
        <f t="shared" si="354"/>
        <v>-2979254.5670665777</v>
      </c>
      <c r="DP274" s="33">
        <f t="shared" si="354"/>
        <v>-323362.23614378355</v>
      </c>
      <c r="DQ274" s="33">
        <f t="shared" si="354"/>
        <v>-593622.61274905014</v>
      </c>
      <c r="DR274" s="33">
        <f t="shared" si="354"/>
        <v>-1420874.6335731633</v>
      </c>
      <c r="DS274" s="33">
        <f t="shared" si="354"/>
        <v>-837942.5258219114</v>
      </c>
      <c r="DT274" s="33">
        <f t="shared" si="354"/>
        <v>-237794.32143832924</v>
      </c>
      <c r="DU274" s="33">
        <f t="shared" si="354"/>
        <v>-446427.77820409846</v>
      </c>
      <c r="DV274" s="33">
        <f t="shared" si="354"/>
        <v>-302225.12182300666</v>
      </c>
      <c r="DW274" s="33">
        <f t="shared" si="354"/>
        <v>-421813.48774264904</v>
      </c>
      <c r="DX274" s="33">
        <f t="shared" si="354"/>
        <v>-308042.18382503919</v>
      </c>
      <c r="DY274" s="33">
        <f t="shared" si="354"/>
        <v>-435234.5146779932</v>
      </c>
      <c r="DZ274" s="33">
        <f t="shared" si="354"/>
        <v>-936767.64773950633</v>
      </c>
      <c r="EA274" s="33">
        <f t="shared" ref="EA274:FX274" si="355">IF(((EA267*-1)&gt;(EA264*$GD$269)),-EA267,(EA264*$GD$269))</f>
        <v>-704270.29651008139</v>
      </c>
      <c r="EB274" s="33">
        <f t="shared" si="355"/>
        <v>-588815.00502398692</v>
      </c>
      <c r="EC274" s="33">
        <f t="shared" si="355"/>
        <v>-363615.38998733374</v>
      </c>
      <c r="ED274" s="33">
        <f t="shared" si="355"/>
        <v>-2040550.785144981</v>
      </c>
      <c r="EE274" s="33">
        <f t="shared" si="355"/>
        <v>-290052.4002068651</v>
      </c>
      <c r="EF274" s="33">
        <f t="shared" si="355"/>
        <v>-1413735.9540164913</v>
      </c>
      <c r="EG274" s="33">
        <f t="shared" si="355"/>
        <v>-349751.09342797985</v>
      </c>
      <c r="EH274" s="33">
        <f t="shared" si="355"/>
        <v>-319665.15531569847</v>
      </c>
      <c r="EI274" s="33">
        <f t="shared" si="355"/>
        <v>-16377904.481658895</v>
      </c>
      <c r="EJ274" s="33">
        <f t="shared" si="355"/>
        <v>-8518401.4296892751</v>
      </c>
      <c r="EK274" s="33">
        <f t="shared" si="355"/>
        <v>-681392.68568223692</v>
      </c>
      <c r="EL274" s="33">
        <f t="shared" si="355"/>
        <v>-489072.24467560783</v>
      </c>
      <c r="EM274" s="33">
        <f t="shared" si="355"/>
        <v>-470292.22030132019</v>
      </c>
      <c r="EN274" s="33">
        <f t="shared" si="355"/>
        <v>-1069332.6977853498</v>
      </c>
      <c r="EO274" s="33">
        <f t="shared" si="355"/>
        <v>-440460.05514184339</v>
      </c>
      <c r="EP274" s="33">
        <f t="shared" si="355"/>
        <v>-480498.68016054633</v>
      </c>
      <c r="EQ274" s="33">
        <f t="shared" si="355"/>
        <v>-2573166.0569801694</v>
      </c>
      <c r="ER274" s="33">
        <f t="shared" si="355"/>
        <v>-446444.20941927569</v>
      </c>
      <c r="ES274" s="33">
        <f t="shared" si="355"/>
        <v>-217363.28344000451</v>
      </c>
      <c r="ET274" s="33">
        <f t="shared" si="355"/>
        <v>-364687.63442739483</v>
      </c>
      <c r="EU274" s="33">
        <f t="shared" si="355"/>
        <v>-711297.73468637734</v>
      </c>
      <c r="EV274" s="33">
        <f t="shared" si="355"/>
        <v>-135268.63194506624</v>
      </c>
      <c r="EW274" s="33">
        <f t="shared" si="355"/>
        <v>-1140837.5558618216</v>
      </c>
      <c r="EX274" s="33">
        <f t="shared" si="355"/>
        <v>-362059.43163868022</v>
      </c>
      <c r="EY274" s="33">
        <f t="shared" si="355"/>
        <v>-479781.79028336727</v>
      </c>
      <c r="EZ274" s="33">
        <f t="shared" si="355"/>
        <v>-219054.72037072555</v>
      </c>
      <c r="FA274" s="33">
        <f t="shared" si="355"/>
        <v>-3337584.6295787822</v>
      </c>
      <c r="FB274" s="33">
        <f t="shared" si="355"/>
        <v>-233121.00999999989</v>
      </c>
      <c r="FC274" s="33">
        <f t="shared" si="355"/>
        <v>-2142643.5934904874</v>
      </c>
      <c r="FD274" s="33">
        <f t="shared" si="355"/>
        <v>-428024.69906684879</v>
      </c>
      <c r="FE274" s="33">
        <f t="shared" si="355"/>
        <v>-184287.42394412283</v>
      </c>
      <c r="FF274" s="33">
        <f t="shared" si="355"/>
        <v>-332988.86798719963</v>
      </c>
      <c r="FG274" s="33">
        <f t="shared" si="355"/>
        <v>-208263.07098642286</v>
      </c>
      <c r="FH274" s="33">
        <f t="shared" si="355"/>
        <v>-175965.51030179806</v>
      </c>
      <c r="FI274" s="33">
        <f t="shared" si="355"/>
        <v>-1747298.0828331101</v>
      </c>
      <c r="FJ274" s="33">
        <f t="shared" si="355"/>
        <v>-1740634.514038366</v>
      </c>
      <c r="FK274" s="33">
        <f t="shared" si="355"/>
        <v>-2084335.6587699086</v>
      </c>
      <c r="FL274" s="33">
        <f t="shared" si="355"/>
        <v>-5388337.6182777546</v>
      </c>
      <c r="FM274" s="33">
        <f t="shared" si="355"/>
        <v>-3345320.2018989827</v>
      </c>
      <c r="FN274" s="33">
        <f t="shared" si="355"/>
        <v>-20272641.802784801</v>
      </c>
      <c r="FO274" s="33">
        <f t="shared" si="355"/>
        <v>-1072660.3887322266</v>
      </c>
      <c r="FP274" s="33">
        <f t="shared" si="355"/>
        <v>-2198529.4078827244</v>
      </c>
      <c r="FQ274" s="33">
        <f t="shared" si="355"/>
        <v>-885923.52350696269</v>
      </c>
      <c r="FR274" s="33">
        <f t="shared" si="355"/>
        <v>-273301.91907705396</v>
      </c>
      <c r="FS274" s="33">
        <f t="shared" si="355"/>
        <v>-298951.74375994928</v>
      </c>
      <c r="FT274" s="47">
        <f t="shared" si="355"/>
        <v>-154786.61021502197</v>
      </c>
      <c r="FU274" s="33">
        <f t="shared" si="355"/>
        <v>-815884.45856235677</v>
      </c>
      <c r="FV274" s="33">
        <f t="shared" si="355"/>
        <v>-682517.3108312377</v>
      </c>
      <c r="FW274" s="33">
        <f t="shared" si="355"/>
        <v>-313038.64563514781</v>
      </c>
      <c r="FX274" s="33">
        <f t="shared" si="355"/>
        <v>-128929.60670052192</v>
      </c>
      <c r="FY274" s="107"/>
      <c r="FZ274" s="125">
        <f>SUM(C274:FX274)</f>
        <v>-822396894.00000036</v>
      </c>
      <c r="GA274" s="33"/>
      <c r="GB274" s="6"/>
      <c r="GC274" s="6"/>
      <c r="GD274" s="6"/>
      <c r="GE274" s="48"/>
    </row>
    <row r="275" spans="1:187" ht="15.75" x14ac:dyDescent="0.25">
      <c r="A275" s="3"/>
      <c r="B275" s="45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47"/>
      <c r="FU275" s="33"/>
      <c r="FV275" s="33"/>
      <c r="FW275" s="33"/>
      <c r="FX275" s="33"/>
      <c r="FY275" s="33"/>
      <c r="FZ275" s="125"/>
      <c r="GA275" s="33"/>
      <c r="GB275" s="48"/>
      <c r="GC275" s="33"/>
      <c r="GD275" s="6"/>
      <c r="GE275" s="48"/>
    </row>
    <row r="276" spans="1:187" ht="15.75" x14ac:dyDescent="0.25">
      <c r="A276" s="3"/>
      <c r="B276" s="45" t="s">
        <v>657</v>
      </c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  <c r="EB276" s="48"/>
      <c r="EC276" s="48"/>
      <c r="ED276" s="48"/>
      <c r="EE276" s="48"/>
      <c r="EF276" s="48"/>
      <c r="EG276" s="48"/>
      <c r="EH276" s="48"/>
      <c r="EI276" s="48"/>
      <c r="EJ276" s="48"/>
      <c r="EK276" s="48"/>
      <c r="EL276" s="48"/>
      <c r="EM276" s="48"/>
      <c r="EN276" s="48"/>
      <c r="EO276" s="48"/>
      <c r="EP276" s="48"/>
      <c r="EQ276" s="48"/>
      <c r="ER276" s="48"/>
      <c r="ES276" s="48"/>
      <c r="ET276" s="48"/>
      <c r="EU276" s="48"/>
      <c r="EV276" s="48"/>
      <c r="EW276" s="48"/>
      <c r="EX276" s="48"/>
      <c r="EY276" s="48"/>
      <c r="EZ276" s="48"/>
      <c r="FA276" s="48"/>
      <c r="FB276" s="48"/>
      <c r="FC276" s="48"/>
      <c r="FD276" s="48"/>
      <c r="FE276" s="48"/>
      <c r="FF276" s="48"/>
      <c r="FG276" s="48"/>
      <c r="FH276" s="48"/>
      <c r="FI276" s="48"/>
      <c r="FJ276" s="48"/>
      <c r="FK276" s="48"/>
      <c r="FL276" s="48"/>
      <c r="FM276" s="48"/>
      <c r="FN276" s="48"/>
      <c r="FO276" s="48"/>
      <c r="FP276" s="48"/>
      <c r="FQ276" s="48"/>
      <c r="FR276" s="48"/>
      <c r="FS276" s="48"/>
      <c r="FT276" s="2"/>
      <c r="FU276" s="48"/>
      <c r="FV276" s="48"/>
      <c r="FW276" s="48"/>
      <c r="FX276" s="48"/>
      <c r="FY276" s="33"/>
      <c r="FZ276" s="33"/>
      <c r="GA276" s="33"/>
      <c r="GB276" s="48"/>
      <c r="GC276" s="33"/>
      <c r="GD276" s="48"/>
      <c r="GE276" s="48"/>
    </row>
    <row r="277" spans="1:187" ht="15.75" x14ac:dyDescent="0.25">
      <c r="A277" s="3" t="s">
        <v>658</v>
      </c>
      <c r="B277" s="2" t="s">
        <v>659</v>
      </c>
      <c r="C277" s="48">
        <f t="shared" ref="C277:BN277" si="356">C264+C274</f>
        <v>64477559.233182676</v>
      </c>
      <c r="D277" s="48">
        <f t="shared" si="356"/>
        <v>314400274.21832126</v>
      </c>
      <c r="E277" s="48">
        <f t="shared" si="356"/>
        <v>64477346.83467263</v>
      </c>
      <c r="F277" s="48">
        <f t="shared" si="356"/>
        <v>131639123.68550268</v>
      </c>
      <c r="G277" s="48">
        <f t="shared" si="356"/>
        <v>8326057.1860955488</v>
      </c>
      <c r="H277" s="48">
        <f t="shared" si="356"/>
        <v>7570226.2618049756</v>
      </c>
      <c r="I277" s="48">
        <f t="shared" si="356"/>
        <v>83776669.700729683</v>
      </c>
      <c r="J277" s="48">
        <f t="shared" si="356"/>
        <v>17059160.796165191</v>
      </c>
      <c r="K277" s="48">
        <f t="shared" si="356"/>
        <v>3004948.4327311357</v>
      </c>
      <c r="L277" s="48">
        <f t="shared" si="356"/>
        <v>21030278.463509966</v>
      </c>
      <c r="M277" s="48">
        <f t="shared" si="356"/>
        <v>12081846.628163008</v>
      </c>
      <c r="N277" s="48">
        <f t="shared" si="356"/>
        <v>402285353.10457283</v>
      </c>
      <c r="O277" s="48">
        <f t="shared" si="356"/>
        <v>108405593.63102555</v>
      </c>
      <c r="P277" s="48">
        <f t="shared" si="356"/>
        <v>2490231.1743762922</v>
      </c>
      <c r="Q277" s="48">
        <f t="shared" si="356"/>
        <v>318520218.4327935</v>
      </c>
      <c r="R277" s="48">
        <f t="shared" si="356"/>
        <v>20182078.998016939</v>
      </c>
      <c r="S277" s="48">
        <f t="shared" si="356"/>
        <v>12504801.574217379</v>
      </c>
      <c r="T277" s="48">
        <f t="shared" si="356"/>
        <v>1908139.2867561723</v>
      </c>
      <c r="U277" s="48">
        <f t="shared" si="356"/>
        <v>784711.1702989745</v>
      </c>
      <c r="V277" s="48">
        <f t="shared" si="356"/>
        <v>2986919.0764782573</v>
      </c>
      <c r="W277" s="48">
        <f t="shared" si="356"/>
        <v>793393.42643164587</v>
      </c>
      <c r="X277" s="48">
        <f t="shared" si="356"/>
        <v>762517.85672552895</v>
      </c>
      <c r="Y277" s="48">
        <f t="shared" si="356"/>
        <v>13525678.226165056</v>
      </c>
      <c r="Z277" s="48">
        <f t="shared" si="356"/>
        <v>2598861.5009674723</v>
      </c>
      <c r="AA277" s="48">
        <f t="shared" si="356"/>
        <v>224992814.47545156</v>
      </c>
      <c r="AB277" s="48">
        <f t="shared" si="356"/>
        <v>226097199.25427833</v>
      </c>
      <c r="AC277" s="48">
        <f t="shared" si="356"/>
        <v>7538784.7616241882</v>
      </c>
      <c r="AD277" s="48">
        <f t="shared" si="356"/>
        <v>9683981.2016765513</v>
      </c>
      <c r="AE277" s="48">
        <f t="shared" si="356"/>
        <v>1542293.7240007776</v>
      </c>
      <c r="AF277" s="48">
        <f t="shared" si="356"/>
        <v>2205749.7643121439</v>
      </c>
      <c r="AG277" s="48">
        <f t="shared" si="356"/>
        <v>6585145.0126169221</v>
      </c>
      <c r="AH277" s="48">
        <f t="shared" si="356"/>
        <v>7861037.5050835256</v>
      </c>
      <c r="AI277" s="48">
        <f t="shared" si="356"/>
        <v>3379072.2621093811</v>
      </c>
      <c r="AJ277" s="48">
        <f t="shared" si="356"/>
        <v>2496058.0956721059</v>
      </c>
      <c r="AK277" s="48">
        <f t="shared" si="356"/>
        <v>2602700.7045601308</v>
      </c>
      <c r="AL277" s="48">
        <f t="shared" si="356"/>
        <v>2965371.7208965016</v>
      </c>
      <c r="AM277" s="48">
        <f t="shared" si="356"/>
        <v>3802970.289217737</v>
      </c>
      <c r="AN277" s="48">
        <f t="shared" si="356"/>
        <v>3462325.7082654224</v>
      </c>
      <c r="AO277" s="48">
        <f t="shared" si="356"/>
        <v>35015789.456025779</v>
      </c>
      <c r="AP277" s="48">
        <f t="shared" si="356"/>
        <v>690383168.73955238</v>
      </c>
      <c r="AQ277" s="48">
        <f t="shared" si="356"/>
        <v>2883032.0526996194</v>
      </c>
      <c r="AR277" s="48">
        <f t="shared" si="356"/>
        <v>477084430.33407295</v>
      </c>
      <c r="AS277" s="48">
        <f t="shared" si="356"/>
        <v>54776803.201768637</v>
      </c>
      <c r="AT277" s="48">
        <f t="shared" si="356"/>
        <v>17659129.432651691</v>
      </c>
      <c r="AU277" s="48">
        <f t="shared" si="356"/>
        <v>2967760.0654592523</v>
      </c>
      <c r="AV277" s="48">
        <f t="shared" si="356"/>
        <v>3210590.2931681406</v>
      </c>
      <c r="AW277" s="48">
        <f t="shared" si="356"/>
        <v>2626282.2233393006</v>
      </c>
      <c r="AX277" s="48">
        <f t="shared" si="356"/>
        <v>812334.06089576415</v>
      </c>
      <c r="AY277" s="48">
        <f t="shared" si="356"/>
        <v>4165618.5231540324</v>
      </c>
      <c r="AZ277" s="48">
        <f t="shared" si="356"/>
        <v>89329763.859051332</v>
      </c>
      <c r="BA277" s="48">
        <f t="shared" si="356"/>
        <v>65853790.14286527</v>
      </c>
      <c r="BB277" s="48">
        <f t="shared" si="356"/>
        <v>56962123.798449971</v>
      </c>
      <c r="BC277" s="48">
        <f t="shared" si="356"/>
        <v>227870315.41332445</v>
      </c>
      <c r="BD277" s="48">
        <f t="shared" si="356"/>
        <v>35996801.647576012</v>
      </c>
      <c r="BE277" s="48">
        <f t="shared" si="356"/>
        <v>10911642.730469262</v>
      </c>
      <c r="BF277" s="48">
        <f t="shared" si="356"/>
        <v>176899616.86619112</v>
      </c>
      <c r="BG277" s="48">
        <f t="shared" si="356"/>
        <v>7953022.9354536207</v>
      </c>
      <c r="BH277" s="48">
        <f t="shared" si="356"/>
        <v>5300477.9245749377</v>
      </c>
      <c r="BI277" s="48">
        <f t="shared" si="356"/>
        <v>2945653.2200344745</v>
      </c>
      <c r="BJ277" s="48">
        <f t="shared" si="356"/>
        <v>45860095.60677354</v>
      </c>
      <c r="BK277" s="48">
        <f t="shared" si="356"/>
        <v>164097035.0966571</v>
      </c>
      <c r="BL277" s="48">
        <f t="shared" si="356"/>
        <v>2480632.9963725451</v>
      </c>
      <c r="BM277" s="48">
        <f t="shared" si="356"/>
        <v>3003324.2637760886</v>
      </c>
      <c r="BN277" s="48">
        <f t="shared" si="356"/>
        <v>26712117.391563416</v>
      </c>
      <c r="BO277" s="48">
        <f t="shared" ref="BO277:DZ277" si="357">BO264+BO274</f>
        <v>10318503.496036502</v>
      </c>
      <c r="BP277" s="48">
        <f t="shared" si="357"/>
        <v>2473849.4544628421</v>
      </c>
      <c r="BQ277" s="48">
        <f t="shared" si="357"/>
        <v>47925599.369707085</v>
      </c>
      <c r="BR277" s="48">
        <f t="shared" si="357"/>
        <v>34861254.327981979</v>
      </c>
      <c r="BS277" s="48">
        <f t="shared" si="357"/>
        <v>9019770.8513106592</v>
      </c>
      <c r="BT277" s="48">
        <f t="shared" si="357"/>
        <v>4016862.3586087758</v>
      </c>
      <c r="BU277" s="48">
        <f t="shared" si="357"/>
        <v>3989923.3848092686</v>
      </c>
      <c r="BV277" s="48">
        <f t="shared" si="357"/>
        <v>9660657.5394567735</v>
      </c>
      <c r="BW277" s="48">
        <f t="shared" si="357"/>
        <v>14858843.528510796</v>
      </c>
      <c r="BX277" s="48">
        <f t="shared" si="357"/>
        <v>1441004.996922412</v>
      </c>
      <c r="BY277" s="48">
        <f t="shared" si="357"/>
        <v>4471395.8194967927</v>
      </c>
      <c r="BZ277" s="48">
        <f t="shared" si="357"/>
        <v>2474335.9356539999</v>
      </c>
      <c r="CA277" s="48">
        <f t="shared" si="357"/>
        <v>2301160.4898365019</v>
      </c>
      <c r="CB277" s="48">
        <f t="shared" si="357"/>
        <v>605716701.68631184</v>
      </c>
      <c r="CC277" s="48">
        <f t="shared" si="357"/>
        <v>2108744.6533061694</v>
      </c>
      <c r="CD277" s="48">
        <f t="shared" si="357"/>
        <v>882904.88920083106</v>
      </c>
      <c r="CE277" s="48">
        <f t="shared" si="357"/>
        <v>2103253.5789256506</v>
      </c>
      <c r="CF277" s="48">
        <f t="shared" si="357"/>
        <v>1384746.8267174119</v>
      </c>
      <c r="CG277" s="48">
        <f t="shared" si="357"/>
        <v>2377121.9044349114</v>
      </c>
      <c r="CH277" s="48">
        <f t="shared" si="357"/>
        <v>1581819.0442207148</v>
      </c>
      <c r="CI277" s="48">
        <f t="shared" si="357"/>
        <v>5675370.2440724187</v>
      </c>
      <c r="CJ277" s="48">
        <f t="shared" si="357"/>
        <v>7788673.8771417066</v>
      </c>
      <c r="CK277" s="48">
        <f t="shared" si="357"/>
        <v>41457881.812571608</v>
      </c>
      <c r="CL277" s="48">
        <f t="shared" si="357"/>
        <v>10506275.672730962</v>
      </c>
      <c r="CM277" s="48">
        <f t="shared" si="357"/>
        <v>7147243.6317095924</v>
      </c>
      <c r="CN277" s="48">
        <f t="shared" si="357"/>
        <v>217437275.36245182</v>
      </c>
      <c r="CO277" s="48">
        <f t="shared" si="357"/>
        <v>110839460.724169</v>
      </c>
      <c r="CP277" s="48">
        <f t="shared" si="357"/>
        <v>8643398.1561868396</v>
      </c>
      <c r="CQ277" s="48">
        <f t="shared" si="357"/>
        <v>8574871.1609225608</v>
      </c>
      <c r="CR277" s="48">
        <f t="shared" si="357"/>
        <v>2323346.660002192</v>
      </c>
      <c r="CS277" s="48">
        <f t="shared" si="357"/>
        <v>3308937.4930338822</v>
      </c>
      <c r="CT277" s="48">
        <f t="shared" si="357"/>
        <v>1597670.0258401653</v>
      </c>
      <c r="CU277" s="48">
        <f t="shared" si="357"/>
        <v>3244706.523622592</v>
      </c>
      <c r="CV277" s="48">
        <f t="shared" si="357"/>
        <v>750723.83254061884</v>
      </c>
      <c r="CW277" s="48">
        <f t="shared" si="357"/>
        <v>2135524.5328288465</v>
      </c>
      <c r="CX277" s="48">
        <f t="shared" si="357"/>
        <v>4085647.5662684478</v>
      </c>
      <c r="CY277" s="48">
        <f t="shared" si="357"/>
        <v>780717.00902301923</v>
      </c>
      <c r="CZ277" s="48">
        <f t="shared" si="357"/>
        <v>15719908.974147016</v>
      </c>
      <c r="DA277" s="48">
        <f t="shared" si="357"/>
        <v>2288808.6927172826</v>
      </c>
      <c r="DB277" s="48">
        <f t="shared" si="357"/>
        <v>3102280.6281908373</v>
      </c>
      <c r="DC277" s="48">
        <f t="shared" si="357"/>
        <v>2105355.5555692883</v>
      </c>
      <c r="DD277" s="48">
        <f t="shared" si="357"/>
        <v>2115082.0124520259</v>
      </c>
      <c r="DE277" s="48">
        <f t="shared" si="357"/>
        <v>3818124.8641962074</v>
      </c>
      <c r="DF277" s="48">
        <f t="shared" si="357"/>
        <v>159589693.60307753</v>
      </c>
      <c r="DG277" s="48">
        <f t="shared" si="357"/>
        <v>1239286.0416018122</v>
      </c>
      <c r="DH277" s="48">
        <f t="shared" si="357"/>
        <v>15062047.556492969</v>
      </c>
      <c r="DI277" s="48">
        <f t="shared" si="357"/>
        <v>20060462.632215239</v>
      </c>
      <c r="DJ277" s="48">
        <f t="shared" si="357"/>
        <v>5662042.0507534575</v>
      </c>
      <c r="DK277" s="48">
        <f t="shared" si="357"/>
        <v>3943102.2522741705</v>
      </c>
      <c r="DL277" s="48">
        <f t="shared" si="357"/>
        <v>44432346.468827441</v>
      </c>
      <c r="DM277" s="48">
        <f t="shared" si="357"/>
        <v>3461025.385656477</v>
      </c>
      <c r="DN277" s="48">
        <f t="shared" si="357"/>
        <v>11590316.488857787</v>
      </c>
      <c r="DO277" s="48">
        <f t="shared" si="357"/>
        <v>24004304.462933421</v>
      </c>
      <c r="DP277" s="48">
        <f t="shared" si="357"/>
        <v>2605378.4238562165</v>
      </c>
      <c r="DQ277" s="48">
        <f t="shared" si="357"/>
        <v>4782907.1372509496</v>
      </c>
      <c r="DR277" s="48">
        <f t="shared" si="357"/>
        <v>11448201.736426836</v>
      </c>
      <c r="DS277" s="48">
        <f t="shared" si="357"/>
        <v>6751429.6141780885</v>
      </c>
      <c r="DT277" s="48">
        <f t="shared" si="357"/>
        <v>1915944.7985616704</v>
      </c>
      <c r="DU277" s="48">
        <f t="shared" si="357"/>
        <v>3596936.1017959015</v>
      </c>
      <c r="DV277" s="48">
        <f t="shared" si="357"/>
        <v>2435073.4981769933</v>
      </c>
      <c r="DW277" s="48">
        <f t="shared" si="357"/>
        <v>3398615.0422573509</v>
      </c>
      <c r="DX277" s="48">
        <f t="shared" si="357"/>
        <v>2481942.4461749606</v>
      </c>
      <c r="DY277" s="48">
        <f t="shared" si="357"/>
        <v>3506750.2853220073</v>
      </c>
      <c r="DZ277" s="48">
        <f t="shared" si="357"/>
        <v>7547678.5622604927</v>
      </c>
      <c r="EA277" s="48">
        <f t="shared" ref="EA277:FX277" si="358">EA264+EA274</f>
        <v>5674412.2534899181</v>
      </c>
      <c r="EB277" s="48">
        <f t="shared" si="358"/>
        <v>4744171.5149760135</v>
      </c>
      <c r="EC277" s="48">
        <f t="shared" si="358"/>
        <v>2929704.1700126659</v>
      </c>
      <c r="ED277" s="48">
        <f t="shared" si="358"/>
        <v>16441026.17485502</v>
      </c>
      <c r="EE277" s="48">
        <f t="shared" si="358"/>
        <v>2336996.0397931347</v>
      </c>
      <c r="EF277" s="48">
        <f t="shared" si="358"/>
        <v>11390684.315983508</v>
      </c>
      <c r="EG277" s="48">
        <f t="shared" si="358"/>
        <v>2817997.4365720204</v>
      </c>
      <c r="EH277" s="48">
        <f t="shared" si="358"/>
        <v>2575590.4846843015</v>
      </c>
      <c r="EI277" s="48">
        <f t="shared" si="358"/>
        <v>131959252.48834111</v>
      </c>
      <c r="EJ277" s="48">
        <f t="shared" si="358"/>
        <v>68634048.166310728</v>
      </c>
      <c r="EK277" s="48">
        <f t="shared" si="358"/>
        <v>5490083.8843177622</v>
      </c>
      <c r="EL277" s="48">
        <f t="shared" si="358"/>
        <v>3940529.0153243919</v>
      </c>
      <c r="EM277" s="48">
        <f t="shared" si="358"/>
        <v>3789215.5196986799</v>
      </c>
      <c r="EN277" s="48">
        <f t="shared" si="358"/>
        <v>8615775.2122146506</v>
      </c>
      <c r="EO277" s="48">
        <f t="shared" si="358"/>
        <v>3548853.2548581567</v>
      </c>
      <c r="EP277" s="48">
        <f t="shared" si="358"/>
        <v>3871450.5098394533</v>
      </c>
      <c r="EQ277" s="48">
        <f t="shared" si="358"/>
        <v>20732387.94301983</v>
      </c>
      <c r="ER277" s="48">
        <f t="shared" si="358"/>
        <v>3597068.4905807241</v>
      </c>
      <c r="ES277" s="48">
        <f t="shared" si="358"/>
        <v>1751328.8365599955</v>
      </c>
      <c r="ET277" s="48">
        <f t="shared" si="358"/>
        <v>2938343.4055726053</v>
      </c>
      <c r="EU277" s="48">
        <f t="shared" si="358"/>
        <v>5731033.3853136227</v>
      </c>
      <c r="EV277" s="48">
        <f t="shared" si="358"/>
        <v>1089879.8180549338</v>
      </c>
      <c r="EW277" s="48">
        <f t="shared" si="358"/>
        <v>9191900.6641381793</v>
      </c>
      <c r="EX277" s="48">
        <f t="shared" si="358"/>
        <v>2917167.5783613194</v>
      </c>
      <c r="EY277" s="48">
        <f t="shared" si="358"/>
        <v>3865674.4197166329</v>
      </c>
      <c r="EZ277" s="48">
        <f t="shared" si="358"/>
        <v>1764956.9996292745</v>
      </c>
      <c r="FA277" s="48">
        <f t="shared" si="358"/>
        <v>26891423.950421214</v>
      </c>
      <c r="FB277" s="48">
        <f t="shared" si="358"/>
        <v>3619381.48</v>
      </c>
      <c r="FC277" s="48">
        <f t="shared" si="358"/>
        <v>17263603.366509512</v>
      </c>
      <c r="FD277" s="48">
        <f t="shared" si="358"/>
        <v>3448659.7109331507</v>
      </c>
      <c r="FE277" s="48">
        <f t="shared" si="358"/>
        <v>1484831.6360558772</v>
      </c>
      <c r="FF277" s="48">
        <f t="shared" si="358"/>
        <v>2682941.6520128003</v>
      </c>
      <c r="FG277" s="48">
        <f t="shared" si="358"/>
        <v>1678007.0490135769</v>
      </c>
      <c r="FH277" s="48">
        <f t="shared" si="358"/>
        <v>1417780.7196982021</v>
      </c>
      <c r="FI277" s="48">
        <f t="shared" si="358"/>
        <v>14078244.817166891</v>
      </c>
      <c r="FJ277" s="48">
        <f t="shared" si="358"/>
        <v>14024555.435961634</v>
      </c>
      <c r="FK277" s="48">
        <f t="shared" si="358"/>
        <v>16793807.52123009</v>
      </c>
      <c r="FL277" s="48">
        <f t="shared" si="358"/>
        <v>43414650.821722239</v>
      </c>
      <c r="FM277" s="48">
        <f t="shared" si="358"/>
        <v>26953750.626101017</v>
      </c>
      <c r="FN277" s="48">
        <f t="shared" si="358"/>
        <v>163339739.90721521</v>
      </c>
      <c r="FO277" s="48">
        <f t="shared" si="358"/>
        <v>8642586.9212677721</v>
      </c>
      <c r="FP277" s="48">
        <f t="shared" si="358"/>
        <v>17713883.822117276</v>
      </c>
      <c r="FQ277" s="48">
        <f t="shared" si="358"/>
        <v>7138019.7664930373</v>
      </c>
      <c r="FR277" s="48">
        <f t="shared" si="358"/>
        <v>2202034.8809229461</v>
      </c>
      <c r="FS277" s="48">
        <f t="shared" si="358"/>
        <v>2408699.3962400509</v>
      </c>
      <c r="FT277" s="2">
        <f t="shared" si="358"/>
        <v>1247139.119784978</v>
      </c>
      <c r="FU277" s="48">
        <f t="shared" si="358"/>
        <v>6573704.4314376432</v>
      </c>
      <c r="FV277" s="48">
        <f t="shared" si="358"/>
        <v>5499145.1591687622</v>
      </c>
      <c r="FW277" s="48">
        <f t="shared" si="358"/>
        <v>2522199.6943648523</v>
      </c>
      <c r="FX277" s="48">
        <f t="shared" si="358"/>
        <v>1038805.3332994783</v>
      </c>
      <c r="FY277" s="48">
        <f>FY266+FY275</f>
        <v>0</v>
      </c>
      <c r="FZ277" s="125">
        <f>SUM(C277:FX277)</f>
        <v>6627917198.593998</v>
      </c>
      <c r="GA277" s="33"/>
      <c r="GB277" s="48"/>
      <c r="GC277" s="33"/>
      <c r="GD277" s="6"/>
      <c r="GE277" s="6"/>
    </row>
    <row r="278" spans="1:187" ht="15.75" x14ac:dyDescent="0.25">
      <c r="A278" s="3" t="s">
        <v>660</v>
      </c>
      <c r="B278" s="2" t="s">
        <v>661</v>
      </c>
      <c r="C278" s="48">
        <f t="shared" ref="C278:BN279" si="359">C265</f>
        <v>17413885.93</v>
      </c>
      <c r="D278" s="48">
        <f t="shared" si="359"/>
        <v>67132126.189999998</v>
      </c>
      <c r="E278" s="48">
        <f t="shared" si="359"/>
        <v>17916076.420000002</v>
      </c>
      <c r="F278" s="48">
        <f t="shared" si="359"/>
        <v>30850450.079999998</v>
      </c>
      <c r="G278" s="48">
        <f t="shared" si="359"/>
        <v>3385894.74</v>
      </c>
      <c r="H278" s="48">
        <f t="shared" si="359"/>
        <v>2671536.2200000002</v>
      </c>
      <c r="I278" s="48">
        <f t="shared" si="359"/>
        <v>18622849.59</v>
      </c>
      <c r="J278" s="48">
        <f t="shared" si="359"/>
        <v>3550253.52</v>
      </c>
      <c r="K278" s="48">
        <f t="shared" si="359"/>
        <v>1085169.1499999999</v>
      </c>
      <c r="L278" s="48">
        <f t="shared" si="359"/>
        <v>12050042.890000001</v>
      </c>
      <c r="M278" s="48">
        <f t="shared" si="359"/>
        <v>4219439</v>
      </c>
      <c r="N278" s="48">
        <f t="shared" si="359"/>
        <v>123524574.34999999</v>
      </c>
      <c r="O278" s="48">
        <f t="shared" si="359"/>
        <v>43036999.630000003</v>
      </c>
      <c r="P278" s="48">
        <f t="shared" si="359"/>
        <v>952117.5</v>
      </c>
      <c r="Q278" s="48">
        <f t="shared" si="359"/>
        <v>66535183.670000002</v>
      </c>
      <c r="R278" s="48">
        <f t="shared" si="359"/>
        <v>1567018.02</v>
      </c>
      <c r="S278" s="48">
        <f t="shared" si="359"/>
        <v>5984509.9199999999</v>
      </c>
      <c r="T278" s="48">
        <f t="shared" si="359"/>
        <v>535036.79</v>
      </c>
      <c r="U278" s="48">
        <f t="shared" si="359"/>
        <v>316764.7</v>
      </c>
      <c r="V278" s="48">
        <f t="shared" si="359"/>
        <v>745532.96</v>
      </c>
      <c r="W278" s="48">
        <f t="shared" si="359"/>
        <v>181736.89</v>
      </c>
      <c r="X278" s="48">
        <f t="shared" si="359"/>
        <v>148203.57999999999</v>
      </c>
      <c r="Y278" s="48">
        <f t="shared" si="359"/>
        <v>1193185.3700000001</v>
      </c>
      <c r="Z278" s="48">
        <f t="shared" si="359"/>
        <v>426886.39</v>
      </c>
      <c r="AA278" s="48">
        <f t="shared" si="359"/>
        <v>80732968.930000007</v>
      </c>
      <c r="AB278" s="48">
        <f t="shared" si="359"/>
        <v>166580824.49000001</v>
      </c>
      <c r="AC278" s="48">
        <f t="shared" si="359"/>
        <v>3082935.95</v>
      </c>
      <c r="AD278" s="48">
        <f t="shared" si="359"/>
        <v>3376462.79</v>
      </c>
      <c r="AE278" s="48">
        <f t="shared" si="359"/>
        <v>314465.98</v>
      </c>
      <c r="AF278" s="48">
        <f t="shared" si="359"/>
        <v>510138.94</v>
      </c>
      <c r="AG278" s="48">
        <f t="shared" si="359"/>
        <v>5786992.5099999998</v>
      </c>
      <c r="AH278" s="48">
        <f t="shared" si="359"/>
        <v>532059.78</v>
      </c>
      <c r="AI278" s="48">
        <f t="shared" si="359"/>
        <v>216151.5</v>
      </c>
      <c r="AJ278" s="48">
        <f t="shared" si="359"/>
        <v>529322.01</v>
      </c>
      <c r="AK278" s="48">
        <f t="shared" si="359"/>
        <v>1033386.72</v>
      </c>
      <c r="AL278" s="48">
        <f t="shared" si="359"/>
        <v>1725801.42</v>
      </c>
      <c r="AM278" s="48">
        <f t="shared" si="359"/>
        <v>736588.54</v>
      </c>
      <c r="AN278" s="48">
        <f t="shared" si="359"/>
        <v>2207520.31</v>
      </c>
      <c r="AO278" s="48">
        <f t="shared" si="359"/>
        <v>7852081.1399999997</v>
      </c>
      <c r="AP278" s="48">
        <f t="shared" si="359"/>
        <v>423384220.31</v>
      </c>
      <c r="AQ278" s="48">
        <f t="shared" si="359"/>
        <v>2160230.9300000002</v>
      </c>
      <c r="AR278" s="48">
        <f t="shared" si="359"/>
        <v>162307453.69</v>
      </c>
      <c r="AS278" s="48">
        <f t="shared" si="359"/>
        <v>33700794.18</v>
      </c>
      <c r="AT278" s="48">
        <f t="shared" si="359"/>
        <v>5588123.1500000004</v>
      </c>
      <c r="AU278" s="48">
        <f t="shared" si="359"/>
        <v>733361.19</v>
      </c>
      <c r="AV278" s="48">
        <f t="shared" si="359"/>
        <v>444890.66</v>
      </c>
      <c r="AW278" s="48">
        <f t="shared" si="359"/>
        <v>437509.13</v>
      </c>
      <c r="AX278" s="48">
        <f t="shared" si="359"/>
        <v>278101.24</v>
      </c>
      <c r="AY278" s="48">
        <f t="shared" si="359"/>
        <v>1061058.23</v>
      </c>
      <c r="AZ278" s="48">
        <f t="shared" si="359"/>
        <v>10598084.880000001</v>
      </c>
      <c r="BA278" s="48">
        <f t="shared" si="359"/>
        <v>7984188.3200000003</v>
      </c>
      <c r="BB278" s="48">
        <f t="shared" si="359"/>
        <v>2928779.41</v>
      </c>
      <c r="BC278" s="48">
        <f t="shared" si="359"/>
        <v>59649010.840000004</v>
      </c>
      <c r="BD278" s="48">
        <f t="shared" si="359"/>
        <v>10373437.26</v>
      </c>
      <c r="BE278" s="48">
        <f t="shared" si="359"/>
        <v>2742192.3</v>
      </c>
      <c r="BF278" s="48">
        <f t="shared" si="359"/>
        <v>41645230.210000001</v>
      </c>
      <c r="BG278" s="48">
        <f t="shared" si="359"/>
        <v>840429.81</v>
      </c>
      <c r="BH278" s="48">
        <f t="shared" si="359"/>
        <v>905428.04</v>
      </c>
      <c r="BI278" s="48">
        <f t="shared" si="359"/>
        <v>295165.63</v>
      </c>
      <c r="BJ278" s="48">
        <f t="shared" si="359"/>
        <v>11539352.060000001</v>
      </c>
      <c r="BK278" s="48">
        <f t="shared" si="359"/>
        <v>20559617.809999999</v>
      </c>
      <c r="BL278" s="48">
        <f t="shared" si="359"/>
        <v>139436.85999999999</v>
      </c>
      <c r="BM278" s="48">
        <f t="shared" si="359"/>
        <v>451752.61</v>
      </c>
      <c r="BN278" s="48">
        <f t="shared" si="359"/>
        <v>6380329.7699999996</v>
      </c>
      <c r="BO278" s="48">
        <f t="shared" ref="BO278:DZ279" si="360">BO265</f>
        <v>2148920.41</v>
      </c>
      <c r="BP278" s="48">
        <f t="shared" si="360"/>
        <v>1289444.56</v>
      </c>
      <c r="BQ278" s="48">
        <f t="shared" si="360"/>
        <v>23275653.649999999</v>
      </c>
      <c r="BR278" s="48">
        <f t="shared" si="360"/>
        <v>3362113.98</v>
      </c>
      <c r="BS278" s="48">
        <f t="shared" si="360"/>
        <v>1356687.88</v>
      </c>
      <c r="BT278" s="48">
        <f t="shared" si="360"/>
        <v>1289897.95</v>
      </c>
      <c r="BU278" s="48">
        <f t="shared" si="360"/>
        <v>1686649.73</v>
      </c>
      <c r="BV278" s="48">
        <f t="shared" si="360"/>
        <v>6432115.2999999998</v>
      </c>
      <c r="BW278" s="48">
        <f t="shared" si="360"/>
        <v>8361803.8799999999</v>
      </c>
      <c r="BX278" s="48">
        <f t="shared" si="360"/>
        <v>979051.35</v>
      </c>
      <c r="BY278" s="48">
        <f t="shared" si="360"/>
        <v>2043724.99</v>
      </c>
      <c r="BZ278" s="48">
        <f t="shared" si="360"/>
        <v>859892.26</v>
      </c>
      <c r="CA278" s="48">
        <f t="shared" si="360"/>
        <v>1283333.72</v>
      </c>
      <c r="CB278" s="48">
        <f t="shared" si="360"/>
        <v>247171456.00999999</v>
      </c>
      <c r="CC278" s="48">
        <f t="shared" si="360"/>
        <v>480558.62</v>
      </c>
      <c r="CD278" s="48">
        <f t="shared" si="360"/>
        <v>312349.28000000003</v>
      </c>
      <c r="CE278" s="48">
        <f t="shared" si="360"/>
        <v>843310.36</v>
      </c>
      <c r="CF278" s="48">
        <f t="shared" si="360"/>
        <v>669289.04</v>
      </c>
      <c r="CG278" s="48">
        <f t="shared" si="360"/>
        <v>641055.65</v>
      </c>
      <c r="CH278" s="48">
        <f t="shared" si="360"/>
        <v>434949.54</v>
      </c>
      <c r="CI278" s="48">
        <f t="shared" si="360"/>
        <v>2508685.2000000002</v>
      </c>
      <c r="CJ278" s="48">
        <f t="shared" si="360"/>
        <v>4605943.8899999997</v>
      </c>
      <c r="CK278" s="48">
        <f t="shared" si="360"/>
        <v>8726204.6199999992</v>
      </c>
      <c r="CL278" s="48">
        <f t="shared" si="360"/>
        <v>1785216.66</v>
      </c>
      <c r="CM278" s="48">
        <f t="shared" si="360"/>
        <v>556367.78</v>
      </c>
      <c r="CN278" s="48">
        <f t="shared" si="360"/>
        <v>88060125.670000002</v>
      </c>
      <c r="CO278" s="48">
        <f t="shared" si="360"/>
        <v>40478432.700000003</v>
      </c>
      <c r="CP278" s="48">
        <f t="shared" si="360"/>
        <v>7942550.7199999997</v>
      </c>
      <c r="CQ278" s="48">
        <f t="shared" si="360"/>
        <v>1432216.72</v>
      </c>
      <c r="CR278" s="48">
        <f t="shared" si="360"/>
        <v>192052.56</v>
      </c>
      <c r="CS278" s="48">
        <f t="shared" si="360"/>
        <v>1052717.19</v>
      </c>
      <c r="CT278" s="48">
        <f t="shared" si="360"/>
        <v>289544.7</v>
      </c>
      <c r="CU278" s="48">
        <f t="shared" si="360"/>
        <v>299278.57</v>
      </c>
      <c r="CV278" s="48">
        <f t="shared" si="360"/>
        <v>187600.7</v>
      </c>
      <c r="CW278" s="48">
        <f t="shared" si="360"/>
        <v>1140837.3600000001</v>
      </c>
      <c r="CX278" s="48">
        <f t="shared" si="360"/>
        <v>1579832.42</v>
      </c>
      <c r="CY278" s="48">
        <f t="shared" si="360"/>
        <v>177057.33</v>
      </c>
      <c r="CZ278" s="48">
        <f t="shared" si="360"/>
        <v>5357063.1399999997</v>
      </c>
      <c r="DA278" s="48">
        <f t="shared" si="360"/>
        <v>1050334.29</v>
      </c>
      <c r="DB278" s="48">
        <f t="shared" si="360"/>
        <v>622243.30000000005</v>
      </c>
      <c r="DC278" s="48">
        <f t="shared" si="360"/>
        <v>1075665.83</v>
      </c>
      <c r="DD278" s="48">
        <f t="shared" si="360"/>
        <v>852486.85</v>
      </c>
      <c r="DE278" s="48">
        <f t="shared" si="360"/>
        <v>1338864.99</v>
      </c>
      <c r="DF278" s="48">
        <f t="shared" si="360"/>
        <v>40554346.43</v>
      </c>
      <c r="DG278" s="48">
        <f t="shared" si="360"/>
        <v>834924.29</v>
      </c>
      <c r="DH278" s="48">
        <f t="shared" si="360"/>
        <v>7933034.7999999998</v>
      </c>
      <c r="DI278" s="48">
        <f t="shared" si="360"/>
        <v>8861540.3200000003</v>
      </c>
      <c r="DJ278" s="48">
        <f t="shared" si="360"/>
        <v>1203677.33</v>
      </c>
      <c r="DK278" s="48">
        <f t="shared" si="360"/>
        <v>711537.26</v>
      </c>
      <c r="DL278" s="48">
        <f t="shared" si="360"/>
        <v>10858341.880000001</v>
      </c>
      <c r="DM278" s="48">
        <f t="shared" si="360"/>
        <v>731774.28</v>
      </c>
      <c r="DN278" s="48">
        <f t="shared" si="360"/>
        <v>6598612.0800000001</v>
      </c>
      <c r="DO278" s="48">
        <f t="shared" si="360"/>
        <v>6720666.3899999997</v>
      </c>
      <c r="DP278" s="48">
        <f t="shared" si="360"/>
        <v>430088.4</v>
      </c>
      <c r="DQ278" s="48">
        <f t="shared" si="360"/>
        <v>3996775.99</v>
      </c>
      <c r="DR278" s="48">
        <f t="shared" si="360"/>
        <v>1676797.02</v>
      </c>
      <c r="DS278" s="48">
        <f t="shared" si="360"/>
        <v>938917.12</v>
      </c>
      <c r="DT278" s="48">
        <f t="shared" si="360"/>
        <v>219262.23</v>
      </c>
      <c r="DU278" s="48">
        <f t="shared" si="360"/>
        <v>655615.07999999996</v>
      </c>
      <c r="DV278" s="48">
        <f t="shared" si="360"/>
        <v>193550.31</v>
      </c>
      <c r="DW278" s="48">
        <f t="shared" si="360"/>
        <v>395242.84</v>
      </c>
      <c r="DX278" s="48">
        <f t="shared" si="360"/>
        <v>1085796.02</v>
      </c>
      <c r="DY278" s="48">
        <f t="shared" si="360"/>
        <v>1220309.6000000001</v>
      </c>
      <c r="DZ278" s="48">
        <f t="shared" si="360"/>
        <v>2409338.65</v>
      </c>
      <c r="EA278" s="48">
        <f t="shared" ref="EA278:FX279" si="361">EA265</f>
        <v>3628954.3</v>
      </c>
      <c r="EB278" s="48">
        <f t="shared" si="361"/>
        <v>2047454.28</v>
      </c>
      <c r="EC278" s="48">
        <f t="shared" si="361"/>
        <v>842125.6</v>
      </c>
      <c r="ED278" s="48">
        <f t="shared" si="361"/>
        <v>12815009.34</v>
      </c>
      <c r="EE278" s="48">
        <f t="shared" si="361"/>
        <v>419137.23</v>
      </c>
      <c r="EF278" s="48">
        <f t="shared" si="361"/>
        <v>1606933</v>
      </c>
      <c r="EG278" s="48">
        <f t="shared" si="361"/>
        <v>622262.91</v>
      </c>
      <c r="EH278" s="48">
        <f t="shared" si="361"/>
        <v>332980.15000000002</v>
      </c>
      <c r="EI278" s="48">
        <f t="shared" si="361"/>
        <v>27321248.890000001</v>
      </c>
      <c r="EJ278" s="48">
        <f t="shared" si="361"/>
        <v>18714238.73</v>
      </c>
      <c r="EK278" s="48">
        <f t="shared" si="361"/>
        <v>3376059.7</v>
      </c>
      <c r="EL278" s="48">
        <f t="shared" si="361"/>
        <v>502761.83</v>
      </c>
      <c r="EM278" s="48">
        <f t="shared" si="361"/>
        <v>1434629.06</v>
      </c>
      <c r="EN278" s="48">
        <f t="shared" si="361"/>
        <v>1527399.56</v>
      </c>
      <c r="EO278" s="48">
        <f t="shared" si="361"/>
        <v>1107676.3799999999</v>
      </c>
      <c r="EP278" s="48">
        <f t="shared" si="361"/>
        <v>2365375.25</v>
      </c>
      <c r="EQ278" s="48">
        <f t="shared" si="361"/>
        <v>8712336.5299999993</v>
      </c>
      <c r="ER278" s="48">
        <f t="shared" si="361"/>
        <v>1826967.2</v>
      </c>
      <c r="ES278" s="48">
        <f t="shared" si="361"/>
        <v>458782.44</v>
      </c>
      <c r="ET278" s="48">
        <f t="shared" si="361"/>
        <v>532304.6</v>
      </c>
      <c r="EU278" s="48">
        <f t="shared" si="361"/>
        <v>873975.04</v>
      </c>
      <c r="EV278" s="48">
        <f t="shared" si="361"/>
        <v>494438.13</v>
      </c>
      <c r="EW278" s="48">
        <f t="shared" si="361"/>
        <v>4747537.32</v>
      </c>
      <c r="EX278" s="48">
        <f t="shared" si="361"/>
        <v>170560.71</v>
      </c>
      <c r="EY278" s="48">
        <f t="shared" si="361"/>
        <v>905460.63</v>
      </c>
      <c r="EZ278" s="48">
        <f t="shared" si="361"/>
        <v>615045.15</v>
      </c>
      <c r="FA278" s="48">
        <f t="shared" si="361"/>
        <v>19830394.23</v>
      </c>
      <c r="FB278" s="48">
        <f t="shared" si="361"/>
        <v>3251018.59</v>
      </c>
      <c r="FC278" s="48">
        <f t="shared" si="361"/>
        <v>5766237.4100000001</v>
      </c>
      <c r="FD278" s="48">
        <f t="shared" si="361"/>
        <v>933208.7</v>
      </c>
      <c r="FE278" s="48">
        <f t="shared" si="361"/>
        <v>482455.71</v>
      </c>
      <c r="FF278" s="48">
        <f t="shared" si="361"/>
        <v>474108.77</v>
      </c>
      <c r="FG278" s="48">
        <f t="shared" si="361"/>
        <v>304157.7</v>
      </c>
      <c r="FH278" s="48">
        <f t="shared" si="361"/>
        <v>774424.73</v>
      </c>
      <c r="FI278" s="48">
        <f t="shared" si="361"/>
        <v>6590871.96</v>
      </c>
      <c r="FJ278" s="48">
        <f t="shared" si="361"/>
        <v>7571251.0599999996</v>
      </c>
      <c r="FK278" s="48">
        <f t="shared" si="361"/>
        <v>11177375.17</v>
      </c>
      <c r="FL278" s="48">
        <f t="shared" si="361"/>
        <v>18891001.440000001</v>
      </c>
      <c r="FM278" s="48">
        <f t="shared" si="361"/>
        <v>7458801.0599999996</v>
      </c>
      <c r="FN278" s="48">
        <f t="shared" si="361"/>
        <v>39180178.170000002</v>
      </c>
      <c r="FO278" s="48">
        <f t="shared" si="361"/>
        <v>6507637.3099999996</v>
      </c>
      <c r="FP278" s="48">
        <f t="shared" si="361"/>
        <v>10022316</v>
      </c>
      <c r="FQ278" s="48">
        <f t="shared" si="361"/>
        <v>3158050.84</v>
      </c>
      <c r="FR278" s="48">
        <f t="shared" si="361"/>
        <v>1198172.1599999999</v>
      </c>
      <c r="FS278" s="48">
        <f t="shared" si="361"/>
        <v>1286742.74</v>
      </c>
      <c r="FT278" s="2">
        <f t="shared" si="361"/>
        <v>1049795.8400000001</v>
      </c>
      <c r="FU278" s="48">
        <f t="shared" si="361"/>
        <v>1985201.61</v>
      </c>
      <c r="FV278" s="48">
        <f t="shared" si="361"/>
        <v>1401922.5</v>
      </c>
      <c r="FW278" s="48">
        <f t="shared" si="361"/>
        <v>375560.51</v>
      </c>
      <c r="FX278" s="48">
        <f t="shared" si="361"/>
        <v>371026.25</v>
      </c>
      <c r="FY278" s="48">
        <f>FY267</f>
        <v>0</v>
      </c>
      <c r="FZ278" s="125">
        <f>SUM(C278:FX278)</f>
        <v>2328898647.1200004</v>
      </c>
      <c r="GA278" s="33"/>
      <c r="GB278" s="48"/>
      <c r="GC278" s="33"/>
      <c r="GD278" s="6"/>
      <c r="GE278" s="48"/>
    </row>
    <row r="279" spans="1:187" ht="15.75" x14ac:dyDescent="0.25">
      <c r="A279" s="3" t="s">
        <v>662</v>
      </c>
      <c r="B279" s="2" t="s">
        <v>663</v>
      </c>
      <c r="C279" s="48">
        <f>C266</f>
        <v>1090385.53</v>
      </c>
      <c r="D279" s="48">
        <f t="shared" si="359"/>
        <v>5021864.82</v>
      </c>
      <c r="E279" s="48">
        <f t="shared" si="359"/>
        <v>1476755.35</v>
      </c>
      <c r="F279" s="48">
        <f t="shared" si="359"/>
        <v>2572538.9500000002</v>
      </c>
      <c r="G279" s="48">
        <f t="shared" si="359"/>
        <v>306777.69</v>
      </c>
      <c r="H279" s="48">
        <f t="shared" si="359"/>
        <v>222137.58</v>
      </c>
      <c r="I279" s="48">
        <f t="shared" si="359"/>
        <v>1414237.48</v>
      </c>
      <c r="J279" s="48">
        <f t="shared" si="359"/>
        <v>202856.26</v>
      </c>
      <c r="K279" s="48">
        <f t="shared" si="359"/>
        <v>85487.19</v>
      </c>
      <c r="L279" s="48">
        <f t="shared" si="359"/>
        <v>730458.57</v>
      </c>
      <c r="M279" s="48">
        <f t="shared" si="359"/>
        <v>319537.69</v>
      </c>
      <c r="N279" s="48">
        <f t="shared" si="359"/>
        <v>9629918.5199999996</v>
      </c>
      <c r="O279" s="48">
        <f t="shared" si="359"/>
        <v>3293479.58</v>
      </c>
      <c r="P279" s="48">
        <f t="shared" si="359"/>
        <v>72736.73</v>
      </c>
      <c r="Q279" s="48">
        <f t="shared" si="359"/>
        <v>4744123.5599999996</v>
      </c>
      <c r="R279" s="48">
        <f t="shared" si="359"/>
        <v>105445.85</v>
      </c>
      <c r="S279" s="48">
        <f t="shared" si="359"/>
        <v>598004.75</v>
      </c>
      <c r="T279" s="48">
        <f t="shared" si="359"/>
        <v>60712.6</v>
      </c>
      <c r="U279" s="48">
        <f t="shared" si="359"/>
        <v>31032.26</v>
      </c>
      <c r="V279" s="48">
        <f t="shared" si="359"/>
        <v>78811.759999999995</v>
      </c>
      <c r="W279" s="48">
        <f t="shared" si="359"/>
        <v>20410.900000000001</v>
      </c>
      <c r="X279" s="48">
        <f t="shared" si="359"/>
        <v>15985.99</v>
      </c>
      <c r="Y279" s="48">
        <f t="shared" si="359"/>
        <v>99913.22</v>
      </c>
      <c r="Z279" s="48">
        <f t="shared" si="359"/>
        <v>45089.25</v>
      </c>
      <c r="AA279" s="48">
        <f t="shared" si="359"/>
        <v>4488356.7699999996</v>
      </c>
      <c r="AB279" s="48">
        <f t="shared" si="359"/>
        <v>8611340.7400000002</v>
      </c>
      <c r="AC279" s="48">
        <f t="shared" si="359"/>
        <v>382592.79</v>
      </c>
      <c r="AD279" s="48">
        <f t="shared" si="359"/>
        <v>390326.71</v>
      </c>
      <c r="AE279" s="48">
        <f t="shared" si="359"/>
        <v>36371.1</v>
      </c>
      <c r="AF279" s="48">
        <f t="shared" si="359"/>
        <v>54448.21</v>
      </c>
      <c r="AG279" s="48">
        <f t="shared" si="359"/>
        <v>301636.59999999998</v>
      </c>
      <c r="AH279" s="48">
        <f t="shared" si="359"/>
        <v>155776.17000000001</v>
      </c>
      <c r="AI279" s="48">
        <f t="shared" si="359"/>
        <v>36229.360000000001</v>
      </c>
      <c r="AJ279" s="48">
        <f t="shared" si="359"/>
        <v>67100.160000000003</v>
      </c>
      <c r="AK279" s="48">
        <f t="shared" si="359"/>
        <v>18334.34</v>
      </c>
      <c r="AL279" s="48">
        <f t="shared" si="359"/>
        <v>115865.67</v>
      </c>
      <c r="AM279" s="48">
        <f t="shared" si="359"/>
        <v>83015.98</v>
      </c>
      <c r="AN279" s="48">
        <f t="shared" si="359"/>
        <v>306698.53999999998</v>
      </c>
      <c r="AO279" s="48">
        <f t="shared" si="359"/>
        <v>1208186.42</v>
      </c>
      <c r="AP279" s="48">
        <f t="shared" si="359"/>
        <v>23173416.98</v>
      </c>
      <c r="AQ279" s="48">
        <f t="shared" si="359"/>
        <v>85882.44</v>
      </c>
      <c r="AR279" s="48">
        <f t="shared" si="359"/>
        <v>14889161.34</v>
      </c>
      <c r="AS279" s="48">
        <f t="shared" si="359"/>
        <v>1594763.94</v>
      </c>
      <c r="AT279" s="48">
        <f t="shared" si="359"/>
        <v>852455.28</v>
      </c>
      <c r="AU279" s="48">
        <f t="shared" si="359"/>
        <v>106291.01</v>
      </c>
      <c r="AV279" s="48">
        <f t="shared" si="359"/>
        <v>69394.3</v>
      </c>
      <c r="AW279" s="48">
        <f t="shared" si="359"/>
        <v>72674.53</v>
      </c>
      <c r="AX279" s="48">
        <f t="shared" si="359"/>
        <v>45903.81</v>
      </c>
      <c r="AY279" s="48">
        <f t="shared" si="359"/>
        <v>92196.66</v>
      </c>
      <c r="AZ279" s="48">
        <f t="shared" si="359"/>
        <v>1294054.04</v>
      </c>
      <c r="BA279" s="48">
        <f t="shared" si="359"/>
        <v>804806.61</v>
      </c>
      <c r="BB279" s="48">
        <f t="shared" si="359"/>
        <v>354929.4</v>
      </c>
      <c r="BC279" s="48">
        <f t="shared" si="359"/>
        <v>7300888.5700000003</v>
      </c>
      <c r="BD279" s="48">
        <f t="shared" si="359"/>
        <v>1297465.48</v>
      </c>
      <c r="BE279" s="48">
        <f t="shared" si="359"/>
        <v>334875.34000000003</v>
      </c>
      <c r="BF279" s="48">
        <f t="shared" si="359"/>
        <v>4953188.57</v>
      </c>
      <c r="BG279" s="48">
        <f t="shared" si="359"/>
        <v>172436.45</v>
      </c>
      <c r="BH279" s="48">
        <f t="shared" si="359"/>
        <v>108726.14</v>
      </c>
      <c r="BI279" s="48">
        <f t="shared" si="359"/>
        <v>44112.160000000003</v>
      </c>
      <c r="BJ279" s="48">
        <f t="shared" si="359"/>
        <v>1323659.43</v>
      </c>
      <c r="BK279" s="48">
        <f t="shared" si="359"/>
        <v>2357006.73</v>
      </c>
      <c r="BL279" s="48">
        <f t="shared" si="359"/>
        <v>8553.7199999999993</v>
      </c>
      <c r="BM279" s="48">
        <f t="shared" si="359"/>
        <v>102830.06</v>
      </c>
      <c r="BN279" s="48">
        <f t="shared" si="359"/>
        <v>969487.31</v>
      </c>
      <c r="BO279" s="48">
        <f t="shared" si="360"/>
        <v>352247.96</v>
      </c>
      <c r="BP279" s="48">
        <f t="shared" si="360"/>
        <v>192072.8</v>
      </c>
      <c r="BQ279" s="48">
        <f t="shared" si="360"/>
        <v>1192260.3600000001</v>
      </c>
      <c r="BR279" s="48">
        <f t="shared" si="360"/>
        <v>234768.74</v>
      </c>
      <c r="BS279" s="48">
        <f t="shared" si="360"/>
        <v>91642.1</v>
      </c>
      <c r="BT279" s="48">
        <f t="shared" si="360"/>
        <v>92041.64</v>
      </c>
      <c r="BU279" s="48">
        <f t="shared" si="360"/>
        <v>145594.76999999999</v>
      </c>
      <c r="BV279" s="48">
        <f t="shared" si="360"/>
        <v>465645.68</v>
      </c>
      <c r="BW279" s="48">
        <f t="shared" si="360"/>
        <v>509669.69</v>
      </c>
      <c r="BX279" s="48">
        <f t="shared" si="360"/>
        <v>68297.03</v>
      </c>
      <c r="BY279" s="48">
        <f t="shared" si="360"/>
        <v>10899.4</v>
      </c>
      <c r="BZ279" s="48">
        <f t="shared" si="360"/>
        <v>99747.04</v>
      </c>
      <c r="CA279" s="48">
        <f t="shared" si="360"/>
        <v>267504.12</v>
      </c>
      <c r="CB279" s="48">
        <f t="shared" si="360"/>
        <v>19127654.59</v>
      </c>
      <c r="CC279" s="48">
        <f t="shared" si="360"/>
        <v>71163.3</v>
      </c>
      <c r="CD279" s="48">
        <f t="shared" si="360"/>
        <v>60841.21</v>
      </c>
      <c r="CE279" s="48">
        <f t="shared" si="360"/>
        <v>73939.23</v>
      </c>
      <c r="CF279" s="48">
        <f t="shared" si="360"/>
        <v>68135.38</v>
      </c>
      <c r="CG279" s="48">
        <f t="shared" si="360"/>
        <v>57553.37</v>
      </c>
      <c r="CH279" s="48">
        <f t="shared" si="360"/>
        <v>42357.75</v>
      </c>
      <c r="CI279" s="48">
        <f t="shared" si="360"/>
        <v>245241.93</v>
      </c>
      <c r="CJ279" s="48">
        <f t="shared" si="360"/>
        <v>263139.84999999998</v>
      </c>
      <c r="CK279" s="48">
        <f t="shared" si="360"/>
        <v>1031380.62</v>
      </c>
      <c r="CL279" s="48">
        <f t="shared" si="360"/>
        <v>101629.99</v>
      </c>
      <c r="CM279" s="48">
        <f t="shared" si="360"/>
        <v>73850.64</v>
      </c>
      <c r="CN279" s="48">
        <f t="shared" si="360"/>
        <v>7211615.2300000004</v>
      </c>
      <c r="CO279" s="48">
        <f t="shared" si="360"/>
        <v>3270273.45</v>
      </c>
      <c r="CP279" s="48">
        <f t="shared" si="360"/>
        <v>632298.37</v>
      </c>
      <c r="CQ279" s="48">
        <f t="shared" si="360"/>
        <v>220703.85</v>
      </c>
      <c r="CR279" s="48">
        <f t="shared" si="360"/>
        <v>48421.16</v>
      </c>
      <c r="CS279" s="48">
        <f t="shared" si="360"/>
        <v>167531.53</v>
      </c>
      <c r="CT279" s="48">
        <f t="shared" si="360"/>
        <v>37264.21</v>
      </c>
      <c r="CU279" s="48">
        <f t="shared" si="360"/>
        <v>27519.74</v>
      </c>
      <c r="CV279" s="48">
        <f t="shared" si="360"/>
        <v>21388.9</v>
      </c>
      <c r="CW279" s="48">
        <f t="shared" si="360"/>
        <v>131105.04999999999</v>
      </c>
      <c r="CX279" s="48">
        <f t="shared" si="360"/>
        <v>206598.06</v>
      </c>
      <c r="CY279" s="48">
        <f t="shared" si="360"/>
        <v>14167.51</v>
      </c>
      <c r="CZ279" s="48">
        <f t="shared" si="360"/>
        <v>550640.41</v>
      </c>
      <c r="DA279" s="48">
        <f t="shared" si="360"/>
        <v>87021.49</v>
      </c>
      <c r="DB279" s="48">
        <f t="shared" si="360"/>
        <v>63290.03</v>
      </c>
      <c r="DC279" s="48">
        <f t="shared" si="360"/>
        <v>113962.01</v>
      </c>
      <c r="DD279" s="48">
        <f t="shared" si="360"/>
        <v>75041.399999999994</v>
      </c>
      <c r="DE279" s="48">
        <f t="shared" si="360"/>
        <v>199423.67</v>
      </c>
      <c r="DF279" s="48">
        <f t="shared" si="360"/>
        <v>5558992.8600000003</v>
      </c>
      <c r="DG279" s="48">
        <f t="shared" si="360"/>
        <v>79231.199999999997</v>
      </c>
      <c r="DH279" s="48">
        <f t="shared" si="360"/>
        <v>737007.84</v>
      </c>
      <c r="DI279" s="48">
        <f t="shared" si="360"/>
        <v>929775.91</v>
      </c>
      <c r="DJ279" s="48">
        <f t="shared" si="360"/>
        <v>95048.19</v>
      </c>
      <c r="DK279" s="48">
        <f t="shared" si="360"/>
        <v>68452.160000000003</v>
      </c>
      <c r="DL279" s="48">
        <f t="shared" si="360"/>
        <v>1273854.27</v>
      </c>
      <c r="DM279" s="48">
        <f t="shared" si="360"/>
        <v>115173.66</v>
      </c>
      <c r="DN279" s="48">
        <f t="shared" si="360"/>
        <v>568326.72</v>
      </c>
      <c r="DO279" s="48">
        <f t="shared" si="360"/>
        <v>607928.65</v>
      </c>
      <c r="DP279" s="48">
        <f t="shared" si="360"/>
        <v>43811.71</v>
      </c>
      <c r="DQ279" s="48">
        <f t="shared" si="360"/>
        <v>286298.28999999998</v>
      </c>
      <c r="DR279" s="48">
        <f t="shared" si="360"/>
        <v>315314.05</v>
      </c>
      <c r="DS279" s="48">
        <f t="shared" si="360"/>
        <v>181425.07</v>
      </c>
      <c r="DT279" s="48">
        <f t="shared" si="360"/>
        <v>39373.31</v>
      </c>
      <c r="DU279" s="48">
        <f t="shared" si="360"/>
        <v>102916.77</v>
      </c>
      <c r="DV279" s="48">
        <f t="shared" si="360"/>
        <v>33001.14</v>
      </c>
      <c r="DW279" s="48">
        <f t="shared" si="360"/>
        <v>77599.679999999993</v>
      </c>
      <c r="DX279" s="48">
        <f t="shared" si="360"/>
        <v>92944.12</v>
      </c>
      <c r="DY279" s="48">
        <f t="shared" si="360"/>
        <v>118100.46</v>
      </c>
      <c r="DZ279" s="48">
        <f t="shared" si="360"/>
        <v>269792.62</v>
      </c>
      <c r="EA279" s="48">
        <f t="shared" si="361"/>
        <v>540881.99</v>
      </c>
      <c r="EB279" s="48">
        <f t="shared" si="361"/>
        <v>218742.19</v>
      </c>
      <c r="EC279" s="48">
        <f t="shared" si="361"/>
        <v>85810.72</v>
      </c>
      <c r="ED279" s="48">
        <f t="shared" si="361"/>
        <v>452030.46</v>
      </c>
      <c r="EE279" s="48">
        <f t="shared" si="361"/>
        <v>56232</v>
      </c>
      <c r="EF279" s="48">
        <f t="shared" si="361"/>
        <v>228844.47</v>
      </c>
      <c r="EG279" s="48">
        <f t="shared" si="361"/>
        <v>85014.42</v>
      </c>
      <c r="EH279" s="48">
        <f t="shared" si="361"/>
        <v>41234.080000000002</v>
      </c>
      <c r="EI279" s="48">
        <f t="shared" si="361"/>
        <v>2420186.67</v>
      </c>
      <c r="EJ279" s="48">
        <f t="shared" si="361"/>
        <v>631163.15</v>
      </c>
      <c r="EK279" s="48">
        <f t="shared" si="361"/>
        <v>117162.87</v>
      </c>
      <c r="EL279" s="48">
        <f t="shared" si="361"/>
        <v>42179.21</v>
      </c>
      <c r="EM279" s="48">
        <f t="shared" si="361"/>
        <v>185314.87</v>
      </c>
      <c r="EN279" s="48">
        <f t="shared" si="361"/>
        <v>185023.2</v>
      </c>
      <c r="EO279" s="48">
        <f t="shared" si="361"/>
        <v>117918.6</v>
      </c>
      <c r="EP279" s="48">
        <f t="shared" si="361"/>
        <v>169389.68</v>
      </c>
      <c r="EQ279" s="48">
        <f t="shared" si="361"/>
        <v>774241.59</v>
      </c>
      <c r="ER279" s="48">
        <f t="shared" si="361"/>
        <v>149519.19</v>
      </c>
      <c r="ES279" s="48">
        <f t="shared" si="361"/>
        <v>59016.68</v>
      </c>
      <c r="ET279" s="48">
        <f t="shared" si="361"/>
        <v>87510.5</v>
      </c>
      <c r="EU279" s="48">
        <f t="shared" si="361"/>
        <v>125566.99</v>
      </c>
      <c r="EV279" s="48">
        <f t="shared" si="361"/>
        <v>34543.33</v>
      </c>
      <c r="EW279" s="48">
        <f t="shared" si="361"/>
        <v>192516.95</v>
      </c>
      <c r="EX279" s="48">
        <f t="shared" si="361"/>
        <v>9943.16</v>
      </c>
      <c r="EY279" s="48">
        <f t="shared" si="361"/>
        <v>96188.23</v>
      </c>
      <c r="EZ279" s="48">
        <f t="shared" si="361"/>
        <v>73008.179999999993</v>
      </c>
      <c r="FA279" s="48">
        <f t="shared" si="361"/>
        <v>1222422.31</v>
      </c>
      <c r="FB279" s="48">
        <f t="shared" si="361"/>
        <v>368362.89</v>
      </c>
      <c r="FC279" s="48">
        <f t="shared" si="361"/>
        <v>722920.52</v>
      </c>
      <c r="FD279" s="48">
        <f t="shared" si="361"/>
        <v>123007.82</v>
      </c>
      <c r="FE279" s="48">
        <f t="shared" si="361"/>
        <v>53499.24</v>
      </c>
      <c r="FF279" s="48">
        <f t="shared" si="361"/>
        <v>57347.85</v>
      </c>
      <c r="FG279" s="48">
        <f t="shared" si="361"/>
        <v>25796.01</v>
      </c>
      <c r="FH279" s="48">
        <f t="shared" si="361"/>
        <v>76443.600000000006</v>
      </c>
      <c r="FI279" s="48">
        <f t="shared" si="361"/>
        <v>384377.48</v>
      </c>
      <c r="FJ279" s="48">
        <f t="shared" si="361"/>
        <v>688617.57</v>
      </c>
      <c r="FK279" s="48">
        <f t="shared" si="361"/>
        <v>738291.09</v>
      </c>
      <c r="FL279" s="48">
        <f t="shared" si="361"/>
        <v>1117863.9099999999</v>
      </c>
      <c r="FM279" s="48">
        <f t="shared" si="361"/>
        <v>408291.96</v>
      </c>
      <c r="FN279" s="48">
        <f t="shared" si="361"/>
        <v>2433036.91</v>
      </c>
      <c r="FO279" s="48">
        <f t="shared" si="361"/>
        <v>425799.17</v>
      </c>
      <c r="FP279" s="48">
        <f t="shared" si="361"/>
        <v>898783.89</v>
      </c>
      <c r="FQ279" s="48">
        <f t="shared" si="361"/>
        <v>215339.79</v>
      </c>
      <c r="FR279" s="48">
        <f t="shared" si="361"/>
        <v>114736.68</v>
      </c>
      <c r="FS279" s="48">
        <f t="shared" si="361"/>
        <v>157648.07</v>
      </c>
      <c r="FT279" s="2">
        <f t="shared" si="361"/>
        <v>74732.91</v>
      </c>
      <c r="FU279" s="48">
        <f t="shared" si="361"/>
        <v>228017.99</v>
      </c>
      <c r="FV279" s="48">
        <f t="shared" si="361"/>
        <v>136632.35</v>
      </c>
      <c r="FW279" s="48">
        <f t="shared" si="361"/>
        <v>40869.07</v>
      </c>
      <c r="FX279" s="48">
        <f t="shared" si="361"/>
        <v>41595</v>
      </c>
      <c r="FY279" s="48">
        <f>FY268</f>
        <v>0</v>
      </c>
      <c r="FZ279" s="125">
        <f>SUM(C279:FX279)</f>
        <v>178449673.34</v>
      </c>
      <c r="GA279" s="33"/>
      <c r="GB279" s="85"/>
      <c r="GC279" s="33"/>
      <c r="GD279" s="6"/>
      <c r="GE279" s="48"/>
    </row>
    <row r="280" spans="1:187" ht="15.75" x14ac:dyDescent="0.25">
      <c r="A280" s="3" t="s">
        <v>664</v>
      </c>
      <c r="B280" s="2" t="s">
        <v>647</v>
      </c>
      <c r="C280" s="48">
        <f>C277-C278-C279</f>
        <v>45973287.773182675</v>
      </c>
      <c r="D280" s="48">
        <f t="shared" ref="D280:BO280" si="362">D277-D278-D279</f>
        <v>242246283.20832127</v>
      </c>
      <c r="E280" s="48">
        <f t="shared" si="362"/>
        <v>45084515.064672627</v>
      </c>
      <c r="F280" s="48">
        <f t="shared" si="362"/>
        <v>98216134.655502677</v>
      </c>
      <c r="G280" s="48">
        <f t="shared" si="362"/>
        <v>4633384.7560955482</v>
      </c>
      <c r="H280" s="48">
        <f t="shared" si="362"/>
        <v>4676552.4618049748</v>
      </c>
      <c r="I280" s="48">
        <f t="shared" si="362"/>
        <v>63739582.630729683</v>
      </c>
      <c r="J280" s="48">
        <f t="shared" si="362"/>
        <v>13306051.016165191</v>
      </c>
      <c r="K280" s="48">
        <f t="shared" si="362"/>
        <v>1834292.0927311359</v>
      </c>
      <c r="L280" s="48">
        <f t="shared" si="362"/>
        <v>8249777.0035099648</v>
      </c>
      <c r="M280" s="48">
        <f t="shared" si="362"/>
        <v>7542869.9381630076</v>
      </c>
      <c r="N280" s="48">
        <f t="shared" si="362"/>
        <v>269130860.23457289</v>
      </c>
      <c r="O280" s="48">
        <f t="shared" si="362"/>
        <v>62075114.421025552</v>
      </c>
      <c r="P280" s="48">
        <f t="shared" si="362"/>
        <v>1465376.9443762922</v>
      </c>
      <c r="Q280" s="48">
        <f t="shared" si="362"/>
        <v>247240911.20279348</v>
      </c>
      <c r="R280" s="48">
        <f t="shared" si="362"/>
        <v>18509615.128016938</v>
      </c>
      <c r="S280" s="48">
        <f t="shared" si="362"/>
        <v>5922286.9042173792</v>
      </c>
      <c r="T280" s="48">
        <f t="shared" si="362"/>
        <v>1312389.8967561722</v>
      </c>
      <c r="U280" s="48">
        <f t="shared" si="362"/>
        <v>436914.21029897447</v>
      </c>
      <c r="V280" s="48">
        <f t="shared" si="362"/>
        <v>2162574.3564782576</v>
      </c>
      <c r="W280" s="48">
        <f t="shared" si="362"/>
        <v>591245.63643164583</v>
      </c>
      <c r="X280" s="48">
        <f t="shared" si="362"/>
        <v>598328.286725529</v>
      </c>
      <c r="Y280" s="48">
        <f t="shared" si="362"/>
        <v>12232579.636165055</v>
      </c>
      <c r="Z280" s="48">
        <f t="shared" si="362"/>
        <v>2126885.8609674722</v>
      </c>
      <c r="AA280" s="48">
        <f t="shared" si="362"/>
        <v>139771488.77545154</v>
      </c>
      <c r="AB280" s="48">
        <f t="shared" si="362"/>
        <v>50905034.02427832</v>
      </c>
      <c r="AC280" s="48">
        <f t="shared" si="362"/>
        <v>4073256.0216241879</v>
      </c>
      <c r="AD280" s="48">
        <f t="shared" si="362"/>
        <v>5917191.7016765513</v>
      </c>
      <c r="AE280" s="48">
        <f t="shared" si="362"/>
        <v>1191456.6440007775</v>
      </c>
      <c r="AF280" s="48">
        <f t="shared" si="362"/>
        <v>1641162.614312144</v>
      </c>
      <c r="AG280" s="48">
        <f t="shared" si="362"/>
        <v>496515.90261692239</v>
      </c>
      <c r="AH280" s="48">
        <f t="shared" si="362"/>
        <v>7173201.5550835254</v>
      </c>
      <c r="AI280" s="48">
        <f t="shared" si="362"/>
        <v>3126691.4021093813</v>
      </c>
      <c r="AJ280" s="48">
        <f t="shared" si="362"/>
        <v>1899635.925672106</v>
      </c>
      <c r="AK280" s="48">
        <f t="shared" si="362"/>
        <v>1550979.6445601308</v>
      </c>
      <c r="AL280" s="48">
        <f t="shared" si="362"/>
        <v>1123704.6308965017</v>
      </c>
      <c r="AM280" s="48">
        <f t="shared" si="362"/>
        <v>2983365.769217737</v>
      </c>
      <c r="AN280" s="48">
        <f t="shared" si="362"/>
        <v>948106.85826542228</v>
      </c>
      <c r="AO280" s="48">
        <f t="shared" si="362"/>
        <v>25955521.896025777</v>
      </c>
      <c r="AP280" s="48">
        <f t="shared" si="362"/>
        <v>243825531.44955239</v>
      </c>
      <c r="AQ280" s="48">
        <f t="shared" si="362"/>
        <v>636918.68269961933</v>
      </c>
      <c r="AR280" s="48">
        <f t="shared" si="362"/>
        <v>299887815.30407298</v>
      </c>
      <c r="AS280" s="48">
        <f t="shared" si="362"/>
        <v>19481245.081768636</v>
      </c>
      <c r="AT280" s="48">
        <f t="shared" si="362"/>
        <v>11218551.002651691</v>
      </c>
      <c r="AU280" s="48">
        <f t="shared" si="362"/>
        <v>2128107.8654592526</v>
      </c>
      <c r="AV280" s="48">
        <f t="shared" si="362"/>
        <v>2696305.3331681406</v>
      </c>
      <c r="AW280" s="48">
        <f t="shared" si="362"/>
        <v>2116098.5633393009</v>
      </c>
      <c r="AX280" s="48">
        <f t="shared" si="362"/>
        <v>488329.01089576416</v>
      </c>
      <c r="AY280" s="48">
        <f t="shared" si="362"/>
        <v>3012363.6331540323</v>
      </c>
      <c r="AZ280" s="48">
        <f t="shared" si="362"/>
        <v>77437624.93905133</v>
      </c>
      <c r="BA280" s="48">
        <f t="shared" si="362"/>
        <v>57064795.212865271</v>
      </c>
      <c r="BB280" s="48">
        <f t="shared" si="362"/>
        <v>53678414.988449968</v>
      </c>
      <c r="BC280" s="48">
        <f t="shared" si="362"/>
        <v>160920416.00332445</v>
      </c>
      <c r="BD280" s="48">
        <f t="shared" si="362"/>
        <v>24325898.907576013</v>
      </c>
      <c r="BE280" s="48">
        <f t="shared" si="362"/>
        <v>7834575.0904692626</v>
      </c>
      <c r="BF280" s="48">
        <f t="shared" si="362"/>
        <v>130301198.08619112</v>
      </c>
      <c r="BG280" s="48">
        <f t="shared" si="362"/>
        <v>6940156.675453621</v>
      </c>
      <c r="BH280" s="48">
        <f t="shared" si="362"/>
        <v>4286323.744574938</v>
      </c>
      <c r="BI280" s="48">
        <f t="shared" si="362"/>
        <v>2606375.4300344745</v>
      </c>
      <c r="BJ280" s="48">
        <f t="shared" si="362"/>
        <v>32997084.116773538</v>
      </c>
      <c r="BK280" s="48">
        <f t="shared" si="362"/>
        <v>141180410.55665711</v>
      </c>
      <c r="BL280" s="48">
        <f t="shared" si="362"/>
        <v>2332642.4163725451</v>
      </c>
      <c r="BM280" s="48">
        <f t="shared" si="362"/>
        <v>2448741.5937760887</v>
      </c>
      <c r="BN280" s="48">
        <f t="shared" si="362"/>
        <v>19362300.311563417</v>
      </c>
      <c r="BO280" s="48">
        <f t="shared" si="362"/>
        <v>7817335.1260365015</v>
      </c>
      <c r="BP280" s="48">
        <f t="shared" ref="BP280:EA280" si="363">BP277-BP278-BP279</f>
        <v>992332.09446284198</v>
      </c>
      <c r="BQ280" s="48">
        <f t="shared" si="363"/>
        <v>23457685.359707087</v>
      </c>
      <c r="BR280" s="48">
        <f t="shared" si="363"/>
        <v>31264371.60798198</v>
      </c>
      <c r="BS280" s="48">
        <f t="shared" si="363"/>
        <v>7571440.8713106597</v>
      </c>
      <c r="BT280" s="48">
        <f t="shared" si="363"/>
        <v>2634922.7686087755</v>
      </c>
      <c r="BU280" s="48">
        <f t="shared" si="363"/>
        <v>2157678.8848092686</v>
      </c>
      <c r="BV280" s="48">
        <f t="shared" si="363"/>
        <v>2762896.5594567736</v>
      </c>
      <c r="BW280" s="48">
        <f t="shared" si="363"/>
        <v>5987369.9585107956</v>
      </c>
      <c r="BX280" s="48">
        <f t="shared" si="363"/>
        <v>393656.61692241195</v>
      </c>
      <c r="BY280" s="48">
        <f t="shared" si="363"/>
        <v>2416771.4294967926</v>
      </c>
      <c r="BZ280" s="48">
        <f t="shared" si="363"/>
        <v>1514696.6356539999</v>
      </c>
      <c r="CA280" s="48">
        <f t="shared" si="363"/>
        <v>750322.64983650192</v>
      </c>
      <c r="CB280" s="48">
        <f t="shared" si="363"/>
        <v>339417591.08631188</v>
      </c>
      <c r="CC280" s="48">
        <f t="shared" si="363"/>
        <v>1557022.7333061693</v>
      </c>
      <c r="CD280" s="48">
        <f t="shared" si="363"/>
        <v>509714.39920083102</v>
      </c>
      <c r="CE280" s="48">
        <f t="shared" si="363"/>
        <v>1186003.9889256507</v>
      </c>
      <c r="CF280" s="48">
        <f t="shared" si="363"/>
        <v>647322.40671741182</v>
      </c>
      <c r="CG280" s="48">
        <f t="shared" si="363"/>
        <v>1678512.8844349114</v>
      </c>
      <c r="CH280" s="48">
        <f t="shared" si="363"/>
        <v>1104511.7542207148</v>
      </c>
      <c r="CI280" s="48">
        <f t="shared" si="363"/>
        <v>2921443.1140724183</v>
      </c>
      <c r="CJ280" s="48">
        <f t="shared" si="363"/>
        <v>2919590.1371417069</v>
      </c>
      <c r="CK280" s="48">
        <f t="shared" si="363"/>
        <v>31700296.572571609</v>
      </c>
      <c r="CL280" s="48">
        <f t="shared" si="363"/>
        <v>8619429.0227309614</v>
      </c>
      <c r="CM280" s="48">
        <f t="shared" si="363"/>
        <v>6517025.2117095925</v>
      </c>
      <c r="CN280" s="48">
        <f t="shared" si="363"/>
        <v>122165534.46245182</v>
      </c>
      <c r="CO280" s="48">
        <f t="shared" si="363"/>
        <v>67090754.574168995</v>
      </c>
      <c r="CP280" s="48">
        <f t="shared" si="363"/>
        <v>68549.066186839831</v>
      </c>
      <c r="CQ280" s="48">
        <f t="shared" si="363"/>
        <v>6921950.5909225615</v>
      </c>
      <c r="CR280" s="48">
        <f t="shared" si="363"/>
        <v>2082872.940002192</v>
      </c>
      <c r="CS280" s="48">
        <f t="shared" si="363"/>
        <v>2088688.7730338823</v>
      </c>
      <c r="CT280" s="48">
        <f t="shared" si="363"/>
        <v>1270861.1158401654</v>
      </c>
      <c r="CU280" s="48">
        <f t="shared" si="363"/>
        <v>2917908.2136225919</v>
      </c>
      <c r="CV280" s="48">
        <f t="shared" si="363"/>
        <v>541734.23254061874</v>
      </c>
      <c r="CW280" s="48">
        <f t="shared" si="363"/>
        <v>863582.12282884633</v>
      </c>
      <c r="CX280" s="48">
        <f t="shared" si="363"/>
        <v>2299217.0862684478</v>
      </c>
      <c r="CY280" s="48">
        <f t="shared" si="363"/>
        <v>589492.16902301926</v>
      </c>
      <c r="CZ280" s="48">
        <f t="shared" si="363"/>
        <v>9812205.4241470173</v>
      </c>
      <c r="DA280" s="48">
        <f t="shared" si="363"/>
        <v>1151452.9127172825</v>
      </c>
      <c r="DB280" s="48">
        <f t="shared" si="363"/>
        <v>2416747.2981908373</v>
      </c>
      <c r="DC280" s="48">
        <f t="shared" si="363"/>
        <v>915727.71556928824</v>
      </c>
      <c r="DD280" s="48">
        <f t="shared" si="363"/>
        <v>1187553.7624520259</v>
      </c>
      <c r="DE280" s="48">
        <f t="shared" si="363"/>
        <v>2279836.2041962072</v>
      </c>
      <c r="DF280" s="48">
        <f t="shared" si="363"/>
        <v>113476354.31307752</v>
      </c>
      <c r="DG280" s="48">
        <f t="shared" si="363"/>
        <v>325130.55160181219</v>
      </c>
      <c r="DH280" s="48">
        <f t="shared" si="363"/>
        <v>6392004.9164929697</v>
      </c>
      <c r="DI280" s="48">
        <f t="shared" si="363"/>
        <v>10269146.402215239</v>
      </c>
      <c r="DJ280" s="48">
        <f t="shared" si="363"/>
        <v>4363316.530753457</v>
      </c>
      <c r="DK280" s="48">
        <f t="shared" si="363"/>
        <v>3163112.8322741706</v>
      </c>
      <c r="DL280" s="48">
        <f t="shared" si="363"/>
        <v>32300150.318827439</v>
      </c>
      <c r="DM280" s="48">
        <f t="shared" si="363"/>
        <v>2614077.4456564765</v>
      </c>
      <c r="DN280" s="48">
        <f t="shared" si="363"/>
        <v>4423377.6888577873</v>
      </c>
      <c r="DO280" s="48">
        <f t="shared" si="363"/>
        <v>16675709.42293342</v>
      </c>
      <c r="DP280" s="48">
        <f t="shared" si="363"/>
        <v>2131478.3138562166</v>
      </c>
      <c r="DQ280" s="48">
        <f t="shared" si="363"/>
        <v>499832.85725094943</v>
      </c>
      <c r="DR280" s="48">
        <f t="shared" si="363"/>
        <v>9456090.6664268356</v>
      </c>
      <c r="DS280" s="48">
        <f t="shared" si="363"/>
        <v>5631087.4241780881</v>
      </c>
      <c r="DT280" s="48">
        <f t="shared" si="363"/>
        <v>1657309.2585616703</v>
      </c>
      <c r="DU280" s="48">
        <f t="shared" si="363"/>
        <v>2838404.2517959015</v>
      </c>
      <c r="DV280" s="48">
        <f t="shared" si="363"/>
        <v>2208522.0481769932</v>
      </c>
      <c r="DW280" s="48">
        <f t="shared" si="363"/>
        <v>2925772.5222573509</v>
      </c>
      <c r="DX280" s="48">
        <f t="shared" si="363"/>
        <v>1303202.3061749605</v>
      </c>
      <c r="DY280" s="48">
        <f t="shared" si="363"/>
        <v>2168340.2253220072</v>
      </c>
      <c r="DZ280" s="48">
        <f t="shared" si="363"/>
        <v>4868547.2922604932</v>
      </c>
      <c r="EA280" s="48">
        <f t="shared" si="363"/>
        <v>1504575.9634899183</v>
      </c>
      <c r="EB280" s="48">
        <f t="shared" ref="EB280:FX280" si="364">EB277-EB278-EB279</f>
        <v>2477975.0449760132</v>
      </c>
      <c r="EC280" s="48">
        <f t="shared" si="364"/>
        <v>2001767.8500126658</v>
      </c>
      <c r="ED280" s="48">
        <f t="shared" si="364"/>
        <v>3173986.3748550201</v>
      </c>
      <c r="EE280" s="48">
        <f t="shared" si="364"/>
        <v>1861626.8097931347</v>
      </c>
      <c r="EF280" s="48">
        <f t="shared" si="364"/>
        <v>9554906.8459835071</v>
      </c>
      <c r="EG280" s="48">
        <f t="shared" si="364"/>
        <v>2110720.1065720203</v>
      </c>
      <c r="EH280" s="48">
        <f t="shared" si="364"/>
        <v>2201376.2546843016</v>
      </c>
      <c r="EI280" s="48">
        <f t="shared" si="364"/>
        <v>102217816.92834111</v>
      </c>
      <c r="EJ280" s="48">
        <f t="shared" si="364"/>
        <v>49288646.286310725</v>
      </c>
      <c r="EK280" s="48">
        <f t="shared" si="364"/>
        <v>1996861.3143177619</v>
      </c>
      <c r="EL280" s="48">
        <f t="shared" si="364"/>
        <v>3395587.9753243919</v>
      </c>
      <c r="EM280" s="48">
        <f t="shared" si="364"/>
        <v>2169271.5896986797</v>
      </c>
      <c r="EN280" s="48">
        <f t="shared" si="364"/>
        <v>6903352.4522146499</v>
      </c>
      <c r="EO280" s="48">
        <f t="shared" si="364"/>
        <v>2323258.2748581567</v>
      </c>
      <c r="EP280" s="48">
        <f t="shared" si="364"/>
        <v>1336685.5798394533</v>
      </c>
      <c r="EQ280" s="48">
        <f t="shared" si="364"/>
        <v>11245809.823019831</v>
      </c>
      <c r="ER280" s="48">
        <f t="shared" si="364"/>
        <v>1620582.1005807242</v>
      </c>
      <c r="ES280" s="48">
        <f t="shared" si="364"/>
        <v>1233529.7165599957</v>
      </c>
      <c r="ET280" s="48">
        <f t="shared" si="364"/>
        <v>2318528.3055726052</v>
      </c>
      <c r="EU280" s="48">
        <f t="shared" si="364"/>
        <v>4731491.3553136224</v>
      </c>
      <c r="EV280" s="48">
        <f t="shared" si="364"/>
        <v>560898.35805493384</v>
      </c>
      <c r="EW280" s="48">
        <f t="shared" si="364"/>
        <v>4251846.3941381788</v>
      </c>
      <c r="EX280" s="48">
        <f t="shared" si="364"/>
        <v>2736663.7083613193</v>
      </c>
      <c r="EY280" s="48">
        <f t="shared" si="364"/>
        <v>2864025.5597166331</v>
      </c>
      <c r="EZ280" s="48">
        <f t="shared" si="364"/>
        <v>1076903.6696292746</v>
      </c>
      <c r="FA280" s="48">
        <f t="shared" si="364"/>
        <v>5838607.4104212131</v>
      </c>
      <c r="FB280" s="48">
        <f t="shared" si="364"/>
        <v>0</v>
      </c>
      <c r="FC280" s="48">
        <f t="shared" si="364"/>
        <v>10774445.436509512</v>
      </c>
      <c r="FD280" s="48">
        <f t="shared" si="364"/>
        <v>2392443.1909331507</v>
      </c>
      <c r="FE280" s="48">
        <f t="shared" si="364"/>
        <v>948876.68605587725</v>
      </c>
      <c r="FF280" s="48">
        <f t="shared" si="364"/>
        <v>2151485.0320128002</v>
      </c>
      <c r="FG280" s="48">
        <f t="shared" si="364"/>
        <v>1348053.339013577</v>
      </c>
      <c r="FH280" s="48">
        <f t="shared" si="364"/>
        <v>566912.38969820214</v>
      </c>
      <c r="FI280" s="48">
        <f t="shared" si="364"/>
        <v>7102995.3771668915</v>
      </c>
      <c r="FJ280" s="48">
        <f t="shared" si="364"/>
        <v>5764686.805961634</v>
      </c>
      <c r="FK280" s="48">
        <f t="shared" si="364"/>
        <v>4878141.2612300906</v>
      </c>
      <c r="FL280" s="48">
        <f t="shared" si="364"/>
        <v>23405785.471722238</v>
      </c>
      <c r="FM280" s="48">
        <f t="shared" si="364"/>
        <v>19086657.606101017</v>
      </c>
      <c r="FN280" s="48">
        <f t="shared" si="364"/>
        <v>121726524.82721521</v>
      </c>
      <c r="FO280" s="48">
        <f t="shared" si="364"/>
        <v>1709150.4412677726</v>
      </c>
      <c r="FP280" s="48">
        <f t="shared" si="364"/>
        <v>6792783.9321172768</v>
      </c>
      <c r="FQ280" s="48">
        <f t="shared" si="364"/>
        <v>3764629.1364930375</v>
      </c>
      <c r="FR280" s="48">
        <f t="shared" si="364"/>
        <v>889126.0409229463</v>
      </c>
      <c r="FS280" s="48">
        <f t="shared" si="364"/>
        <v>964308.58624005085</v>
      </c>
      <c r="FT280" s="2">
        <f t="shared" si="364"/>
        <v>122610.3697849779</v>
      </c>
      <c r="FU280" s="48">
        <f t="shared" si="364"/>
        <v>4360484.8314376427</v>
      </c>
      <c r="FV280" s="48">
        <f t="shared" si="364"/>
        <v>3960590.3091687621</v>
      </c>
      <c r="FW280" s="48">
        <f t="shared" si="364"/>
        <v>2105770.1143648527</v>
      </c>
      <c r="FX280" s="48">
        <f t="shared" si="364"/>
        <v>626184.08329947828</v>
      </c>
      <c r="FY280" s="48">
        <f>FY277-FY278-FY279</f>
        <v>0</v>
      </c>
      <c r="FZ280" s="125">
        <f>SUM(C280:FX280)</f>
        <v>4120568878.1339998</v>
      </c>
      <c r="GA280" s="33"/>
      <c r="GB280" s="48"/>
      <c r="GC280" s="33"/>
      <c r="GD280" s="6"/>
      <c r="GE280" s="48"/>
    </row>
    <row r="281" spans="1:187" ht="15.75" x14ac:dyDescent="0.25">
      <c r="A281" s="3" t="s">
        <v>665</v>
      </c>
      <c r="B281" s="2" t="s">
        <v>666</v>
      </c>
      <c r="C281" s="33">
        <f t="shared" ref="C281:BN281" si="365">IF(MIN((((C264*-$GD$269)+C274)),(C56-C269))&lt;0,0,(MIN((((C264*-$GD$269)+C274)),(C56-C269))))</f>
        <v>0</v>
      </c>
      <c r="D281" s="33">
        <f t="shared" si="365"/>
        <v>0</v>
      </c>
      <c r="E281" s="33">
        <f t="shared" si="365"/>
        <v>0</v>
      </c>
      <c r="F281" s="33">
        <f t="shared" si="365"/>
        <v>0</v>
      </c>
      <c r="G281" s="33">
        <f t="shared" si="365"/>
        <v>0</v>
      </c>
      <c r="H281" s="33">
        <f t="shared" si="365"/>
        <v>0</v>
      </c>
      <c r="I281" s="33">
        <f t="shared" si="365"/>
        <v>0</v>
      </c>
      <c r="J281" s="33">
        <f t="shared" si="365"/>
        <v>0</v>
      </c>
      <c r="K281" s="33">
        <f t="shared" si="365"/>
        <v>0</v>
      </c>
      <c r="L281" s="33">
        <f t="shared" si="365"/>
        <v>0</v>
      </c>
      <c r="M281" s="33">
        <f t="shared" si="365"/>
        <v>0</v>
      </c>
      <c r="N281" s="33">
        <f t="shared" si="365"/>
        <v>0</v>
      </c>
      <c r="O281" s="33">
        <f t="shared" si="365"/>
        <v>0</v>
      </c>
      <c r="P281" s="33">
        <f t="shared" si="365"/>
        <v>0</v>
      </c>
      <c r="Q281" s="33">
        <f t="shared" si="365"/>
        <v>0</v>
      </c>
      <c r="R281" s="33">
        <f t="shared" si="365"/>
        <v>0</v>
      </c>
      <c r="S281" s="33">
        <f t="shared" si="365"/>
        <v>0</v>
      </c>
      <c r="T281" s="33">
        <f t="shared" si="365"/>
        <v>0</v>
      </c>
      <c r="U281" s="33">
        <f t="shared" si="365"/>
        <v>0</v>
      </c>
      <c r="V281" s="33">
        <f t="shared" si="365"/>
        <v>0</v>
      </c>
      <c r="W281" s="33">
        <f t="shared" si="365"/>
        <v>0</v>
      </c>
      <c r="X281" s="33">
        <f t="shared" si="365"/>
        <v>0</v>
      </c>
      <c r="Y281" s="33">
        <f t="shared" si="365"/>
        <v>0</v>
      </c>
      <c r="Z281" s="33">
        <f t="shared" si="365"/>
        <v>0</v>
      </c>
      <c r="AA281" s="33">
        <f t="shared" si="365"/>
        <v>0</v>
      </c>
      <c r="AB281" s="33">
        <f t="shared" si="365"/>
        <v>0</v>
      </c>
      <c r="AC281" s="33">
        <f t="shared" si="365"/>
        <v>0</v>
      </c>
      <c r="AD281" s="33">
        <f t="shared" si="365"/>
        <v>0</v>
      </c>
      <c r="AE281" s="33">
        <f t="shared" si="365"/>
        <v>0</v>
      </c>
      <c r="AF281" s="33">
        <f t="shared" si="365"/>
        <v>0</v>
      </c>
      <c r="AG281" s="33">
        <f t="shared" si="365"/>
        <v>0</v>
      </c>
      <c r="AH281" s="33">
        <f t="shared" si="365"/>
        <v>0</v>
      </c>
      <c r="AI281" s="33">
        <f t="shared" si="365"/>
        <v>0</v>
      </c>
      <c r="AJ281" s="33">
        <f t="shared" si="365"/>
        <v>0</v>
      </c>
      <c r="AK281" s="33">
        <f t="shared" si="365"/>
        <v>0</v>
      </c>
      <c r="AL281" s="33">
        <f t="shared" si="365"/>
        <v>0</v>
      </c>
      <c r="AM281" s="33">
        <f t="shared" si="365"/>
        <v>0</v>
      </c>
      <c r="AN281" s="33">
        <f t="shared" si="365"/>
        <v>0</v>
      </c>
      <c r="AO281" s="33">
        <f t="shared" si="365"/>
        <v>0</v>
      </c>
      <c r="AP281" s="33">
        <f t="shared" si="365"/>
        <v>0</v>
      </c>
      <c r="AQ281" s="33">
        <f t="shared" si="365"/>
        <v>0</v>
      </c>
      <c r="AR281" s="33">
        <f t="shared" si="365"/>
        <v>0</v>
      </c>
      <c r="AS281" s="33">
        <f t="shared" si="365"/>
        <v>0</v>
      </c>
      <c r="AT281" s="33">
        <f t="shared" si="365"/>
        <v>0</v>
      </c>
      <c r="AU281" s="33">
        <f t="shared" si="365"/>
        <v>0</v>
      </c>
      <c r="AV281" s="33">
        <f t="shared" si="365"/>
        <v>0</v>
      </c>
      <c r="AW281" s="33">
        <f t="shared" si="365"/>
        <v>0</v>
      </c>
      <c r="AX281" s="33">
        <f t="shared" si="365"/>
        <v>0</v>
      </c>
      <c r="AY281" s="33">
        <f t="shared" si="365"/>
        <v>0</v>
      </c>
      <c r="AZ281" s="33">
        <f t="shared" si="365"/>
        <v>0</v>
      </c>
      <c r="BA281" s="33">
        <f t="shared" si="365"/>
        <v>0</v>
      </c>
      <c r="BB281" s="33">
        <f t="shared" si="365"/>
        <v>0</v>
      </c>
      <c r="BC281" s="33">
        <f t="shared" si="365"/>
        <v>0</v>
      </c>
      <c r="BD281" s="33">
        <f t="shared" si="365"/>
        <v>0</v>
      </c>
      <c r="BE281" s="33">
        <f t="shared" si="365"/>
        <v>0</v>
      </c>
      <c r="BF281" s="33">
        <f t="shared" si="365"/>
        <v>0</v>
      </c>
      <c r="BG281" s="33">
        <f t="shared" si="365"/>
        <v>0</v>
      </c>
      <c r="BH281" s="33">
        <f t="shared" si="365"/>
        <v>0</v>
      </c>
      <c r="BI281" s="33">
        <f t="shared" si="365"/>
        <v>0</v>
      </c>
      <c r="BJ281" s="33">
        <f t="shared" si="365"/>
        <v>0</v>
      </c>
      <c r="BK281" s="33">
        <f t="shared" si="365"/>
        <v>0</v>
      </c>
      <c r="BL281" s="33">
        <f t="shared" si="365"/>
        <v>0</v>
      </c>
      <c r="BM281" s="33">
        <f t="shared" si="365"/>
        <v>0</v>
      </c>
      <c r="BN281" s="33">
        <f t="shared" si="365"/>
        <v>0</v>
      </c>
      <c r="BO281" s="33">
        <f t="shared" ref="BO281:DZ281" si="366">IF(MIN((((BO264*-$GD$269)+BO274)),(BO56-BO269))&lt;0,0,(MIN((((BO264*-$GD$269)+BO274)),(BO56-BO269))))</f>
        <v>0</v>
      </c>
      <c r="BP281" s="33">
        <f t="shared" si="366"/>
        <v>0</v>
      </c>
      <c r="BQ281" s="33">
        <f t="shared" si="366"/>
        <v>0</v>
      </c>
      <c r="BR281" s="33">
        <f t="shared" si="366"/>
        <v>0</v>
      </c>
      <c r="BS281" s="33">
        <f t="shared" si="366"/>
        <v>0</v>
      </c>
      <c r="BT281" s="33">
        <f t="shared" si="366"/>
        <v>0</v>
      </c>
      <c r="BU281" s="33">
        <f t="shared" si="366"/>
        <v>0</v>
      </c>
      <c r="BV281" s="33">
        <f t="shared" si="366"/>
        <v>0</v>
      </c>
      <c r="BW281" s="33">
        <f t="shared" si="366"/>
        <v>0</v>
      </c>
      <c r="BX281" s="33">
        <f t="shared" si="366"/>
        <v>0</v>
      </c>
      <c r="BY281" s="33">
        <f t="shared" si="366"/>
        <v>0</v>
      </c>
      <c r="BZ281" s="33">
        <f t="shared" si="366"/>
        <v>0</v>
      </c>
      <c r="CA281" s="33">
        <f t="shared" si="366"/>
        <v>0</v>
      </c>
      <c r="CB281" s="33">
        <f t="shared" si="366"/>
        <v>0</v>
      </c>
      <c r="CC281" s="33">
        <f t="shared" si="366"/>
        <v>0</v>
      </c>
      <c r="CD281" s="33">
        <f t="shared" si="366"/>
        <v>0</v>
      </c>
      <c r="CE281" s="33">
        <f t="shared" si="366"/>
        <v>0</v>
      </c>
      <c r="CF281" s="33">
        <f t="shared" si="366"/>
        <v>0</v>
      </c>
      <c r="CG281" s="33">
        <f t="shared" si="366"/>
        <v>0</v>
      </c>
      <c r="CH281" s="33">
        <f t="shared" si="366"/>
        <v>0</v>
      </c>
      <c r="CI281" s="33">
        <f t="shared" si="366"/>
        <v>0</v>
      </c>
      <c r="CJ281" s="33">
        <f t="shared" si="366"/>
        <v>0</v>
      </c>
      <c r="CK281" s="33">
        <f t="shared" si="366"/>
        <v>0</v>
      </c>
      <c r="CL281" s="33">
        <f t="shared" si="366"/>
        <v>0</v>
      </c>
      <c r="CM281" s="33">
        <f t="shared" si="366"/>
        <v>0</v>
      </c>
      <c r="CN281" s="33">
        <f t="shared" si="366"/>
        <v>0</v>
      </c>
      <c r="CO281" s="33">
        <f t="shared" si="366"/>
        <v>0</v>
      </c>
      <c r="CP281" s="33">
        <f t="shared" si="366"/>
        <v>0</v>
      </c>
      <c r="CQ281" s="33">
        <f t="shared" si="366"/>
        <v>0</v>
      </c>
      <c r="CR281" s="33">
        <f t="shared" si="366"/>
        <v>0</v>
      </c>
      <c r="CS281" s="33">
        <f t="shared" si="366"/>
        <v>0</v>
      </c>
      <c r="CT281" s="33">
        <f t="shared" si="366"/>
        <v>0</v>
      </c>
      <c r="CU281" s="33">
        <f t="shared" si="366"/>
        <v>0</v>
      </c>
      <c r="CV281" s="33">
        <f t="shared" si="366"/>
        <v>0</v>
      </c>
      <c r="CW281" s="33">
        <f t="shared" si="366"/>
        <v>0</v>
      </c>
      <c r="CX281" s="33">
        <f t="shared" si="366"/>
        <v>0</v>
      </c>
      <c r="CY281" s="33">
        <f t="shared" si="366"/>
        <v>0</v>
      </c>
      <c r="CZ281" s="33">
        <f t="shared" si="366"/>
        <v>0</v>
      </c>
      <c r="DA281" s="33">
        <f t="shared" si="366"/>
        <v>0</v>
      </c>
      <c r="DB281" s="33">
        <f t="shared" si="366"/>
        <v>0</v>
      </c>
      <c r="DC281" s="33">
        <f t="shared" si="366"/>
        <v>0</v>
      </c>
      <c r="DD281" s="33">
        <f t="shared" si="366"/>
        <v>0</v>
      </c>
      <c r="DE281" s="33">
        <f t="shared" si="366"/>
        <v>0</v>
      </c>
      <c r="DF281" s="33">
        <f t="shared" si="366"/>
        <v>0</v>
      </c>
      <c r="DG281" s="33">
        <f t="shared" si="366"/>
        <v>0</v>
      </c>
      <c r="DH281" s="33">
        <f t="shared" si="366"/>
        <v>0</v>
      </c>
      <c r="DI281" s="33">
        <f t="shared" si="366"/>
        <v>0</v>
      </c>
      <c r="DJ281" s="33">
        <f t="shared" si="366"/>
        <v>0</v>
      </c>
      <c r="DK281" s="33">
        <f t="shared" si="366"/>
        <v>0</v>
      </c>
      <c r="DL281" s="33">
        <f t="shared" si="366"/>
        <v>0</v>
      </c>
      <c r="DM281" s="33">
        <f t="shared" si="366"/>
        <v>0</v>
      </c>
      <c r="DN281" s="33">
        <f t="shared" si="366"/>
        <v>0</v>
      </c>
      <c r="DO281" s="33">
        <f t="shared" si="366"/>
        <v>0</v>
      </c>
      <c r="DP281" s="33">
        <f t="shared" si="366"/>
        <v>0</v>
      </c>
      <c r="DQ281" s="33">
        <f t="shared" si="366"/>
        <v>0</v>
      </c>
      <c r="DR281" s="33">
        <f t="shared" si="366"/>
        <v>0</v>
      </c>
      <c r="DS281" s="33">
        <f t="shared" si="366"/>
        <v>0</v>
      </c>
      <c r="DT281" s="33">
        <f t="shared" si="366"/>
        <v>0</v>
      </c>
      <c r="DU281" s="33">
        <f t="shared" si="366"/>
        <v>0</v>
      </c>
      <c r="DV281" s="33">
        <f t="shared" si="366"/>
        <v>0</v>
      </c>
      <c r="DW281" s="33">
        <f t="shared" si="366"/>
        <v>0</v>
      </c>
      <c r="DX281" s="33">
        <f t="shared" si="366"/>
        <v>0</v>
      </c>
      <c r="DY281" s="33">
        <f t="shared" si="366"/>
        <v>0</v>
      </c>
      <c r="DZ281" s="33">
        <f t="shared" si="366"/>
        <v>0</v>
      </c>
      <c r="EA281" s="33">
        <f t="shared" ref="EA281:FX281" si="367">IF(MIN((((EA264*-$GD$269)+EA274)),(EA56-EA269))&lt;0,0,(MIN((((EA264*-$GD$269)+EA274)),(EA56-EA269))))</f>
        <v>0</v>
      </c>
      <c r="EB281" s="33">
        <f t="shared" si="367"/>
        <v>0</v>
      </c>
      <c r="EC281" s="33">
        <f t="shared" si="367"/>
        <v>0</v>
      </c>
      <c r="ED281" s="33">
        <f t="shared" si="367"/>
        <v>0</v>
      </c>
      <c r="EE281" s="33">
        <f t="shared" si="367"/>
        <v>0</v>
      </c>
      <c r="EF281" s="33">
        <f t="shared" si="367"/>
        <v>0</v>
      </c>
      <c r="EG281" s="33">
        <f t="shared" si="367"/>
        <v>0</v>
      </c>
      <c r="EH281" s="33">
        <f t="shared" si="367"/>
        <v>0</v>
      </c>
      <c r="EI281" s="33">
        <f t="shared" si="367"/>
        <v>0</v>
      </c>
      <c r="EJ281" s="33">
        <f t="shared" si="367"/>
        <v>0</v>
      </c>
      <c r="EK281" s="33">
        <f t="shared" si="367"/>
        <v>0</v>
      </c>
      <c r="EL281" s="33">
        <f t="shared" si="367"/>
        <v>0</v>
      </c>
      <c r="EM281" s="33">
        <f t="shared" si="367"/>
        <v>0</v>
      </c>
      <c r="EN281" s="33">
        <f t="shared" si="367"/>
        <v>0</v>
      </c>
      <c r="EO281" s="33">
        <f t="shared" si="367"/>
        <v>0</v>
      </c>
      <c r="EP281" s="33">
        <f t="shared" si="367"/>
        <v>0</v>
      </c>
      <c r="EQ281" s="33">
        <f t="shared" si="367"/>
        <v>0</v>
      </c>
      <c r="ER281" s="33">
        <f t="shared" si="367"/>
        <v>0</v>
      </c>
      <c r="ES281" s="33">
        <f t="shared" si="367"/>
        <v>0</v>
      </c>
      <c r="ET281" s="33">
        <f t="shared" si="367"/>
        <v>0</v>
      </c>
      <c r="EU281" s="33">
        <f t="shared" si="367"/>
        <v>0</v>
      </c>
      <c r="EV281" s="33">
        <f t="shared" si="367"/>
        <v>0</v>
      </c>
      <c r="EW281" s="33">
        <f t="shared" si="367"/>
        <v>0</v>
      </c>
      <c r="EX281" s="33">
        <f t="shared" si="367"/>
        <v>0</v>
      </c>
      <c r="EY281" s="33">
        <f t="shared" si="367"/>
        <v>0</v>
      </c>
      <c r="EZ281" s="33">
        <f t="shared" si="367"/>
        <v>0</v>
      </c>
      <c r="FA281" s="33">
        <f t="shared" si="367"/>
        <v>0</v>
      </c>
      <c r="FB281" s="33">
        <f t="shared" si="367"/>
        <v>136527.44</v>
      </c>
      <c r="FC281" s="33">
        <f t="shared" si="367"/>
        <v>0</v>
      </c>
      <c r="FD281" s="33">
        <f t="shared" si="367"/>
        <v>0</v>
      </c>
      <c r="FE281" s="33">
        <f t="shared" si="367"/>
        <v>0</v>
      </c>
      <c r="FF281" s="33">
        <f t="shared" si="367"/>
        <v>0</v>
      </c>
      <c r="FG281" s="33">
        <f t="shared" si="367"/>
        <v>0</v>
      </c>
      <c r="FH281" s="33">
        <f t="shared" si="367"/>
        <v>0</v>
      </c>
      <c r="FI281" s="33">
        <f t="shared" si="367"/>
        <v>0</v>
      </c>
      <c r="FJ281" s="33">
        <f t="shared" si="367"/>
        <v>0</v>
      </c>
      <c r="FK281" s="33">
        <f t="shared" si="367"/>
        <v>0</v>
      </c>
      <c r="FL281" s="33">
        <f t="shared" si="367"/>
        <v>0</v>
      </c>
      <c r="FM281" s="33">
        <f t="shared" si="367"/>
        <v>0</v>
      </c>
      <c r="FN281" s="33">
        <f t="shared" si="367"/>
        <v>0</v>
      </c>
      <c r="FO281" s="33">
        <f t="shared" si="367"/>
        <v>0</v>
      </c>
      <c r="FP281" s="33">
        <f t="shared" si="367"/>
        <v>0</v>
      </c>
      <c r="FQ281" s="33">
        <f t="shared" si="367"/>
        <v>0</v>
      </c>
      <c r="FR281" s="33">
        <f t="shared" si="367"/>
        <v>0</v>
      </c>
      <c r="FS281" s="33">
        <f t="shared" si="367"/>
        <v>0</v>
      </c>
      <c r="FT281" s="47">
        <f t="shared" si="367"/>
        <v>0</v>
      </c>
      <c r="FU281" s="33">
        <f t="shared" si="367"/>
        <v>0</v>
      </c>
      <c r="FV281" s="33">
        <f t="shared" si="367"/>
        <v>0</v>
      </c>
      <c r="FW281" s="33">
        <f t="shared" si="367"/>
        <v>0</v>
      </c>
      <c r="FX281" s="33">
        <f t="shared" si="367"/>
        <v>0</v>
      </c>
      <c r="FY281" s="33">
        <f>IF(MIN((((FY266*-$GD$269)+FY275)),(FY52-FY271))&lt;0,0,(MIN((((FY266*-$GD$269)+FY275)),(FY52-FY271))))</f>
        <v>0</v>
      </c>
      <c r="FZ281" s="125">
        <f>SUM(C281:FX281)</f>
        <v>136527.44</v>
      </c>
      <c r="GA281" s="33"/>
      <c r="GB281" s="2"/>
      <c r="GC281" s="33"/>
      <c r="GD281" s="6"/>
      <c r="GE281" s="48"/>
    </row>
    <row r="282" spans="1:187" ht="15.75" x14ac:dyDescent="0.25">
      <c r="A282" s="6"/>
      <c r="B282" s="2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48"/>
      <c r="DT282" s="48"/>
      <c r="DU282" s="48"/>
      <c r="DV282" s="48"/>
      <c r="DW282" s="48"/>
      <c r="DX282" s="48"/>
      <c r="DY282" s="48"/>
      <c r="DZ282" s="48"/>
      <c r="EA282" s="48"/>
      <c r="EB282" s="48"/>
      <c r="EC282" s="48"/>
      <c r="ED282" s="48"/>
      <c r="EE282" s="48"/>
      <c r="EF282" s="48"/>
      <c r="EG282" s="48"/>
      <c r="EH282" s="48"/>
      <c r="EI282" s="48"/>
      <c r="EJ282" s="48"/>
      <c r="EK282" s="48"/>
      <c r="EL282" s="48"/>
      <c r="EM282" s="48"/>
      <c r="EN282" s="48"/>
      <c r="EO282" s="48"/>
      <c r="EP282" s="48"/>
      <c r="EQ282" s="48"/>
      <c r="ER282" s="48"/>
      <c r="ES282" s="48"/>
      <c r="ET282" s="48"/>
      <c r="EU282" s="48"/>
      <c r="EV282" s="48"/>
      <c r="EW282" s="48"/>
      <c r="EX282" s="48"/>
      <c r="EY282" s="48"/>
      <c r="EZ282" s="48"/>
      <c r="FA282" s="48"/>
      <c r="FB282" s="48"/>
      <c r="FC282" s="48"/>
      <c r="FD282" s="48"/>
      <c r="FE282" s="48"/>
      <c r="FF282" s="48"/>
      <c r="FG282" s="48"/>
      <c r="FH282" s="48"/>
      <c r="FI282" s="48"/>
      <c r="FJ282" s="48"/>
      <c r="FK282" s="48"/>
      <c r="FL282" s="48"/>
      <c r="FM282" s="48"/>
      <c r="FN282" s="48"/>
      <c r="FO282" s="48"/>
      <c r="FP282" s="48"/>
      <c r="FQ282" s="48"/>
      <c r="FR282" s="48"/>
      <c r="FS282" s="48"/>
      <c r="FT282" s="2"/>
      <c r="FU282" s="48" t="s">
        <v>296</v>
      </c>
      <c r="FV282" s="48"/>
      <c r="FW282" s="48"/>
      <c r="FX282" s="48"/>
      <c r="FY282" s="48"/>
      <c r="FZ282" s="125"/>
      <c r="GA282" s="33"/>
      <c r="GB282" s="2"/>
      <c r="GC282" s="33"/>
      <c r="GD282" s="6"/>
      <c r="GE282" s="48"/>
    </row>
    <row r="283" spans="1:187" ht="15.75" x14ac:dyDescent="0.25">
      <c r="A283" s="3" t="s">
        <v>667</v>
      </c>
      <c r="B283" s="2" t="s">
        <v>668</v>
      </c>
      <c r="C283" s="48">
        <f t="shared" ref="C283:BN283" si="368">(C277-C281)/C96</f>
        <v>7618.489151180117</v>
      </c>
      <c r="D283" s="48">
        <f t="shared" si="368"/>
        <v>7500.722259240416</v>
      </c>
      <c r="E283" s="48">
        <f t="shared" si="368"/>
        <v>8012.3952225212033</v>
      </c>
      <c r="F283" s="48">
        <f t="shared" si="368"/>
        <v>7393.0058961076211</v>
      </c>
      <c r="G283" s="48">
        <f t="shared" si="368"/>
        <v>7949.2621597246016</v>
      </c>
      <c r="H283" s="48">
        <f t="shared" si="368"/>
        <v>7912.8527875038935</v>
      </c>
      <c r="I283" s="48">
        <f t="shared" si="368"/>
        <v>8058.4709362866533</v>
      </c>
      <c r="J283" s="48">
        <f t="shared" si="368"/>
        <v>7278.1094740241433</v>
      </c>
      <c r="K283" s="48">
        <f t="shared" si="368"/>
        <v>10104.063324583511</v>
      </c>
      <c r="L283" s="48">
        <f t="shared" si="368"/>
        <v>7966.9199013183179</v>
      </c>
      <c r="M283" s="48">
        <f t="shared" si="368"/>
        <v>8895.4841909608367</v>
      </c>
      <c r="N283" s="48">
        <f t="shared" si="368"/>
        <v>7630.0089163128978</v>
      </c>
      <c r="O283" s="48">
        <f t="shared" si="368"/>
        <v>7372.6744718013524</v>
      </c>
      <c r="P283" s="48">
        <f t="shared" si="368"/>
        <v>13781.024761351922</v>
      </c>
      <c r="Q283" s="48">
        <f t="shared" si="368"/>
        <v>7979.6630073476754</v>
      </c>
      <c r="R283" s="48">
        <f t="shared" si="368"/>
        <v>7426.434721083654</v>
      </c>
      <c r="S283" s="48">
        <f t="shared" si="368"/>
        <v>7720.9197173483453</v>
      </c>
      <c r="T283" s="48">
        <f t="shared" si="368"/>
        <v>13362.319935267313</v>
      </c>
      <c r="U283" s="48">
        <f t="shared" si="368"/>
        <v>15694.22340597949</v>
      </c>
      <c r="V283" s="48">
        <f t="shared" si="368"/>
        <v>9936.5238738464977</v>
      </c>
      <c r="W283" s="48">
        <f t="shared" si="368"/>
        <v>15867.868528632918</v>
      </c>
      <c r="X283" s="48">
        <f t="shared" si="368"/>
        <v>15250.357134510579</v>
      </c>
      <c r="Y283" s="48">
        <f t="shared" si="368"/>
        <v>8020.9204922997433</v>
      </c>
      <c r="Z283" s="48">
        <f t="shared" si="368"/>
        <v>10624.944811804875</v>
      </c>
      <c r="AA283" s="48">
        <f t="shared" si="368"/>
        <v>7491.6944248509626</v>
      </c>
      <c r="AB283" s="48">
        <f t="shared" si="368"/>
        <v>7581.5572146159993</v>
      </c>
      <c r="AC283" s="48">
        <f t="shared" si="368"/>
        <v>7816.2620649291739</v>
      </c>
      <c r="AD283" s="48">
        <f t="shared" si="368"/>
        <v>7564.4283718767001</v>
      </c>
      <c r="AE283" s="48">
        <f t="shared" si="368"/>
        <v>13869.547877704834</v>
      </c>
      <c r="AF283" s="48">
        <f t="shared" si="368"/>
        <v>13044.055377363358</v>
      </c>
      <c r="AG283" s="48">
        <f t="shared" si="368"/>
        <v>8233.4896381806975</v>
      </c>
      <c r="AH283" s="48">
        <f t="shared" si="368"/>
        <v>7598.1417988435396</v>
      </c>
      <c r="AI283" s="48">
        <f t="shared" si="368"/>
        <v>9192.2531613421688</v>
      </c>
      <c r="AJ283" s="48">
        <f t="shared" si="368"/>
        <v>12277.708291549956</v>
      </c>
      <c r="AK283" s="48">
        <f t="shared" si="368"/>
        <v>11982.968253039277</v>
      </c>
      <c r="AL283" s="48">
        <f t="shared" si="368"/>
        <v>10590.613288916076</v>
      </c>
      <c r="AM283" s="48">
        <f t="shared" si="368"/>
        <v>8460.4455822419059</v>
      </c>
      <c r="AN283" s="48">
        <f t="shared" si="368"/>
        <v>9585.6193473572057</v>
      </c>
      <c r="AO283" s="48">
        <f t="shared" si="368"/>
        <v>7441.9343398847604</v>
      </c>
      <c r="AP283" s="48">
        <f t="shared" si="368"/>
        <v>7924.6993871472159</v>
      </c>
      <c r="AQ283" s="48">
        <f t="shared" si="368"/>
        <v>10151.521312322604</v>
      </c>
      <c r="AR283" s="48">
        <f t="shared" si="368"/>
        <v>7396.1647569863235</v>
      </c>
      <c r="AS283" s="48">
        <f t="shared" si="368"/>
        <v>7945.0001017867335</v>
      </c>
      <c r="AT283" s="48">
        <f t="shared" si="368"/>
        <v>7555.6774912937244</v>
      </c>
      <c r="AU283" s="48">
        <f t="shared" si="368"/>
        <v>11262.846548232457</v>
      </c>
      <c r="AV283" s="48">
        <f t="shared" si="368"/>
        <v>10627.574621543001</v>
      </c>
      <c r="AW283" s="48">
        <f t="shared" si="368"/>
        <v>12393.969907217086</v>
      </c>
      <c r="AX283" s="48">
        <f t="shared" si="368"/>
        <v>16246.681217915284</v>
      </c>
      <c r="AY283" s="48">
        <f t="shared" si="368"/>
        <v>8782.6660829728698</v>
      </c>
      <c r="AZ283" s="48">
        <f t="shared" si="368"/>
        <v>7800.3635923027705</v>
      </c>
      <c r="BA283" s="48">
        <f t="shared" si="368"/>
        <v>7278.1094740241442</v>
      </c>
      <c r="BB283" s="48">
        <f t="shared" si="368"/>
        <v>7278.1094740241451</v>
      </c>
      <c r="BC283" s="48">
        <f t="shared" si="368"/>
        <v>7562.4026089647032</v>
      </c>
      <c r="BD283" s="48">
        <f t="shared" si="368"/>
        <v>7278.1094740241442</v>
      </c>
      <c r="BE283" s="48">
        <f t="shared" si="368"/>
        <v>7761.3220929434974</v>
      </c>
      <c r="BF283" s="48">
        <f t="shared" si="368"/>
        <v>7270.6639731938849</v>
      </c>
      <c r="BG283" s="48">
        <f t="shared" si="368"/>
        <v>8144.4167285751364</v>
      </c>
      <c r="BH283" s="48">
        <f t="shared" si="368"/>
        <v>8324.9221369168172</v>
      </c>
      <c r="BI283" s="48">
        <f t="shared" si="368"/>
        <v>11452.773017241348</v>
      </c>
      <c r="BJ283" s="48">
        <f t="shared" si="368"/>
        <v>7278.1094740241442</v>
      </c>
      <c r="BK283" s="48">
        <f t="shared" si="368"/>
        <v>7292.7153788261712</v>
      </c>
      <c r="BL283" s="48">
        <f t="shared" si="368"/>
        <v>12747.34324960198</v>
      </c>
      <c r="BM283" s="48">
        <f t="shared" si="368"/>
        <v>10635.000934051306</v>
      </c>
      <c r="BN283" s="48">
        <f t="shared" si="368"/>
        <v>7278.1094740241451</v>
      </c>
      <c r="BO283" s="48">
        <f t="shared" ref="BO283:DZ283" si="369">(BO277-BO281)/BO96</f>
        <v>7611.7612098233276</v>
      </c>
      <c r="BP283" s="48">
        <f t="shared" si="369"/>
        <v>12375.434989809115</v>
      </c>
      <c r="BQ283" s="48">
        <f t="shared" si="369"/>
        <v>7913.6076632993318</v>
      </c>
      <c r="BR283" s="48">
        <f t="shared" si="369"/>
        <v>7393.534459074458</v>
      </c>
      <c r="BS283" s="48">
        <f t="shared" si="369"/>
        <v>8174.5249694676986</v>
      </c>
      <c r="BT283" s="48">
        <f t="shared" si="369"/>
        <v>9129.2326332017637</v>
      </c>
      <c r="BU283" s="48">
        <f t="shared" si="369"/>
        <v>9320.0733118646785</v>
      </c>
      <c r="BV283" s="48">
        <f t="shared" si="369"/>
        <v>7683.0424204364363</v>
      </c>
      <c r="BW283" s="48">
        <f t="shared" si="369"/>
        <v>7584.1381831925255</v>
      </c>
      <c r="BX283" s="48">
        <f t="shared" si="369"/>
        <v>15561.609038039007</v>
      </c>
      <c r="BY283" s="48">
        <f t="shared" si="369"/>
        <v>8497.5215117764965</v>
      </c>
      <c r="BZ283" s="48">
        <f t="shared" si="369"/>
        <v>11551.521641708683</v>
      </c>
      <c r="CA283" s="48">
        <f t="shared" si="369"/>
        <v>13149.48851335144</v>
      </c>
      <c r="CB283" s="48">
        <f t="shared" si="369"/>
        <v>7478.3255739621663</v>
      </c>
      <c r="CC283" s="48">
        <f t="shared" si="369"/>
        <v>12485.166686241382</v>
      </c>
      <c r="CD283" s="48">
        <f t="shared" si="369"/>
        <v>14838.737633627414</v>
      </c>
      <c r="CE283" s="48">
        <f t="shared" si="369"/>
        <v>12594.332807938028</v>
      </c>
      <c r="CF283" s="48">
        <f t="shared" si="369"/>
        <v>13792.299070890558</v>
      </c>
      <c r="CG283" s="48">
        <f t="shared" si="369"/>
        <v>11738.873602147711</v>
      </c>
      <c r="CH283" s="48">
        <f t="shared" si="369"/>
        <v>14250.62202000644</v>
      </c>
      <c r="CI283" s="48">
        <f t="shared" si="369"/>
        <v>7893.4217580979393</v>
      </c>
      <c r="CJ283" s="48">
        <f t="shared" si="369"/>
        <v>8003.1585256285516</v>
      </c>
      <c r="CK283" s="48">
        <f t="shared" si="369"/>
        <v>7534.2350548052927</v>
      </c>
      <c r="CL283" s="48">
        <f t="shared" si="369"/>
        <v>7937.0519549225364</v>
      </c>
      <c r="CM283" s="48">
        <f t="shared" si="369"/>
        <v>8679.1058065690249</v>
      </c>
      <c r="CN283" s="48">
        <f t="shared" si="369"/>
        <v>7276.0432125034076</v>
      </c>
      <c r="CO283" s="48">
        <f t="shared" si="369"/>
        <v>7277.8492500948141</v>
      </c>
      <c r="CP283" s="48">
        <f t="shared" si="369"/>
        <v>8063.6236180491078</v>
      </c>
      <c r="CQ283" s="48">
        <f t="shared" si="369"/>
        <v>8208.7604450723356</v>
      </c>
      <c r="CR283" s="48">
        <f t="shared" si="369"/>
        <v>12800.808044089212</v>
      </c>
      <c r="CS283" s="48">
        <f t="shared" si="369"/>
        <v>9365.8009992467651</v>
      </c>
      <c r="CT283" s="48">
        <f t="shared" si="369"/>
        <v>14239.483296258157</v>
      </c>
      <c r="CU283" s="48">
        <f t="shared" si="369"/>
        <v>7236.1876084357546</v>
      </c>
      <c r="CV283" s="48">
        <f t="shared" si="369"/>
        <v>14520.770455331118</v>
      </c>
      <c r="CW283" s="48">
        <f t="shared" si="369"/>
        <v>12864.605619450882</v>
      </c>
      <c r="CX283" s="48">
        <f t="shared" si="369"/>
        <v>8424.0156005535009</v>
      </c>
      <c r="CY283" s="48">
        <f t="shared" si="369"/>
        <v>15614.340180460385</v>
      </c>
      <c r="CZ283" s="48">
        <f t="shared" si="369"/>
        <v>7393.776856284755</v>
      </c>
      <c r="DA283" s="48">
        <f t="shared" si="369"/>
        <v>12466.27828277387</v>
      </c>
      <c r="DB283" s="48">
        <f t="shared" si="369"/>
        <v>10131.550059408351</v>
      </c>
      <c r="DC283" s="48">
        <f t="shared" si="369"/>
        <v>13084.869829517018</v>
      </c>
      <c r="DD283" s="48">
        <f t="shared" si="369"/>
        <v>13056.06180525942</v>
      </c>
      <c r="DE283" s="48">
        <f t="shared" si="369"/>
        <v>8614.9026719228514</v>
      </c>
      <c r="DF283" s="48">
        <f t="shared" si="369"/>
        <v>7277.9287393264985</v>
      </c>
      <c r="DG283" s="48">
        <f t="shared" si="369"/>
        <v>15375.757339972857</v>
      </c>
      <c r="DH283" s="48">
        <f t="shared" si="369"/>
        <v>7278.109474024146</v>
      </c>
      <c r="DI283" s="48">
        <f t="shared" si="369"/>
        <v>7414.6969625633856</v>
      </c>
      <c r="DJ283" s="48">
        <f t="shared" si="369"/>
        <v>8133.9492181489113</v>
      </c>
      <c r="DK283" s="48">
        <f t="shared" si="369"/>
        <v>8527.4702687590197</v>
      </c>
      <c r="DL283" s="48">
        <f t="shared" si="369"/>
        <v>7569.0077966760537</v>
      </c>
      <c r="DM283" s="48">
        <f t="shared" si="369"/>
        <v>12356.391951647543</v>
      </c>
      <c r="DN283" s="48">
        <f t="shared" si="369"/>
        <v>7876.5317627304021</v>
      </c>
      <c r="DO283" s="48">
        <f t="shared" si="369"/>
        <v>7713.2175903516663</v>
      </c>
      <c r="DP283" s="48">
        <f t="shared" si="369"/>
        <v>12174.665532038394</v>
      </c>
      <c r="DQ283" s="48">
        <f t="shared" si="369"/>
        <v>8329.688500959508</v>
      </c>
      <c r="DR283" s="48">
        <f t="shared" si="369"/>
        <v>8009.6562907904827</v>
      </c>
      <c r="DS283" s="48">
        <f t="shared" si="369"/>
        <v>8443.5087721086638</v>
      </c>
      <c r="DT283" s="48">
        <f t="shared" si="369"/>
        <v>14383.9699591717</v>
      </c>
      <c r="DU283" s="48">
        <f t="shared" si="369"/>
        <v>9129.2794461824906</v>
      </c>
      <c r="DV283" s="48">
        <f t="shared" si="369"/>
        <v>12248.860654813849</v>
      </c>
      <c r="DW283" s="48">
        <f t="shared" si="369"/>
        <v>9401.4247365348565</v>
      </c>
      <c r="DX283" s="48">
        <f t="shared" si="369"/>
        <v>14514.283310964682</v>
      </c>
      <c r="DY283" s="48">
        <f t="shared" si="369"/>
        <v>10790.000877913868</v>
      </c>
      <c r="DZ283" s="48">
        <f t="shared" si="369"/>
        <v>8171.1362588075053</v>
      </c>
      <c r="EA283" s="48">
        <f t="shared" ref="EA283:FX283" si="370">(EA277-EA281)/EA96</f>
        <v>8543.2283250375149</v>
      </c>
      <c r="EB283" s="48">
        <f t="shared" si="370"/>
        <v>8076.5602910725465</v>
      </c>
      <c r="EC283" s="48">
        <f t="shared" si="370"/>
        <v>9420.2706431275437</v>
      </c>
      <c r="ED283" s="48">
        <f t="shared" si="370"/>
        <v>9913.7880938585495</v>
      </c>
      <c r="EE283" s="48">
        <f t="shared" si="370"/>
        <v>12083.743742467086</v>
      </c>
      <c r="EF283" s="48">
        <f t="shared" si="370"/>
        <v>7678.7679088469113</v>
      </c>
      <c r="EG283" s="48">
        <f t="shared" si="370"/>
        <v>9791.5129832245311</v>
      </c>
      <c r="EH283" s="48">
        <f t="shared" si="370"/>
        <v>10840.027292442346</v>
      </c>
      <c r="EI283" s="48">
        <f t="shared" si="370"/>
        <v>7880.0461297229849</v>
      </c>
      <c r="EJ283" s="48">
        <f t="shared" si="370"/>
        <v>7277.6485734307516</v>
      </c>
      <c r="EK283" s="48">
        <f t="shared" si="370"/>
        <v>7942.8296937467621</v>
      </c>
      <c r="EL283" s="48">
        <f t="shared" si="370"/>
        <v>8076.5095620504026</v>
      </c>
      <c r="EM283" s="48">
        <f t="shared" si="370"/>
        <v>8633.4370464768272</v>
      </c>
      <c r="EN283" s="48">
        <f t="shared" si="370"/>
        <v>7734.0890594386447</v>
      </c>
      <c r="EO283" s="48">
        <f t="shared" si="370"/>
        <v>8723.8280601232964</v>
      </c>
      <c r="EP283" s="48">
        <f t="shared" si="370"/>
        <v>9635.2675705312431</v>
      </c>
      <c r="EQ283" s="48">
        <f t="shared" si="370"/>
        <v>7642.7131430013751</v>
      </c>
      <c r="ER283" s="48">
        <f t="shared" si="370"/>
        <v>10520.820387776319</v>
      </c>
      <c r="ES283" s="48">
        <f t="shared" si="370"/>
        <v>14192.29203046998</v>
      </c>
      <c r="ET283" s="48">
        <f t="shared" si="370"/>
        <v>13362.180107196931</v>
      </c>
      <c r="EU283" s="48">
        <f t="shared" si="370"/>
        <v>8836.0058361295451</v>
      </c>
      <c r="EV283" s="48">
        <f t="shared" si="370"/>
        <v>16170.323710013854</v>
      </c>
      <c r="EW283" s="48">
        <f t="shared" si="370"/>
        <v>10210.953859295911</v>
      </c>
      <c r="EX283" s="48">
        <f t="shared" si="370"/>
        <v>11926.277916440391</v>
      </c>
      <c r="EY283" s="48">
        <f t="shared" si="370"/>
        <v>7756.1685788857003</v>
      </c>
      <c r="EZ283" s="48">
        <f t="shared" si="370"/>
        <v>13821.119809156417</v>
      </c>
      <c r="FA283" s="48">
        <f t="shared" si="370"/>
        <v>7921.3573554911081</v>
      </c>
      <c r="FB283" s="48">
        <f t="shared" si="370"/>
        <v>10048.626774379687</v>
      </c>
      <c r="FC283" s="48">
        <f t="shared" si="370"/>
        <v>7353.0979497868275</v>
      </c>
      <c r="FD283" s="48">
        <f t="shared" si="370"/>
        <v>9717.2716566163726</v>
      </c>
      <c r="FE283" s="48">
        <f t="shared" si="370"/>
        <v>14745.100655967002</v>
      </c>
      <c r="FF283" s="48">
        <f t="shared" si="370"/>
        <v>11604.418910089966</v>
      </c>
      <c r="FG283" s="48">
        <f t="shared" si="370"/>
        <v>14329.692989014322</v>
      </c>
      <c r="FH283" s="48">
        <f t="shared" si="370"/>
        <v>15034.790240702037</v>
      </c>
      <c r="FI283" s="48">
        <f t="shared" si="370"/>
        <v>7553.9222069898005</v>
      </c>
      <c r="FJ283" s="48">
        <f t="shared" si="370"/>
        <v>7372.8080306811235</v>
      </c>
      <c r="FK283" s="48">
        <f t="shared" si="370"/>
        <v>7355.3817104196269</v>
      </c>
      <c r="FL283" s="48">
        <f t="shared" si="370"/>
        <v>7278.1094737258782</v>
      </c>
      <c r="FM283" s="48">
        <f t="shared" si="370"/>
        <v>7278.1094740241442</v>
      </c>
      <c r="FN283" s="48">
        <f t="shared" si="370"/>
        <v>7540.6946049468961</v>
      </c>
      <c r="FO283" s="48">
        <f t="shared" si="370"/>
        <v>7704.2136934103874</v>
      </c>
      <c r="FP283" s="48">
        <f t="shared" si="370"/>
        <v>7838.3485207828999</v>
      </c>
      <c r="FQ283" s="48">
        <f t="shared" si="370"/>
        <v>7906.5349651008391</v>
      </c>
      <c r="FR283" s="48">
        <f t="shared" si="370"/>
        <v>13265.2703670057</v>
      </c>
      <c r="FS283" s="48">
        <f t="shared" si="370"/>
        <v>12189.774272469891</v>
      </c>
      <c r="FT283" s="2">
        <f t="shared" si="370"/>
        <v>15473.190071773921</v>
      </c>
      <c r="FU283" s="48">
        <f t="shared" si="370"/>
        <v>8531.7383925212762</v>
      </c>
      <c r="FV283" s="48">
        <f t="shared" si="370"/>
        <v>8211.3560686408273</v>
      </c>
      <c r="FW283" s="48">
        <f t="shared" si="370"/>
        <v>12375.857185303494</v>
      </c>
      <c r="FX283" s="48">
        <f t="shared" si="370"/>
        <v>16055.723853160409</v>
      </c>
      <c r="FY283" s="48"/>
      <c r="FZ283" s="48">
        <f>(FZ277-FZ281)/FZ96</f>
        <v>7662.0244889481392</v>
      </c>
      <c r="GA283" s="33" t="s">
        <v>669</v>
      </c>
      <c r="GB283" s="2"/>
      <c r="GC283" s="33"/>
      <c r="GD283" s="6"/>
      <c r="GE283" s="48"/>
    </row>
    <row r="284" spans="1:187" ht="15.75" x14ac:dyDescent="0.25">
      <c r="A284" s="48"/>
      <c r="B284" s="2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 t="s">
        <v>296</v>
      </c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47"/>
      <c r="FU284" s="33"/>
      <c r="FV284" s="33"/>
      <c r="FW284" s="33"/>
      <c r="FX284" s="33"/>
      <c r="FY284" s="48"/>
      <c r="FZ284" s="33">
        <f>FZ277/FZ96</f>
        <v>7662.1823210552338</v>
      </c>
      <c r="GA284" s="33" t="s">
        <v>670</v>
      </c>
      <c r="GB284" s="2"/>
      <c r="GC284" s="33"/>
      <c r="GD284" s="6"/>
      <c r="GE284" s="48"/>
    </row>
    <row r="285" spans="1:187" ht="15.75" x14ac:dyDescent="0.25">
      <c r="A285" s="48"/>
      <c r="B285" s="45" t="s">
        <v>671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47"/>
      <c r="FU285" s="33"/>
      <c r="FV285" s="33"/>
      <c r="FW285" s="33"/>
      <c r="FX285" s="33"/>
      <c r="FY285" s="33"/>
      <c r="FZ285" s="33"/>
      <c r="GA285" s="33"/>
      <c r="GB285" s="2"/>
      <c r="GC285" s="33"/>
      <c r="GD285" s="6"/>
      <c r="GE285" s="48"/>
    </row>
    <row r="286" spans="1:187" s="48" customFormat="1" x14ac:dyDescent="0.2">
      <c r="A286" s="3" t="s">
        <v>672</v>
      </c>
      <c r="B286" s="48" t="s">
        <v>673</v>
      </c>
      <c r="C286" s="48">
        <f t="shared" ref="C286:BN286" si="371">ROUND(((C277-C281)-((C159+C163)*C287))/C91,2)</f>
        <v>7842.79</v>
      </c>
      <c r="D286" s="33">
        <f t="shared" si="371"/>
        <v>7500.82</v>
      </c>
      <c r="E286" s="48">
        <f t="shared" si="371"/>
        <v>8012.52</v>
      </c>
      <c r="F286" s="48">
        <f t="shared" si="371"/>
        <v>7393.05</v>
      </c>
      <c r="G286" s="48">
        <f t="shared" si="371"/>
        <v>7949.26</v>
      </c>
      <c r="H286" s="48">
        <f t="shared" si="371"/>
        <v>7916.59</v>
      </c>
      <c r="I286" s="48">
        <f t="shared" si="371"/>
        <v>8058.67</v>
      </c>
      <c r="J286" s="48">
        <f t="shared" si="371"/>
        <v>7278.11</v>
      </c>
      <c r="K286" s="48">
        <f t="shared" si="371"/>
        <v>10104.06</v>
      </c>
      <c r="L286" s="48">
        <f t="shared" si="371"/>
        <v>7967.64</v>
      </c>
      <c r="M286" s="48">
        <f t="shared" si="371"/>
        <v>8895.48</v>
      </c>
      <c r="N286" s="48">
        <f t="shared" si="371"/>
        <v>7630.2</v>
      </c>
      <c r="O286" s="48">
        <f t="shared" si="371"/>
        <v>7372.67</v>
      </c>
      <c r="P286" s="48">
        <f t="shared" si="371"/>
        <v>13781.02</v>
      </c>
      <c r="Q286" s="48">
        <f t="shared" si="371"/>
        <v>7982.84</v>
      </c>
      <c r="R286" s="48">
        <f t="shared" si="371"/>
        <v>9281.1</v>
      </c>
      <c r="S286" s="48">
        <f t="shared" si="371"/>
        <v>7720.92</v>
      </c>
      <c r="T286" s="48">
        <f t="shared" si="371"/>
        <v>13362.32</v>
      </c>
      <c r="U286" s="48">
        <f t="shared" si="371"/>
        <v>15694.22</v>
      </c>
      <c r="V286" s="48">
        <f t="shared" si="371"/>
        <v>9936.52</v>
      </c>
      <c r="W286" s="48">
        <f t="shared" si="371"/>
        <v>15867.87</v>
      </c>
      <c r="X286" s="48">
        <f t="shared" si="371"/>
        <v>15250.36</v>
      </c>
      <c r="Y286" s="48">
        <f t="shared" si="371"/>
        <v>10435.69</v>
      </c>
      <c r="Z286" s="48">
        <f t="shared" si="371"/>
        <v>10624.94</v>
      </c>
      <c r="AA286" s="48">
        <f t="shared" si="371"/>
        <v>7491.69</v>
      </c>
      <c r="AB286" s="48">
        <f t="shared" si="371"/>
        <v>7583.13</v>
      </c>
      <c r="AC286" s="48">
        <f t="shared" si="371"/>
        <v>7816.26</v>
      </c>
      <c r="AD286" s="48">
        <f t="shared" si="371"/>
        <v>7564.43</v>
      </c>
      <c r="AE286" s="48">
        <f t="shared" si="371"/>
        <v>13869.55</v>
      </c>
      <c r="AF286" s="48">
        <f t="shared" si="371"/>
        <v>13044.06</v>
      </c>
      <c r="AG286" s="48">
        <f t="shared" si="371"/>
        <v>8233.49</v>
      </c>
      <c r="AH286" s="48">
        <f t="shared" si="371"/>
        <v>7598.14</v>
      </c>
      <c r="AI286" s="48">
        <f t="shared" si="371"/>
        <v>9192.25</v>
      </c>
      <c r="AJ286" s="48">
        <f t="shared" si="371"/>
        <v>12277.71</v>
      </c>
      <c r="AK286" s="48">
        <f t="shared" si="371"/>
        <v>11982.97</v>
      </c>
      <c r="AL286" s="48">
        <f t="shared" si="371"/>
        <v>10590.61</v>
      </c>
      <c r="AM286" s="48">
        <f t="shared" si="371"/>
        <v>8460.4500000000007</v>
      </c>
      <c r="AN286" s="48">
        <f t="shared" si="371"/>
        <v>9585.6200000000008</v>
      </c>
      <c r="AO286" s="48">
        <f t="shared" si="371"/>
        <v>7441.93</v>
      </c>
      <c r="AP286" s="48">
        <f t="shared" si="371"/>
        <v>7927.65</v>
      </c>
      <c r="AQ286" s="48">
        <f t="shared" si="371"/>
        <v>10627.55</v>
      </c>
      <c r="AR286" s="48">
        <f t="shared" si="371"/>
        <v>7409.11</v>
      </c>
      <c r="AS286" s="48">
        <f t="shared" si="371"/>
        <v>7945</v>
      </c>
      <c r="AT286" s="48">
        <f t="shared" si="371"/>
        <v>7556.13</v>
      </c>
      <c r="AU286" s="48">
        <f t="shared" si="371"/>
        <v>11262.85</v>
      </c>
      <c r="AV286" s="48">
        <f t="shared" si="371"/>
        <v>10627.57</v>
      </c>
      <c r="AW286" s="48">
        <f t="shared" si="371"/>
        <v>12393.97</v>
      </c>
      <c r="AX286" s="48">
        <f t="shared" si="371"/>
        <v>16246.68</v>
      </c>
      <c r="AY286" s="48">
        <f t="shared" si="371"/>
        <v>8782.67</v>
      </c>
      <c r="AZ286" s="48">
        <f t="shared" si="371"/>
        <v>7800.36</v>
      </c>
      <c r="BA286" s="48">
        <f t="shared" si="371"/>
        <v>7278.11</v>
      </c>
      <c r="BB286" s="48">
        <f t="shared" si="371"/>
        <v>7278.11</v>
      </c>
      <c r="BC286" s="48">
        <f t="shared" si="371"/>
        <v>7566.8</v>
      </c>
      <c r="BD286" s="48">
        <f t="shared" si="371"/>
        <v>7278.11</v>
      </c>
      <c r="BE286" s="48">
        <f t="shared" si="371"/>
        <v>7761.32</v>
      </c>
      <c r="BF286" s="48">
        <f t="shared" si="371"/>
        <v>7278.11</v>
      </c>
      <c r="BG286" s="48">
        <f t="shared" si="371"/>
        <v>8144.42</v>
      </c>
      <c r="BH286" s="48">
        <f t="shared" si="371"/>
        <v>8379.26</v>
      </c>
      <c r="BI286" s="48">
        <f t="shared" si="371"/>
        <v>11487.49</v>
      </c>
      <c r="BJ286" s="48">
        <f t="shared" si="371"/>
        <v>7278.11</v>
      </c>
      <c r="BK286" s="48">
        <f t="shared" si="371"/>
        <v>7404.29</v>
      </c>
      <c r="BL286" s="48">
        <f t="shared" si="371"/>
        <v>13024.95</v>
      </c>
      <c r="BM286" s="48">
        <f t="shared" si="371"/>
        <v>10635</v>
      </c>
      <c r="BN286" s="48">
        <f t="shared" si="371"/>
        <v>7278.11</v>
      </c>
      <c r="BO286" s="48">
        <f t="shared" ref="BO286:DZ286" si="372">ROUND(((BO277-BO281)-((BO159+BO163)*BO287))/BO91,2)</f>
        <v>7611.76</v>
      </c>
      <c r="BP286" s="48">
        <f t="shared" si="372"/>
        <v>12375.43</v>
      </c>
      <c r="BQ286" s="48">
        <f t="shared" si="372"/>
        <v>7913.61</v>
      </c>
      <c r="BR286" s="48">
        <f t="shared" si="372"/>
        <v>7393.53</v>
      </c>
      <c r="BS286" s="48">
        <f t="shared" si="372"/>
        <v>8174.52</v>
      </c>
      <c r="BT286" s="48">
        <f t="shared" si="372"/>
        <v>9129.23</v>
      </c>
      <c r="BU286" s="48">
        <f t="shared" si="372"/>
        <v>9320.07</v>
      </c>
      <c r="BV286" s="48">
        <f t="shared" si="372"/>
        <v>7683.04</v>
      </c>
      <c r="BW286" s="48">
        <f t="shared" si="372"/>
        <v>7584.14</v>
      </c>
      <c r="BX286" s="48">
        <f t="shared" si="372"/>
        <v>15561.61</v>
      </c>
      <c r="BY286" s="48">
        <f t="shared" si="372"/>
        <v>8497.52</v>
      </c>
      <c r="BZ286" s="48">
        <f t="shared" si="372"/>
        <v>11551.52</v>
      </c>
      <c r="CA286" s="48">
        <f t="shared" si="372"/>
        <v>13149.49</v>
      </c>
      <c r="CB286" s="48">
        <f t="shared" si="372"/>
        <v>7479.79</v>
      </c>
      <c r="CC286" s="48">
        <f t="shared" si="372"/>
        <v>12485.17</v>
      </c>
      <c r="CD286" s="48">
        <f t="shared" si="372"/>
        <v>14838.74</v>
      </c>
      <c r="CE286" s="48">
        <f t="shared" si="372"/>
        <v>12594.33</v>
      </c>
      <c r="CF286" s="48">
        <f t="shared" si="372"/>
        <v>13792.3</v>
      </c>
      <c r="CG286" s="48">
        <f t="shared" si="372"/>
        <v>11738.87</v>
      </c>
      <c r="CH286" s="48">
        <f t="shared" si="372"/>
        <v>14250.62</v>
      </c>
      <c r="CI286" s="48">
        <f t="shared" si="372"/>
        <v>7893.42</v>
      </c>
      <c r="CJ286" s="48">
        <f t="shared" si="372"/>
        <v>8008.22</v>
      </c>
      <c r="CK286" s="48">
        <f t="shared" si="372"/>
        <v>7588.33</v>
      </c>
      <c r="CL286" s="48">
        <f t="shared" si="372"/>
        <v>7940.52</v>
      </c>
      <c r="CM286" s="48">
        <f t="shared" si="372"/>
        <v>8687.19</v>
      </c>
      <c r="CN286" s="48">
        <f t="shared" si="372"/>
        <v>7278.11</v>
      </c>
      <c r="CO286" s="48">
        <f t="shared" si="372"/>
        <v>7278.11</v>
      </c>
      <c r="CP286" s="48">
        <f t="shared" si="372"/>
        <v>8063.62</v>
      </c>
      <c r="CQ286" s="48">
        <f t="shared" si="372"/>
        <v>8208.76</v>
      </c>
      <c r="CR286" s="48">
        <f t="shared" si="372"/>
        <v>12800.81</v>
      </c>
      <c r="CS286" s="48">
        <f t="shared" si="372"/>
        <v>9365.7999999999993</v>
      </c>
      <c r="CT286" s="48">
        <f t="shared" si="372"/>
        <v>14239.48</v>
      </c>
      <c r="CU286" s="48">
        <f t="shared" si="372"/>
        <v>8268.89</v>
      </c>
      <c r="CV286" s="48">
        <f t="shared" si="372"/>
        <v>14520.77</v>
      </c>
      <c r="CW286" s="48">
        <f t="shared" si="372"/>
        <v>12864.61</v>
      </c>
      <c r="CX286" s="48">
        <f t="shared" si="372"/>
        <v>8424.02</v>
      </c>
      <c r="CY286" s="48">
        <f t="shared" si="372"/>
        <v>15614.34</v>
      </c>
      <c r="CZ286" s="48">
        <f t="shared" si="372"/>
        <v>7393.78</v>
      </c>
      <c r="DA286" s="48">
        <f t="shared" si="372"/>
        <v>12466.28</v>
      </c>
      <c r="DB286" s="48">
        <f t="shared" si="372"/>
        <v>10131.549999999999</v>
      </c>
      <c r="DC286" s="48">
        <f t="shared" si="372"/>
        <v>13084.87</v>
      </c>
      <c r="DD286" s="48">
        <f t="shared" si="372"/>
        <v>13056.06</v>
      </c>
      <c r="DE286" s="48">
        <f t="shared" si="372"/>
        <v>8614.9</v>
      </c>
      <c r="DF286" s="48">
        <f t="shared" si="372"/>
        <v>7278.11</v>
      </c>
      <c r="DG286" s="48">
        <f t="shared" si="372"/>
        <v>15375.76</v>
      </c>
      <c r="DH286" s="48">
        <f t="shared" si="372"/>
        <v>7278.11</v>
      </c>
      <c r="DI286" s="48">
        <f t="shared" si="372"/>
        <v>7415.28</v>
      </c>
      <c r="DJ286" s="48">
        <f t="shared" si="372"/>
        <v>8139.57</v>
      </c>
      <c r="DK286" s="48">
        <f t="shared" si="372"/>
        <v>8527.4699999999993</v>
      </c>
      <c r="DL286" s="48">
        <f t="shared" si="372"/>
        <v>7569.01</v>
      </c>
      <c r="DM286" s="48">
        <f t="shared" si="372"/>
        <v>12356.39</v>
      </c>
      <c r="DN286" s="48">
        <f t="shared" si="372"/>
        <v>7876.53</v>
      </c>
      <c r="DO286" s="48">
        <f t="shared" si="372"/>
        <v>7713.22</v>
      </c>
      <c r="DP286" s="48">
        <f t="shared" si="372"/>
        <v>12174.67</v>
      </c>
      <c r="DQ286" s="48">
        <f t="shared" si="372"/>
        <v>8329.69</v>
      </c>
      <c r="DR286" s="48">
        <f t="shared" si="372"/>
        <v>8009.66</v>
      </c>
      <c r="DS286" s="48">
        <f t="shared" si="372"/>
        <v>8443.51</v>
      </c>
      <c r="DT286" s="48">
        <f t="shared" si="372"/>
        <v>14383.97</v>
      </c>
      <c r="DU286" s="48">
        <f t="shared" si="372"/>
        <v>9129.2800000000007</v>
      </c>
      <c r="DV286" s="48">
        <f t="shared" si="372"/>
        <v>12248.86</v>
      </c>
      <c r="DW286" s="48">
        <f t="shared" si="372"/>
        <v>9401.42</v>
      </c>
      <c r="DX286" s="48">
        <f t="shared" si="372"/>
        <v>14514.28</v>
      </c>
      <c r="DY286" s="48">
        <f t="shared" si="372"/>
        <v>10790</v>
      </c>
      <c r="DZ286" s="48">
        <f t="shared" si="372"/>
        <v>8171.14</v>
      </c>
      <c r="EA286" s="48">
        <f t="shared" ref="EA286:FX286" si="373">ROUND(((EA277-EA281)-((EA159+EA163)*EA287))/EA91,2)</f>
        <v>8543.23</v>
      </c>
      <c r="EB286" s="48">
        <f t="shared" si="373"/>
        <v>8076.56</v>
      </c>
      <c r="EC286" s="48">
        <f t="shared" si="373"/>
        <v>9420.27</v>
      </c>
      <c r="ED286" s="48">
        <f t="shared" si="373"/>
        <v>9913.7900000000009</v>
      </c>
      <c r="EE286" s="48">
        <f t="shared" si="373"/>
        <v>12190.64</v>
      </c>
      <c r="EF286" s="48">
        <f t="shared" si="373"/>
        <v>7678.77</v>
      </c>
      <c r="EG286" s="48">
        <f t="shared" si="373"/>
        <v>9791.51</v>
      </c>
      <c r="EH286" s="48">
        <f t="shared" si="373"/>
        <v>10840.03</v>
      </c>
      <c r="EI286" s="48">
        <f t="shared" si="373"/>
        <v>7880.2</v>
      </c>
      <c r="EJ286" s="48">
        <f t="shared" si="373"/>
        <v>7278.11</v>
      </c>
      <c r="EK286" s="48">
        <f t="shared" si="373"/>
        <v>7942.83</v>
      </c>
      <c r="EL286" s="48">
        <f t="shared" si="373"/>
        <v>8076.51</v>
      </c>
      <c r="EM286" s="48">
        <f t="shared" si="373"/>
        <v>8635.27</v>
      </c>
      <c r="EN286" s="48">
        <f t="shared" si="373"/>
        <v>7822.02</v>
      </c>
      <c r="EO286" s="48">
        <f t="shared" si="373"/>
        <v>8723.83</v>
      </c>
      <c r="EP286" s="48">
        <f t="shared" si="373"/>
        <v>9635.27</v>
      </c>
      <c r="EQ286" s="48">
        <f t="shared" si="373"/>
        <v>7642.71</v>
      </c>
      <c r="ER286" s="48">
        <f t="shared" si="373"/>
        <v>10520.82</v>
      </c>
      <c r="ES286" s="48">
        <f t="shared" si="373"/>
        <v>14192.29</v>
      </c>
      <c r="ET286" s="48">
        <f t="shared" si="373"/>
        <v>13362.18</v>
      </c>
      <c r="EU286" s="48">
        <f t="shared" si="373"/>
        <v>8850.1</v>
      </c>
      <c r="EV286" s="48">
        <f t="shared" si="373"/>
        <v>16308.09</v>
      </c>
      <c r="EW286" s="48">
        <f t="shared" si="373"/>
        <v>10210.950000000001</v>
      </c>
      <c r="EX286" s="48">
        <f t="shared" si="373"/>
        <v>11926.28</v>
      </c>
      <c r="EY286" s="48">
        <f t="shared" si="373"/>
        <v>8494.64</v>
      </c>
      <c r="EZ286" s="48">
        <f t="shared" si="373"/>
        <v>13821.12</v>
      </c>
      <c r="FA286" s="48">
        <f t="shared" si="373"/>
        <v>7921.62</v>
      </c>
      <c r="FB286" s="48">
        <f t="shared" si="373"/>
        <v>10048.629999999999</v>
      </c>
      <c r="FC286" s="48">
        <f t="shared" si="373"/>
        <v>7353.24</v>
      </c>
      <c r="FD286" s="48">
        <f t="shared" si="373"/>
        <v>9717.27</v>
      </c>
      <c r="FE286" s="48">
        <f t="shared" si="373"/>
        <v>14745.1</v>
      </c>
      <c r="FF286" s="48">
        <f t="shared" si="373"/>
        <v>11604.42</v>
      </c>
      <c r="FG286" s="48">
        <f t="shared" si="373"/>
        <v>14329.69</v>
      </c>
      <c r="FH286" s="48">
        <f t="shared" si="373"/>
        <v>15034.79</v>
      </c>
      <c r="FI286" s="48">
        <f t="shared" si="373"/>
        <v>7554.21</v>
      </c>
      <c r="FJ286" s="48">
        <f t="shared" si="373"/>
        <v>7372.81</v>
      </c>
      <c r="FK286" s="48">
        <f t="shared" si="373"/>
        <v>7355.38</v>
      </c>
      <c r="FL286" s="48">
        <f t="shared" si="373"/>
        <v>7278.11</v>
      </c>
      <c r="FM286" s="48">
        <f t="shared" si="373"/>
        <v>7278.11</v>
      </c>
      <c r="FN286" s="48">
        <f t="shared" si="373"/>
        <v>7540.81</v>
      </c>
      <c r="FO286" s="48">
        <f t="shared" si="373"/>
        <v>7704.21</v>
      </c>
      <c r="FP286" s="48">
        <f t="shared" si="373"/>
        <v>7838.35</v>
      </c>
      <c r="FQ286" s="48">
        <f t="shared" si="373"/>
        <v>7906.53</v>
      </c>
      <c r="FR286" s="48">
        <f t="shared" si="373"/>
        <v>13265.27</v>
      </c>
      <c r="FS286" s="48">
        <f t="shared" si="373"/>
        <v>12189.77</v>
      </c>
      <c r="FT286" s="48">
        <f t="shared" si="373"/>
        <v>15473.19</v>
      </c>
      <c r="FU286" s="48">
        <f t="shared" si="373"/>
        <v>8531.74</v>
      </c>
      <c r="FV286" s="48">
        <f t="shared" si="373"/>
        <v>8211.36</v>
      </c>
      <c r="FW286" s="48">
        <f t="shared" si="373"/>
        <v>12375.86</v>
      </c>
      <c r="FX286" s="48">
        <f t="shared" si="373"/>
        <v>16055.72</v>
      </c>
    </row>
    <row r="287" spans="1:187" s="48" customFormat="1" x14ac:dyDescent="0.2">
      <c r="A287" s="3" t="s">
        <v>674</v>
      </c>
      <c r="B287" s="48" t="s">
        <v>675</v>
      </c>
      <c r="C287" s="48">
        <f t="shared" ref="C287:H287" si="374">(C160+(C160*$GD$269))</f>
        <v>7022.4235142489442</v>
      </c>
      <c r="D287" s="48">
        <f t="shared" si="374"/>
        <v>7022.4235142489442</v>
      </c>
      <c r="E287" s="48">
        <f t="shared" si="374"/>
        <v>7022.4235142489442</v>
      </c>
      <c r="F287" s="48">
        <f t="shared" si="374"/>
        <v>7022.4235142489442</v>
      </c>
      <c r="G287" s="48">
        <f t="shared" si="374"/>
        <v>7022.4235142489442</v>
      </c>
      <c r="H287" s="48">
        <f t="shared" si="374"/>
        <v>7022.4235142489442</v>
      </c>
      <c r="I287" s="48">
        <f>ROUND((I160+(I160*$GD$269)),2)</f>
        <v>7022.42</v>
      </c>
      <c r="J287" s="48">
        <f t="shared" ref="J287:BU287" si="375">(J160+(J160*$GD$269))</f>
        <v>7022.4235142489442</v>
      </c>
      <c r="K287" s="48">
        <f t="shared" si="375"/>
        <v>7022.4235142489442</v>
      </c>
      <c r="L287" s="48">
        <f t="shared" si="375"/>
        <v>7022.4235142489442</v>
      </c>
      <c r="M287" s="48">
        <f t="shared" si="375"/>
        <v>7022.4235142489442</v>
      </c>
      <c r="N287" s="48">
        <f t="shared" si="375"/>
        <v>7022.4235142489442</v>
      </c>
      <c r="O287" s="48">
        <f t="shared" si="375"/>
        <v>7022.4235142489442</v>
      </c>
      <c r="P287" s="48">
        <f t="shared" si="375"/>
        <v>7022.4235142489442</v>
      </c>
      <c r="Q287" s="48">
        <f t="shared" si="375"/>
        <v>7022.4235142489442</v>
      </c>
      <c r="R287" s="48">
        <f t="shared" si="375"/>
        <v>7022.4235142489442</v>
      </c>
      <c r="S287" s="48">
        <f t="shared" si="375"/>
        <v>7022.4235142489442</v>
      </c>
      <c r="T287" s="48">
        <f t="shared" si="375"/>
        <v>7022.4235142489442</v>
      </c>
      <c r="U287" s="48">
        <f t="shared" si="375"/>
        <v>7022.4235142489442</v>
      </c>
      <c r="V287" s="48">
        <f t="shared" si="375"/>
        <v>7022.4235142489442</v>
      </c>
      <c r="W287" s="48">
        <f t="shared" si="375"/>
        <v>7022.4235142489442</v>
      </c>
      <c r="X287" s="48">
        <f t="shared" si="375"/>
        <v>7022.4235142489442</v>
      </c>
      <c r="Y287" s="48">
        <f t="shared" si="375"/>
        <v>7022.4235142489442</v>
      </c>
      <c r="Z287" s="48">
        <f t="shared" si="375"/>
        <v>7022.4235142489442</v>
      </c>
      <c r="AA287" s="48">
        <f t="shared" si="375"/>
        <v>7022.4235142489442</v>
      </c>
      <c r="AB287" s="48">
        <f t="shared" si="375"/>
        <v>7022.4235142489442</v>
      </c>
      <c r="AC287" s="48">
        <f t="shared" si="375"/>
        <v>7022.4235142489442</v>
      </c>
      <c r="AD287" s="48">
        <f t="shared" si="375"/>
        <v>7022.4235142489442</v>
      </c>
      <c r="AE287" s="48">
        <f t="shared" si="375"/>
        <v>7022.4235142489442</v>
      </c>
      <c r="AF287" s="48">
        <f t="shared" si="375"/>
        <v>7022.4235142489442</v>
      </c>
      <c r="AG287" s="48">
        <f t="shared" si="375"/>
        <v>7022.4235142489442</v>
      </c>
      <c r="AH287" s="48">
        <f t="shared" si="375"/>
        <v>7022.4235142489442</v>
      </c>
      <c r="AI287" s="48">
        <f t="shared" si="375"/>
        <v>7022.4235142489442</v>
      </c>
      <c r="AJ287" s="48">
        <f t="shared" si="375"/>
        <v>7022.4235142489442</v>
      </c>
      <c r="AK287" s="48">
        <f t="shared" si="375"/>
        <v>7022.4235142489442</v>
      </c>
      <c r="AL287" s="48">
        <f t="shared" si="375"/>
        <v>7022.4235142489442</v>
      </c>
      <c r="AM287" s="48">
        <f t="shared" si="375"/>
        <v>7022.4235142489442</v>
      </c>
      <c r="AN287" s="48">
        <f t="shared" si="375"/>
        <v>7022.4235142489442</v>
      </c>
      <c r="AO287" s="48">
        <f t="shared" si="375"/>
        <v>7022.4235142489442</v>
      </c>
      <c r="AP287" s="48">
        <f t="shared" si="375"/>
        <v>7022.4235142489442</v>
      </c>
      <c r="AQ287" s="48">
        <f t="shared" si="375"/>
        <v>7022.4235142489442</v>
      </c>
      <c r="AR287" s="48">
        <f t="shared" si="375"/>
        <v>7022.4235142489442</v>
      </c>
      <c r="AS287" s="48">
        <f t="shared" si="375"/>
        <v>7022.4235142489442</v>
      </c>
      <c r="AT287" s="48">
        <f t="shared" si="375"/>
        <v>7022.4235142489442</v>
      </c>
      <c r="AU287" s="48">
        <f t="shared" si="375"/>
        <v>7022.4235142489442</v>
      </c>
      <c r="AV287" s="48">
        <f t="shared" si="375"/>
        <v>7022.4235142489442</v>
      </c>
      <c r="AW287" s="48">
        <f t="shared" si="375"/>
        <v>7022.4235142489442</v>
      </c>
      <c r="AX287" s="48">
        <f t="shared" si="375"/>
        <v>7022.4235142489442</v>
      </c>
      <c r="AY287" s="48">
        <f t="shared" si="375"/>
        <v>7022.4235142489442</v>
      </c>
      <c r="AZ287" s="48">
        <f t="shared" si="375"/>
        <v>7022.4235142489442</v>
      </c>
      <c r="BA287" s="48">
        <f t="shared" si="375"/>
        <v>7022.4235142489442</v>
      </c>
      <c r="BB287" s="48">
        <f t="shared" si="375"/>
        <v>7022.4235142489442</v>
      </c>
      <c r="BC287" s="48">
        <f t="shared" si="375"/>
        <v>7022.4235142489442</v>
      </c>
      <c r="BD287" s="48">
        <f t="shared" si="375"/>
        <v>7022.4235142489442</v>
      </c>
      <c r="BE287" s="48">
        <f t="shared" si="375"/>
        <v>7022.4235142489442</v>
      </c>
      <c r="BF287" s="48">
        <f t="shared" si="375"/>
        <v>7022.4235142489442</v>
      </c>
      <c r="BG287" s="48">
        <f t="shared" si="375"/>
        <v>7022.4235142489442</v>
      </c>
      <c r="BH287" s="48">
        <f t="shared" si="375"/>
        <v>7022.4235142489442</v>
      </c>
      <c r="BI287" s="48">
        <f t="shared" si="375"/>
        <v>7022.4235142489442</v>
      </c>
      <c r="BJ287" s="48">
        <f t="shared" si="375"/>
        <v>7022.4235142489442</v>
      </c>
      <c r="BK287" s="48">
        <f t="shared" si="375"/>
        <v>7022.4235142489442</v>
      </c>
      <c r="BL287" s="48">
        <f t="shared" si="375"/>
        <v>7022.4235142489442</v>
      </c>
      <c r="BM287" s="48">
        <f t="shared" si="375"/>
        <v>7022.4235142489442</v>
      </c>
      <c r="BN287" s="48">
        <f t="shared" si="375"/>
        <v>7022.4235142489442</v>
      </c>
      <c r="BO287" s="48">
        <f t="shared" si="375"/>
        <v>7022.4235142489442</v>
      </c>
      <c r="BP287" s="48">
        <f t="shared" si="375"/>
        <v>7022.4235142489442</v>
      </c>
      <c r="BQ287" s="48">
        <f t="shared" si="375"/>
        <v>7022.4235142489442</v>
      </c>
      <c r="BR287" s="48">
        <f t="shared" si="375"/>
        <v>7022.4235142489442</v>
      </c>
      <c r="BS287" s="48">
        <f t="shared" si="375"/>
        <v>7022.4235142489442</v>
      </c>
      <c r="BT287" s="48">
        <f t="shared" si="375"/>
        <v>7022.4235142489442</v>
      </c>
      <c r="BU287" s="48">
        <f t="shared" si="375"/>
        <v>7022.4235142489442</v>
      </c>
      <c r="BV287" s="48">
        <f t="shared" ref="BV287:CM287" si="376">(BV160+(BV160*$GD$269))</f>
        <v>7022.4235142489442</v>
      </c>
      <c r="BW287" s="48">
        <f t="shared" si="376"/>
        <v>7022.4235142489442</v>
      </c>
      <c r="BX287" s="48">
        <f t="shared" si="376"/>
        <v>7022.4235142489442</v>
      </c>
      <c r="BY287" s="48">
        <f t="shared" si="376"/>
        <v>7022.4235142489442</v>
      </c>
      <c r="BZ287" s="48">
        <f t="shared" si="376"/>
        <v>7022.4235142489442</v>
      </c>
      <c r="CA287" s="48">
        <f t="shared" si="376"/>
        <v>7022.4235142489442</v>
      </c>
      <c r="CB287" s="48">
        <f t="shared" si="376"/>
        <v>7022.4235142489442</v>
      </c>
      <c r="CC287" s="48">
        <f t="shared" si="376"/>
        <v>7022.4235142489442</v>
      </c>
      <c r="CD287" s="48">
        <f t="shared" si="376"/>
        <v>7022.4235142489442</v>
      </c>
      <c r="CE287" s="48">
        <f t="shared" si="376"/>
        <v>7022.4235142489442</v>
      </c>
      <c r="CF287" s="48">
        <f t="shared" si="376"/>
        <v>7022.4235142489442</v>
      </c>
      <c r="CG287" s="48">
        <f t="shared" si="376"/>
        <v>7022.4235142489442</v>
      </c>
      <c r="CH287" s="48">
        <f t="shared" si="376"/>
        <v>7022.4235142489442</v>
      </c>
      <c r="CI287" s="48">
        <f t="shared" si="376"/>
        <v>7022.4235142489442</v>
      </c>
      <c r="CJ287" s="48">
        <f t="shared" si="376"/>
        <v>7022.4235142489442</v>
      </c>
      <c r="CK287" s="48">
        <f t="shared" si="376"/>
        <v>7022.4235142489442</v>
      </c>
      <c r="CL287" s="48">
        <f t="shared" si="376"/>
        <v>7022.4235142489442</v>
      </c>
      <c r="CM287" s="48">
        <f t="shared" si="376"/>
        <v>7022.4235142489442</v>
      </c>
      <c r="CN287" s="48">
        <f>ROUND((CN160+(CN160*$GD$269)),2)</f>
        <v>7022.42</v>
      </c>
      <c r="CO287" s="48">
        <f t="shared" ref="CO287:EZ287" si="377">ROUND((CO160+(CO160*$GD$269)),2)</f>
        <v>7022.42</v>
      </c>
      <c r="CP287" s="48">
        <f t="shared" si="377"/>
        <v>7022.42</v>
      </c>
      <c r="CQ287" s="48">
        <f t="shared" si="377"/>
        <v>7022.42</v>
      </c>
      <c r="CR287" s="48">
        <f t="shared" si="377"/>
        <v>7022.42</v>
      </c>
      <c r="CS287" s="48">
        <f t="shared" si="377"/>
        <v>7022.42</v>
      </c>
      <c r="CT287" s="48">
        <f t="shared" si="377"/>
        <v>7022.42</v>
      </c>
      <c r="CU287" s="48">
        <f t="shared" si="377"/>
        <v>7022.42</v>
      </c>
      <c r="CV287" s="48">
        <f t="shared" si="377"/>
        <v>7022.42</v>
      </c>
      <c r="CW287" s="48">
        <f t="shared" si="377"/>
        <v>7022.42</v>
      </c>
      <c r="CX287" s="48">
        <f t="shared" si="377"/>
        <v>7022.42</v>
      </c>
      <c r="CY287" s="48">
        <f t="shared" si="377"/>
        <v>7022.42</v>
      </c>
      <c r="CZ287" s="48">
        <f t="shared" si="377"/>
        <v>7022.42</v>
      </c>
      <c r="DA287" s="48">
        <f t="shared" si="377"/>
        <v>7022.42</v>
      </c>
      <c r="DB287" s="48">
        <f t="shared" si="377"/>
        <v>7022.42</v>
      </c>
      <c r="DC287" s="48">
        <f t="shared" si="377"/>
        <v>7022.42</v>
      </c>
      <c r="DD287" s="48">
        <f t="shared" si="377"/>
        <v>7022.42</v>
      </c>
      <c r="DE287" s="48">
        <f t="shared" si="377"/>
        <v>7022.42</v>
      </c>
      <c r="DF287" s="48">
        <f t="shared" si="377"/>
        <v>7022.42</v>
      </c>
      <c r="DG287" s="48">
        <f t="shared" si="377"/>
        <v>7022.42</v>
      </c>
      <c r="DH287" s="48">
        <f t="shared" si="377"/>
        <v>7022.42</v>
      </c>
      <c r="DI287" s="48">
        <f t="shared" si="377"/>
        <v>7022.42</v>
      </c>
      <c r="DJ287" s="48">
        <f t="shared" si="377"/>
        <v>7022.42</v>
      </c>
      <c r="DK287" s="48">
        <f t="shared" si="377"/>
        <v>7022.42</v>
      </c>
      <c r="DL287" s="48">
        <f t="shared" si="377"/>
        <v>7022.42</v>
      </c>
      <c r="DM287" s="48">
        <f t="shared" si="377"/>
        <v>7022.42</v>
      </c>
      <c r="DN287" s="48">
        <f t="shared" si="377"/>
        <v>7022.42</v>
      </c>
      <c r="DO287" s="48">
        <f t="shared" si="377"/>
        <v>7022.42</v>
      </c>
      <c r="DP287" s="48">
        <f t="shared" si="377"/>
        <v>7022.42</v>
      </c>
      <c r="DQ287" s="48">
        <f t="shared" si="377"/>
        <v>7022.42</v>
      </c>
      <c r="DR287" s="48">
        <f t="shared" si="377"/>
        <v>7022.42</v>
      </c>
      <c r="DS287" s="48">
        <f t="shared" si="377"/>
        <v>7022.42</v>
      </c>
      <c r="DT287" s="48">
        <f t="shared" si="377"/>
        <v>7022.42</v>
      </c>
      <c r="DU287" s="48">
        <f t="shared" si="377"/>
        <v>7022.42</v>
      </c>
      <c r="DV287" s="48">
        <f t="shared" si="377"/>
        <v>7022.42</v>
      </c>
      <c r="DW287" s="48">
        <f t="shared" si="377"/>
        <v>7022.42</v>
      </c>
      <c r="DX287" s="48">
        <f t="shared" si="377"/>
        <v>7022.42</v>
      </c>
      <c r="DY287" s="48">
        <f t="shared" si="377"/>
        <v>7022.42</v>
      </c>
      <c r="DZ287" s="48">
        <f t="shared" si="377"/>
        <v>7022.42</v>
      </c>
      <c r="EA287" s="48">
        <f t="shared" si="377"/>
        <v>7022.42</v>
      </c>
      <c r="EB287" s="48">
        <f t="shared" si="377"/>
        <v>7022.42</v>
      </c>
      <c r="EC287" s="48">
        <f t="shared" si="377"/>
        <v>7022.42</v>
      </c>
      <c r="ED287" s="48">
        <f t="shared" si="377"/>
        <v>7022.42</v>
      </c>
      <c r="EE287" s="48">
        <f t="shared" si="377"/>
        <v>7022.42</v>
      </c>
      <c r="EF287" s="48">
        <f t="shared" si="377"/>
        <v>7022.42</v>
      </c>
      <c r="EG287" s="48">
        <f t="shared" si="377"/>
        <v>7022.42</v>
      </c>
      <c r="EH287" s="48">
        <f t="shared" si="377"/>
        <v>7022.42</v>
      </c>
      <c r="EI287" s="48">
        <f t="shared" si="377"/>
        <v>7022.42</v>
      </c>
      <c r="EJ287" s="48">
        <f t="shared" si="377"/>
        <v>7022.42</v>
      </c>
      <c r="EK287" s="48">
        <f t="shared" si="377"/>
        <v>7022.42</v>
      </c>
      <c r="EL287" s="48">
        <f t="shared" si="377"/>
        <v>7022.42</v>
      </c>
      <c r="EM287" s="48">
        <f t="shared" si="377"/>
        <v>7022.42</v>
      </c>
      <c r="EN287" s="48">
        <f t="shared" si="377"/>
        <v>7022.42</v>
      </c>
      <c r="EO287" s="48">
        <f t="shared" si="377"/>
        <v>7022.42</v>
      </c>
      <c r="EP287" s="48">
        <f t="shared" si="377"/>
        <v>7022.42</v>
      </c>
      <c r="EQ287" s="48">
        <f t="shared" si="377"/>
        <v>7022.42</v>
      </c>
      <c r="ER287" s="48">
        <f t="shared" si="377"/>
        <v>7022.42</v>
      </c>
      <c r="ES287" s="48">
        <f t="shared" si="377"/>
        <v>7022.42</v>
      </c>
      <c r="ET287" s="48">
        <f t="shared" si="377"/>
        <v>7022.42</v>
      </c>
      <c r="EU287" s="48">
        <f t="shared" si="377"/>
        <v>7022.42</v>
      </c>
      <c r="EV287" s="48">
        <f t="shared" si="377"/>
        <v>7022.42</v>
      </c>
      <c r="EW287" s="48">
        <f t="shared" si="377"/>
        <v>7022.42</v>
      </c>
      <c r="EX287" s="48">
        <f t="shared" si="377"/>
        <v>7022.42</v>
      </c>
      <c r="EY287" s="48">
        <f t="shared" si="377"/>
        <v>7022.42</v>
      </c>
      <c r="EZ287" s="48">
        <f t="shared" si="377"/>
        <v>7022.42</v>
      </c>
      <c r="FA287" s="48">
        <f t="shared" ref="FA287:FX287" si="378">ROUND((FA160+(FA160*$GD$269)),2)</f>
        <v>7022.42</v>
      </c>
      <c r="FB287" s="48">
        <f t="shared" si="378"/>
        <v>7022.42</v>
      </c>
      <c r="FC287" s="48">
        <f t="shared" si="378"/>
        <v>7022.42</v>
      </c>
      <c r="FD287" s="48">
        <f t="shared" si="378"/>
        <v>7022.42</v>
      </c>
      <c r="FE287" s="48">
        <f t="shared" si="378"/>
        <v>7022.42</v>
      </c>
      <c r="FF287" s="48">
        <f t="shared" si="378"/>
        <v>7022.42</v>
      </c>
      <c r="FG287" s="48">
        <f t="shared" si="378"/>
        <v>7022.42</v>
      </c>
      <c r="FH287" s="48">
        <f t="shared" si="378"/>
        <v>7022.42</v>
      </c>
      <c r="FI287" s="48">
        <f t="shared" si="378"/>
        <v>7022.42</v>
      </c>
      <c r="FJ287" s="48">
        <f t="shared" si="378"/>
        <v>7022.42</v>
      </c>
      <c r="FK287" s="48">
        <f t="shared" si="378"/>
        <v>7022.42</v>
      </c>
      <c r="FL287" s="48">
        <f t="shared" si="378"/>
        <v>7022.42</v>
      </c>
      <c r="FM287" s="48">
        <f t="shared" si="378"/>
        <v>7022.42</v>
      </c>
      <c r="FN287" s="48">
        <f t="shared" si="378"/>
        <v>7022.42</v>
      </c>
      <c r="FO287" s="48">
        <f t="shared" si="378"/>
        <v>7022.42</v>
      </c>
      <c r="FP287" s="48">
        <f t="shared" si="378"/>
        <v>7022.42</v>
      </c>
      <c r="FQ287" s="48">
        <f t="shared" si="378"/>
        <v>7022.42</v>
      </c>
      <c r="FR287" s="48">
        <f t="shared" si="378"/>
        <v>7022.42</v>
      </c>
      <c r="FS287" s="48">
        <f t="shared" si="378"/>
        <v>7022.42</v>
      </c>
      <c r="FT287" s="48">
        <f t="shared" si="378"/>
        <v>7022.42</v>
      </c>
      <c r="FU287" s="48">
        <f t="shared" si="378"/>
        <v>7022.42</v>
      </c>
      <c r="FV287" s="48">
        <f t="shared" si="378"/>
        <v>7022.42</v>
      </c>
      <c r="FW287" s="48">
        <f t="shared" si="378"/>
        <v>7022.42</v>
      </c>
      <c r="FX287" s="48">
        <f t="shared" si="378"/>
        <v>7022.42</v>
      </c>
    </row>
    <row r="288" spans="1:187" ht="15.75" x14ac:dyDescent="0.25">
      <c r="A288" s="3"/>
      <c r="B288" s="2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47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47"/>
      <c r="FU288" s="33"/>
      <c r="FV288" s="33"/>
      <c r="FW288" s="33"/>
      <c r="FX288" s="33"/>
      <c r="FY288" s="33"/>
      <c r="FZ288" s="47"/>
      <c r="GB288" s="48"/>
      <c r="GC288" s="33"/>
      <c r="GD288" s="6"/>
      <c r="GE288" s="48"/>
    </row>
    <row r="289" spans="1:187" ht="15.75" x14ac:dyDescent="0.25">
      <c r="A289" s="3" t="s">
        <v>676</v>
      </c>
      <c r="B289" s="2" t="s">
        <v>677</v>
      </c>
      <c r="C289" s="33">
        <f t="shared" ref="C289:BN289" si="379">((C286*(C88+C89+C90)+(C287*(C95+C93)))*-1)</f>
        <v>0</v>
      </c>
      <c r="D289" s="33">
        <f>((D286*(D88+D89+D90)+(D287*(D95+D93)))*-1)</f>
        <v>-37001675.009085491</v>
      </c>
      <c r="E289" s="33">
        <f t="shared" si="379"/>
        <v>-7364307.1320000002</v>
      </c>
      <c r="F289" s="33">
        <f t="shared" si="379"/>
        <v>-5172177.78</v>
      </c>
      <c r="G289" s="33">
        <f t="shared" si="379"/>
        <v>0</v>
      </c>
      <c r="H289" s="33">
        <f t="shared" si="379"/>
        <v>0</v>
      </c>
      <c r="I289" s="33">
        <f t="shared" si="379"/>
        <v>-8615524.0969999991</v>
      </c>
      <c r="J289" s="33">
        <f t="shared" si="379"/>
        <v>0</v>
      </c>
      <c r="K289" s="33">
        <f t="shared" si="379"/>
        <v>0</v>
      </c>
      <c r="L289" s="33">
        <f t="shared" si="379"/>
        <v>0</v>
      </c>
      <c r="M289" s="33">
        <f t="shared" si="379"/>
        <v>0</v>
      </c>
      <c r="N289" s="33">
        <f t="shared" si="379"/>
        <v>0</v>
      </c>
      <c r="O289" s="33">
        <f t="shared" si="379"/>
        <v>0</v>
      </c>
      <c r="P289" s="33">
        <f t="shared" si="379"/>
        <v>0</v>
      </c>
      <c r="Q289" s="33">
        <f t="shared" si="379"/>
        <v>-8362024.9000000004</v>
      </c>
      <c r="R289" s="33">
        <f t="shared" si="379"/>
        <v>0</v>
      </c>
      <c r="S289" s="33">
        <f t="shared" si="379"/>
        <v>0</v>
      </c>
      <c r="T289" s="33">
        <f t="shared" si="379"/>
        <v>0</v>
      </c>
      <c r="U289" s="33">
        <f t="shared" si="379"/>
        <v>0</v>
      </c>
      <c r="V289" s="33">
        <f t="shared" si="379"/>
        <v>0</v>
      </c>
      <c r="W289" s="33">
        <f t="shared" si="379"/>
        <v>0</v>
      </c>
      <c r="X289" s="33">
        <f t="shared" si="379"/>
        <v>0</v>
      </c>
      <c r="Y289" s="33">
        <f t="shared" si="379"/>
        <v>0</v>
      </c>
      <c r="Z289" s="33">
        <f t="shared" si="379"/>
        <v>0</v>
      </c>
      <c r="AA289" s="33">
        <f t="shared" si="379"/>
        <v>0</v>
      </c>
      <c r="AB289" s="33">
        <f t="shared" si="379"/>
        <v>0</v>
      </c>
      <c r="AC289" s="33">
        <f t="shared" si="379"/>
        <v>0</v>
      </c>
      <c r="AD289" s="33">
        <f t="shared" si="379"/>
        <v>-641463.66399999999</v>
      </c>
      <c r="AE289" s="33">
        <f t="shared" si="379"/>
        <v>0</v>
      </c>
      <c r="AF289" s="33">
        <f t="shared" si="379"/>
        <v>0</v>
      </c>
      <c r="AG289" s="33">
        <f t="shared" si="379"/>
        <v>0</v>
      </c>
      <c r="AH289" s="33">
        <f t="shared" si="379"/>
        <v>0</v>
      </c>
      <c r="AI289" s="33">
        <f t="shared" si="379"/>
        <v>0</v>
      </c>
      <c r="AJ289" s="33">
        <f t="shared" si="379"/>
        <v>0</v>
      </c>
      <c r="AK289" s="33">
        <f t="shared" si="379"/>
        <v>0</v>
      </c>
      <c r="AL289" s="33">
        <f t="shared" si="379"/>
        <v>0</v>
      </c>
      <c r="AM289" s="33">
        <f t="shared" si="379"/>
        <v>0</v>
      </c>
      <c r="AN289" s="33">
        <f t="shared" si="379"/>
        <v>0</v>
      </c>
      <c r="AO289" s="33">
        <f t="shared" si="379"/>
        <v>0</v>
      </c>
      <c r="AP289" s="33">
        <f t="shared" si="379"/>
        <v>0</v>
      </c>
      <c r="AQ289" s="33">
        <f t="shared" si="379"/>
        <v>0</v>
      </c>
      <c r="AR289" s="33">
        <f t="shared" si="379"/>
        <v>-3900896.415</v>
      </c>
      <c r="AS289" s="33">
        <f t="shared" si="379"/>
        <v>-2376349.5</v>
      </c>
      <c r="AT289" s="33">
        <f t="shared" si="379"/>
        <v>0</v>
      </c>
      <c r="AU289" s="33">
        <f t="shared" si="379"/>
        <v>0</v>
      </c>
      <c r="AV289" s="33">
        <f t="shared" si="379"/>
        <v>0</v>
      </c>
      <c r="AW289" s="33">
        <f t="shared" si="379"/>
        <v>0</v>
      </c>
      <c r="AX289" s="33">
        <f t="shared" si="379"/>
        <v>0</v>
      </c>
      <c r="AY289" s="33">
        <f t="shared" si="379"/>
        <v>-339011.06200000003</v>
      </c>
      <c r="AZ289" s="33">
        <f t="shared" si="379"/>
        <v>0</v>
      </c>
      <c r="BA289" s="33">
        <f t="shared" si="379"/>
        <v>0</v>
      </c>
      <c r="BB289" s="33">
        <f t="shared" si="379"/>
        <v>0</v>
      </c>
      <c r="BC289" s="33">
        <f t="shared" si="379"/>
        <v>-26516337.240000002</v>
      </c>
      <c r="BD289" s="33">
        <f t="shared" si="379"/>
        <v>0</v>
      </c>
      <c r="BE289" s="33">
        <f t="shared" si="379"/>
        <v>0</v>
      </c>
      <c r="BF289" s="33">
        <f t="shared" si="379"/>
        <v>0</v>
      </c>
      <c r="BG289" s="33">
        <f t="shared" si="379"/>
        <v>0</v>
      </c>
      <c r="BH289" s="33">
        <f t="shared" si="379"/>
        <v>0</v>
      </c>
      <c r="BI289" s="33">
        <f t="shared" si="379"/>
        <v>0</v>
      </c>
      <c r="BJ289" s="33">
        <f t="shared" si="379"/>
        <v>0</v>
      </c>
      <c r="BK289" s="33">
        <f t="shared" si="379"/>
        <v>0</v>
      </c>
      <c r="BL289" s="33">
        <f t="shared" si="379"/>
        <v>0</v>
      </c>
      <c r="BM289" s="33">
        <f t="shared" si="379"/>
        <v>0</v>
      </c>
      <c r="BN289" s="33">
        <f t="shared" si="379"/>
        <v>0</v>
      </c>
      <c r="BO289" s="33">
        <f t="shared" ref="BO289:DZ289" si="380">((BO286*(BO88+BO89+BO90)+(BO287*(BO95+BO93)))*-1)</f>
        <v>0</v>
      </c>
      <c r="BP289" s="33">
        <f t="shared" si="380"/>
        <v>0</v>
      </c>
      <c r="BQ289" s="33">
        <f t="shared" si="380"/>
        <v>-4514714.5049999999</v>
      </c>
      <c r="BR289" s="33">
        <f t="shared" si="380"/>
        <v>0</v>
      </c>
      <c r="BS289" s="33">
        <f t="shared" si="380"/>
        <v>0</v>
      </c>
      <c r="BT289" s="33">
        <f t="shared" si="380"/>
        <v>0</v>
      </c>
      <c r="BU289" s="33">
        <f t="shared" si="380"/>
        <v>0</v>
      </c>
      <c r="BV289" s="33">
        <f t="shared" si="380"/>
        <v>-242784.06400000001</v>
      </c>
      <c r="BW289" s="33">
        <f t="shared" si="380"/>
        <v>0</v>
      </c>
      <c r="BX289" s="33">
        <f t="shared" si="380"/>
        <v>0</v>
      </c>
      <c r="BY289" s="33">
        <f t="shared" si="380"/>
        <v>0</v>
      </c>
      <c r="BZ289" s="33">
        <f t="shared" si="380"/>
        <v>0</v>
      </c>
      <c r="CA289" s="33">
        <f t="shared" si="380"/>
        <v>0</v>
      </c>
      <c r="CB289" s="33">
        <f t="shared" si="380"/>
        <v>0</v>
      </c>
      <c r="CC289" s="33">
        <f t="shared" si="380"/>
        <v>0</v>
      </c>
      <c r="CD289" s="33">
        <f t="shared" si="380"/>
        <v>0</v>
      </c>
      <c r="CE289" s="33">
        <f t="shared" si="380"/>
        <v>0</v>
      </c>
      <c r="CF289" s="33">
        <f t="shared" si="380"/>
        <v>0</v>
      </c>
      <c r="CG289" s="33">
        <f t="shared" si="380"/>
        <v>0</v>
      </c>
      <c r="CH289" s="33">
        <f t="shared" si="380"/>
        <v>0</v>
      </c>
      <c r="CI289" s="33">
        <f t="shared" si="380"/>
        <v>0</v>
      </c>
      <c r="CJ289" s="33">
        <f t="shared" si="380"/>
        <v>0</v>
      </c>
      <c r="CK289" s="33">
        <f t="shared" si="380"/>
        <v>-3824518.32</v>
      </c>
      <c r="CL289" s="33">
        <f t="shared" si="380"/>
        <v>0</v>
      </c>
      <c r="CM289" s="33">
        <f t="shared" si="380"/>
        <v>0</v>
      </c>
      <c r="CN289" s="33">
        <f t="shared" si="380"/>
        <v>-11130413.623</v>
      </c>
      <c r="CO289" s="33">
        <f t="shared" si="380"/>
        <v>0</v>
      </c>
      <c r="CP289" s="33">
        <f t="shared" si="380"/>
        <v>0</v>
      </c>
      <c r="CQ289" s="33">
        <f t="shared" si="380"/>
        <v>0</v>
      </c>
      <c r="CR289" s="33">
        <f t="shared" si="380"/>
        <v>0</v>
      </c>
      <c r="CS289" s="33">
        <f t="shared" si="380"/>
        <v>0</v>
      </c>
      <c r="CT289" s="33">
        <f t="shared" si="380"/>
        <v>0</v>
      </c>
      <c r="CU289" s="33">
        <f t="shared" si="380"/>
        <v>0</v>
      </c>
      <c r="CV289" s="33">
        <f t="shared" si="380"/>
        <v>0</v>
      </c>
      <c r="CW289" s="33">
        <f t="shared" si="380"/>
        <v>0</v>
      </c>
      <c r="CX289" s="33">
        <f t="shared" si="380"/>
        <v>0</v>
      </c>
      <c r="CY289" s="33">
        <f t="shared" si="380"/>
        <v>0</v>
      </c>
      <c r="CZ289" s="33">
        <f t="shared" si="380"/>
        <v>0</v>
      </c>
      <c r="DA289" s="33">
        <f t="shared" si="380"/>
        <v>0</v>
      </c>
      <c r="DB289" s="33">
        <f t="shared" si="380"/>
        <v>0</v>
      </c>
      <c r="DC289" s="33">
        <f t="shared" si="380"/>
        <v>0</v>
      </c>
      <c r="DD289" s="33">
        <f t="shared" si="380"/>
        <v>0</v>
      </c>
      <c r="DE289" s="33">
        <f t="shared" si="380"/>
        <v>0</v>
      </c>
      <c r="DF289" s="33">
        <f t="shared" si="380"/>
        <v>-6032825.3789999997</v>
      </c>
      <c r="DG289" s="33">
        <f t="shared" si="380"/>
        <v>0</v>
      </c>
      <c r="DH289" s="33">
        <f t="shared" si="380"/>
        <v>0</v>
      </c>
      <c r="DI289" s="33">
        <f t="shared" si="380"/>
        <v>0</v>
      </c>
      <c r="DJ289" s="33">
        <f t="shared" si="380"/>
        <v>0</v>
      </c>
      <c r="DK289" s="33">
        <f t="shared" si="380"/>
        <v>0</v>
      </c>
      <c r="DL289" s="33">
        <f t="shared" si="380"/>
        <v>0</v>
      </c>
      <c r="DM289" s="33">
        <f t="shared" si="380"/>
        <v>0</v>
      </c>
      <c r="DN289" s="33">
        <f t="shared" si="380"/>
        <v>0</v>
      </c>
      <c r="DO289" s="33">
        <f t="shared" si="380"/>
        <v>0</v>
      </c>
      <c r="DP289" s="33">
        <f t="shared" si="380"/>
        <v>0</v>
      </c>
      <c r="DQ289" s="33">
        <f t="shared" si="380"/>
        <v>0</v>
      </c>
      <c r="DR289" s="33">
        <f t="shared" si="380"/>
        <v>0</v>
      </c>
      <c r="DS289" s="33">
        <f t="shared" si="380"/>
        <v>0</v>
      </c>
      <c r="DT289" s="33">
        <f t="shared" si="380"/>
        <v>0</v>
      </c>
      <c r="DU289" s="33">
        <f t="shared" si="380"/>
        <v>0</v>
      </c>
      <c r="DV289" s="33">
        <f t="shared" si="380"/>
        <v>0</v>
      </c>
      <c r="DW289" s="33">
        <f t="shared" si="380"/>
        <v>0</v>
      </c>
      <c r="DX289" s="33">
        <f t="shared" si="380"/>
        <v>0</v>
      </c>
      <c r="DY289" s="33">
        <f t="shared" si="380"/>
        <v>0</v>
      </c>
      <c r="DZ289" s="33">
        <f t="shared" si="380"/>
        <v>0</v>
      </c>
      <c r="EA289" s="33">
        <f t="shared" ref="EA289:FX289" si="381">((EA286*(EA88+EA89+EA90)+(EA287*(EA95+EA93)))*-1)</f>
        <v>0</v>
      </c>
      <c r="EB289" s="33">
        <f t="shared" si="381"/>
        <v>0</v>
      </c>
      <c r="EC289" s="33">
        <f t="shared" si="381"/>
        <v>0</v>
      </c>
      <c r="ED289" s="33">
        <f t="shared" si="381"/>
        <v>0</v>
      </c>
      <c r="EE289" s="33">
        <f t="shared" si="381"/>
        <v>0</v>
      </c>
      <c r="EF289" s="33">
        <f t="shared" si="381"/>
        <v>0</v>
      </c>
      <c r="EG289" s="33">
        <f t="shared" si="381"/>
        <v>0</v>
      </c>
      <c r="EH289" s="33">
        <f t="shared" si="381"/>
        <v>0</v>
      </c>
      <c r="EI289" s="33">
        <f t="shared" si="381"/>
        <v>0</v>
      </c>
      <c r="EJ289" s="33">
        <f t="shared" si="381"/>
        <v>0</v>
      </c>
      <c r="EK289" s="33">
        <f t="shared" si="381"/>
        <v>0</v>
      </c>
      <c r="EL289" s="33">
        <f t="shared" si="381"/>
        <v>0</v>
      </c>
      <c r="EM289" s="33">
        <f t="shared" si="381"/>
        <v>0</v>
      </c>
      <c r="EN289" s="33">
        <f t="shared" si="381"/>
        <v>0</v>
      </c>
      <c r="EO289" s="33">
        <f t="shared" si="381"/>
        <v>0</v>
      </c>
      <c r="EP289" s="33">
        <f t="shared" si="381"/>
        <v>0</v>
      </c>
      <c r="EQ289" s="33">
        <f t="shared" si="381"/>
        <v>-1040937.102</v>
      </c>
      <c r="ER289" s="33">
        <f t="shared" si="381"/>
        <v>0</v>
      </c>
      <c r="ES289" s="33">
        <f t="shared" si="381"/>
        <v>0</v>
      </c>
      <c r="ET289" s="33">
        <f t="shared" si="381"/>
        <v>0</v>
      </c>
      <c r="EU289" s="33">
        <f t="shared" si="381"/>
        <v>0</v>
      </c>
      <c r="EV289" s="33">
        <f t="shared" si="381"/>
        <v>0</v>
      </c>
      <c r="EW289" s="33">
        <f t="shared" si="381"/>
        <v>0</v>
      </c>
      <c r="EX289" s="33">
        <f t="shared" si="381"/>
        <v>0</v>
      </c>
      <c r="EY289" s="33">
        <f t="shared" si="381"/>
        <v>0</v>
      </c>
      <c r="EZ289" s="33">
        <f t="shared" si="381"/>
        <v>0</v>
      </c>
      <c r="FA289" s="33">
        <f t="shared" si="381"/>
        <v>0</v>
      </c>
      <c r="FB289" s="33">
        <f t="shared" si="381"/>
        <v>0</v>
      </c>
      <c r="FC289" s="33">
        <f t="shared" si="381"/>
        <v>0</v>
      </c>
      <c r="FD289" s="33">
        <f t="shared" si="381"/>
        <v>0</v>
      </c>
      <c r="FE289" s="33">
        <f t="shared" si="381"/>
        <v>0</v>
      </c>
      <c r="FF289" s="33">
        <f t="shared" si="381"/>
        <v>0</v>
      </c>
      <c r="FG289" s="33">
        <f t="shared" si="381"/>
        <v>0</v>
      </c>
      <c r="FH289" s="33">
        <f t="shared" si="381"/>
        <v>0</v>
      </c>
      <c r="FI289" s="33">
        <f t="shared" si="381"/>
        <v>0</v>
      </c>
      <c r="FJ289" s="33">
        <f t="shared" si="381"/>
        <v>0</v>
      </c>
      <c r="FK289" s="33">
        <f t="shared" si="381"/>
        <v>0</v>
      </c>
      <c r="FL289" s="33">
        <f t="shared" si="381"/>
        <v>0</v>
      </c>
      <c r="FM289" s="33">
        <f t="shared" si="381"/>
        <v>0</v>
      </c>
      <c r="FN289" s="33">
        <f t="shared" si="381"/>
        <v>0</v>
      </c>
      <c r="FO289" s="33">
        <f t="shared" si="381"/>
        <v>0</v>
      </c>
      <c r="FP289" s="33">
        <f t="shared" si="381"/>
        <v>0</v>
      </c>
      <c r="FQ289" s="33">
        <f t="shared" si="381"/>
        <v>0</v>
      </c>
      <c r="FR289" s="33">
        <f t="shared" si="381"/>
        <v>0</v>
      </c>
      <c r="FS289" s="33">
        <f t="shared" si="381"/>
        <v>0</v>
      </c>
      <c r="FT289" s="47">
        <f t="shared" si="381"/>
        <v>0</v>
      </c>
      <c r="FU289" s="33">
        <f t="shared" si="381"/>
        <v>0</v>
      </c>
      <c r="FV289" s="33">
        <f t="shared" si="381"/>
        <v>0</v>
      </c>
      <c r="FW289" s="33">
        <f t="shared" si="381"/>
        <v>0</v>
      </c>
      <c r="FX289" s="33">
        <f t="shared" si="381"/>
        <v>0</v>
      </c>
      <c r="FY289" s="33">
        <f>SUM(C289:FX289)</f>
        <v>-127075959.79208547</v>
      </c>
      <c r="FZ289" s="47"/>
      <c r="GA289" s="48"/>
      <c r="GB289" s="48"/>
      <c r="GC289" s="33"/>
      <c r="GD289" s="6"/>
      <c r="GE289" s="48"/>
    </row>
    <row r="290" spans="1:187" ht="15.75" x14ac:dyDescent="0.25">
      <c r="A290" s="3"/>
      <c r="B290" s="2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47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47"/>
      <c r="FU290" s="33"/>
      <c r="FV290" s="33"/>
      <c r="FW290" s="33"/>
      <c r="FX290" s="33"/>
      <c r="FY290" s="33"/>
      <c r="FZ290" s="47"/>
      <c r="GA290" s="33"/>
      <c r="GB290" s="48"/>
      <c r="GC290" s="33"/>
      <c r="GD290" s="6"/>
      <c r="GE290" s="48"/>
    </row>
    <row r="291" spans="1:187" ht="15.75" x14ac:dyDescent="0.25">
      <c r="A291" s="3" t="s">
        <v>678</v>
      </c>
      <c r="B291" s="2" t="s">
        <v>679</v>
      </c>
      <c r="C291" s="33">
        <f t="shared" ref="C291:BN291" si="382">C277+C289</f>
        <v>64477559.233182676</v>
      </c>
      <c r="D291" s="33">
        <f t="shared" si="382"/>
        <v>277398599.20923579</v>
      </c>
      <c r="E291" s="33">
        <f t="shared" si="382"/>
        <v>57113039.702672631</v>
      </c>
      <c r="F291" s="33">
        <f t="shared" si="382"/>
        <v>126466945.90550268</v>
      </c>
      <c r="G291" s="33">
        <f t="shared" si="382"/>
        <v>8326057.1860955488</v>
      </c>
      <c r="H291" s="33">
        <f t="shared" si="382"/>
        <v>7570226.2618049756</v>
      </c>
      <c r="I291" s="33">
        <f t="shared" si="382"/>
        <v>75161145.60372968</v>
      </c>
      <c r="J291" s="33">
        <f t="shared" si="382"/>
        <v>17059160.796165191</v>
      </c>
      <c r="K291" s="33">
        <f t="shared" si="382"/>
        <v>3004948.4327311357</v>
      </c>
      <c r="L291" s="33">
        <f t="shared" si="382"/>
        <v>21030278.463509966</v>
      </c>
      <c r="M291" s="33">
        <f t="shared" si="382"/>
        <v>12081846.628163008</v>
      </c>
      <c r="N291" s="33">
        <f t="shared" si="382"/>
        <v>402285353.10457283</v>
      </c>
      <c r="O291" s="33">
        <f t="shared" si="382"/>
        <v>108405593.63102555</v>
      </c>
      <c r="P291" s="33">
        <f t="shared" si="382"/>
        <v>2490231.1743762922</v>
      </c>
      <c r="Q291" s="33">
        <f t="shared" si="382"/>
        <v>310158193.53279352</v>
      </c>
      <c r="R291" s="33">
        <f t="shared" si="382"/>
        <v>20182078.998016939</v>
      </c>
      <c r="S291" s="33">
        <f t="shared" si="382"/>
        <v>12504801.574217379</v>
      </c>
      <c r="T291" s="33">
        <f t="shared" si="382"/>
        <v>1908139.2867561723</v>
      </c>
      <c r="U291" s="33">
        <f t="shared" si="382"/>
        <v>784711.1702989745</v>
      </c>
      <c r="V291" s="33">
        <f t="shared" si="382"/>
        <v>2986919.0764782573</v>
      </c>
      <c r="W291" s="33">
        <f t="shared" si="382"/>
        <v>793393.42643164587</v>
      </c>
      <c r="X291" s="33">
        <f t="shared" si="382"/>
        <v>762517.85672552895</v>
      </c>
      <c r="Y291" s="33">
        <f t="shared" si="382"/>
        <v>13525678.226165056</v>
      </c>
      <c r="Z291" s="33">
        <f t="shared" si="382"/>
        <v>2598861.5009674723</v>
      </c>
      <c r="AA291" s="33">
        <f t="shared" si="382"/>
        <v>224992814.47545156</v>
      </c>
      <c r="AB291" s="33">
        <f t="shared" si="382"/>
        <v>226097199.25427833</v>
      </c>
      <c r="AC291" s="33">
        <f t="shared" si="382"/>
        <v>7538784.7616241882</v>
      </c>
      <c r="AD291" s="33">
        <f t="shared" si="382"/>
        <v>9042517.5376765504</v>
      </c>
      <c r="AE291" s="33">
        <f t="shared" si="382"/>
        <v>1542293.7240007776</v>
      </c>
      <c r="AF291" s="33">
        <f t="shared" si="382"/>
        <v>2205749.7643121439</v>
      </c>
      <c r="AG291" s="33">
        <f t="shared" si="382"/>
        <v>6585145.0126169221</v>
      </c>
      <c r="AH291" s="33">
        <f t="shared" si="382"/>
        <v>7861037.5050835256</v>
      </c>
      <c r="AI291" s="33">
        <f t="shared" si="382"/>
        <v>3379072.2621093811</v>
      </c>
      <c r="AJ291" s="33">
        <f t="shared" si="382"/>
        <v>2496058.0956721059</v>
      </c>
      <c r="AK291" s="33">
        <f t="shared" si="382"/>
        <v>2602700.7045601308</v>
      </c>
      <c r="AL291" s="33">
        <f t="shared" si="382"/>
        <v>2965371.7208965016</v>
      </c>
      <c r="AM291" s="33">
        <f t="shared" si="382"/>
        <v>3802970.289217737</v>
      </c>
      <c r="AN291" s="33">
        <f t="shared" si="382"/>
        <v>3462325.7082654224</v>
      </c>
      <c r="AO291" s="33">
        <f t="shared" si="382"/>
        <v>35015789.456025779</v>
      </c>
      <c r="AP291" s="33">
        <f t="shared" si="382"/>
        <v>690383168.73955238</v>
      </c>
      <c r="AQ291" s="33">
        <f t="shared" si="382"/>
        <v>2883032.0526996194</v>
      </c>
      <c r="AR291" s="33">
        <f t="shared" si="382"/>
        <v>473183533.91907293</v>
      </c>
      <c r="AS291" s="33">
        <f t="shared" si="382"/>
        <v>52400453.701768637</v>
      </c>
      <c r="AT291" s="33">
        <f t="shared" si="382"/>
        <v>17659129.432651691</v>
      </c>
      <c r="AU291" s="33">
        <f t="shared" si="382"/>
        <v>2967760.0654592523</v>
      </c>
      <c r="AV291" s="33">
        <f t="shared" si="382"/>
        <v>3210590.2931681406</v>
      </c>
      <c r="AW291" s="33">
        <f t="shared" si="382"/>
        <v>2626282.2233393006</v>
      </c>
      <c r="AX291" s="33">
        <f t="shared" si="382"/>
        <v>812334.06089576415</v>
      </c>
      <c r="AY291" s="33">
        <f t="shared" si="382"/>
        <v>3826607.4611540325</v>
      </c>
      <c r="AZ291" s="33">
        <f t="shared" si="382"/>
        <v>89329763.859051332</v>
      </c>
      <c r="BA291" s="33">
        <f t="shared" si="382"/>
        <v>65853790.14286527</v>
      </c>
      <c r="BB291" s="33">
        <f t="shared" si="382"/>
        <v>56962123.798449971</v>
      </c>
      <c r="BC291" s="33">
        <f t="shared" si="382"/>
        <v>201353978.17332444</v>
      </c>
      <c r="BD291" s="33">
        <f t="shared" si="382"/>
        <v>35996801.647576012</v>
      </c>
      <c r="BE291" s="33">
        <f t="shared" si="382"/>
        <v>10911642.730469262</v>
      </c>
      <c r="BF291" s="33">
        <f t="shared" si="382"/>
        <v>176899616.86619112</v>
      </c>
      <c r="BG291" s="33">
        <f t="shared" si="382"/>
        <v>7953022.9354536207</v>
      </c>
      <c r="BH291" s="33">
        <f t="shared" si="382"/>
        <v>5300477.9245749377</v>
      </c>
      <c r="BI291" s="33">
        <f t="shared" si="382"/>
        <v>2945653.2200344745</v>
      </c>
      <c r="BJ291" s="33">
        <f t="shared" si="382"/>
        <v>45860095.60677354</v>
      </c>
      <c r="BK291" s="33">
        <f t="shared" si="382"/>
        <v>164097035.0966571</v>
      </c>
      <c r="BL291" s="33">
        <f t="shared" si="382"/>
        <v>2480632.9963725451</v>
      </c>
      <c r="BM291" s="33">
        <f t="shared" si="382"/>
        <v>3003324.2637760886</v>
      </c>
      <c r="BN291" s="33">
        <f t="shared" si="382"/>
        <v>26712117.391563416</v>
      </c>
      <c r="BO291" s="33">
        <f t="shared" ref="BO291:DZ291" si="383">BO277+BO289</f>
        <v>10318503.496036502</v>
      </c>
      <c r="BP291" s="33">
        <f t="shared" si="383"/>
        <v>2473849.4544628421</v>
      </c>
      <c r="BQ291" s="33">
        <f t="shared" si="383"/>
        <v>43410884.864707083</v>
      </c>
      <c r="BR291" s="33">
        <f t="shared" si="383"/>
        <v>34861254.327981979</v>
      </c>
      <c r="BS291" s="33">
        <f t="shared" si="383"/>
        <v>9019770.8513106592</v>
      </c>
      <c r="BT291" s="33">
        <f t="shared" si="383"/>
        <v>4016862.3586087758</v>
      </c>
      <c r="BU291" s="33">
        <f t="shared" si="383"/>
        <v>3989923.3848092686</v>
      </c>
      <c r="BV291" s="33">
        <f t="shared" si="383"/>
        <v>9417873.4754567742</v>
      </c>
      <c r="BW291" s="33">
        <f t="shared" si="383"/>
        <v>14858843.528510796</v>
      </c>
      <c r="BX291" s="33">
        <f t="shared" si="383"/>
        <v>1441004.996922412</v>
      </c>
      <c r="BY291" s="33">
        <f t="shared" si="383"/>
        <v>4471395.8194967927</v>
      </c>
      <c r="BZ291" s="33">
        <f t="shared" si="383"/>
        <v>2474335.9356539999</v>
      </c>
      <c r="CA291" s="33">
        <f t="shared" si="383"/>
        <v>2301160.4898365019</v>
      </c>
      <c r="CB291" s="33">
        <f t="shared" si="383"/>
        <v>605716701.68631184</v>
      </c>
      <c r="CC291" s="33">
        <f t="shared" si="383"/>
        <v>2108744.6533061694</v>
      </c>
      <c r="CD291" s="33">
        <f t="shared" si="383"/>
        <v>882904.88920083106</v>
      </c>
      <c r="CE291" s="33">
        <f t="shared" si="383"/>
        <v>2103253.5789256506</v>
      </c>
      <c r="CF291" s="33">
        <f t="shared" si="383"/>
        <v>1384746.8267174119</v>
      </c>
      <c r="CG291" s="33">
        <f t="shared" si="383"/>
        <v>2377121.9044349114</v>
      </c>
      <c r="CH291" s="33">
        <f t="shared" si="383"/>
        <v>1581819.0442207148</v>
      </c>
      <c r="CI291" s="33">
        <f t="shared" si="383"/>
        <v>5675370.2440724187</v>
      </c>
      <c r="CJ291" s="33">
        <f t="shared" si="383"/>
        <v>7788673.8771417066</v>
      </c>
      <c r="CK291" s="33">
        <f t="shared" si="383"/>
        <v>37633363.492571607</v>
      </c>
      <c r="CL291" s="33">
        <f t="shared" si="383"/>
        <v>10506275.672730962</v>
      </c>
      <c r="CM291" s="33">
        <f t="shared" si="383"/>
        <v>7147243.6317095924</v>
      </c>
      <c r="CN291" s="33">
        <f t="shared" si="383"/>
        <v>206306861.73945183</v>
      </c>
      <c r="CO291" s="33">
        <f t="shared" si="383"/>
        <v>110839460.724169</v>
      </c>
      <c r="CP291" s="33">
        <f t="shared" si="383"/>
        <v>8643398.1561868396</v>
      </c>
      <c r="CQ291" s="33">
        <f t="shared" si="383"/>
        <v>8574871.1609225608</v>
      </c>
      <c r="CR291" s="33">
        <f t="shared" si="383"/>
        <v>2323346.660002192</v>
      </c>
      <c r="CS291" s="33">
        <f t="shared" si="383"/>
        <v>3308937.4930338822</v>
      </c>
      <c r="CT291" s="33">
        <f t="shared" si="383"/>
        <v>1597670.0258401653</v>
      </c>
      <c r="CU291" s="33">
        <f t="shared" si="383"/>
        <v>3244706.523622592</v>
      </c>
      <c r="CV291" s="33">
        <f t="shared" si="383"/>
        <v>750723.83254061884</v>
      </c>
      <c r="CW291" s="33">
        <f t="shared" si="383"/>
        <v>2135524.5328288465</v>
      </c>
      <c r="CX291" s="33">
        <f t="shared" si="383"/>
        <v>4085647.5662684478</v>
      </c>
      <c r="CY291" s="33">
        <f t="shared" si="383"/>
        <v>780717.00902301923</v>
      </c>
      <c r="CZ291" s="33">
        <f t="shared" si="383"/>
        <v>15719908.974147016</v>
      </c>
      <c r="DA291" s="33">
        <f t="shared" si="383"/>
        <v>2288808.6927172826</v>
      </c>
      <c r="DB291" s="33">
        <f t="shared" si="383"/>
        <v>3102280.6281908373</v>
      </c>
      <c r="DC291" s="33">
        <f t="shared" si="383"/>
        <v>2105355.5555692883</v>
      </c>
      <c r="DD291" s="33">
        <f t="shared" si="383"/>
        <v>2115082.0124520259</v>
      </c>
      <c r="DE291" s="33">
        <f t="shared" si="383"/>
        <v>3818124.8641962074</v>
      </c>
      <c r="DF291" s="33">
        <f t="shared" si="383"/>
        <v>153556868.22407752</v>
      </c>
      <c r="DG291" s="33">
        <f t="shared" si="383"/>
        <v>1239286.0416018122</v>
      </c>
      <c r="DH291" s="33">
        <f t="shared" si="383"/>
        <v>15062047.556492969</v>
      </c>
      <c r="DI291" s="33">
        <f t="shared" si="383"/>
        <v>20060462.632215239</v>
      </c>
      <c r="DJ291" s="33">
        <f t="shared" si="383"/>
        <v>5662042.0507534575</v>
      </c>
      <c r="DK291" s="33">
        <f t="shared" si="383"/>
        <v>3943102.2522741705</v>
      </c>
      <c r="DL291" s="33">
        <f t="shared" si="383"/>
        <v>44432346.468827441</v>
      </c>
      <c r="DM291" s="33">
        <f t="shared" si="383"/>
        <v>3461025.385656477</v>
      </c>
      <c r="DN291" s="33">
        <f t="shared" si="383"/>
        <v>11590316.488857787</v>
      </c>
      <c r="DO291" s="33">
        <f t="shared" si="383"/>
        <v>24004304.462933421</v>
      </c>
      <c r="DP291" s="33">
        <f t="shared" si="383"/>
        <v>2605378.4238562165</v>
      </c>
      <c r="DQ291" s="33">
        <f t="shared" si="383"/>
        <v>4782907.1372509496</v>
      </c>
      <c r="DR291" s="33">
        <f t="shared" si="383"/>
        <v>11448201.736426836</v>
      </c>
      <c r="DS291" s="33">
        <f t="shared" si="383"/>
        <v>6751429.6141780885</v>
      </c>
      <c r="DT291" s="33">
        <f t="shared" si="383"/>
        <v>1915944.7985616704</v>
      </c>
      <c r="DU291" s="33">
        <f t="shared" si="383"/>
        <v>3596936.1017959015</v>
      </c>
      <c r="DV291" s="33">
        <f t="shared" si="383"/>
        <v>2435073.4981769933</v>
      </c>
      <c r="DW291" s="33">
        <f t="shared" si="383"/>
        <v>3398615.0422573509</v>
      </c>
      <c r="DX291" s="33">
        <f t="shared" si="383"/>
        <v>2481942.4461749606</v>
      </c>
      <c r="DY291" s="33">
        <f t="shared" si="383"/>
        <v>3506750.2853220073</v>
      </c>
      <c r="DZ291" s="33">
        <f t="shared" si="383"/>
        <v>7547678.5622604927</v>
      </c>
      <c r="EA291" s="33">
        <f t="shared" ref="EA291:FX291" si="384">EA277+EA289</f>
        <v>5674412.2534899181</v>
      </c>
      <c r="EB291" s="33">
        <f t="shared" si="384"/>
        <v>4744171.5149760135</v>
      </c>
      <c r="EC291" s="33">
        <f t="shared" si="384"/>
        <v>2929704.1700126659</v>
      </c>
      <c r="ED291" s="33">
        <f t="shared" si="384"/>
        <v>16441026.17485502</v>
      </c>
      <c r="EE291" s="33">
        <f t="shared" si="384"/>
        <v>2336996.0397931347</v>
      </c>
      <c r="EF291" s="33">
        <f t="shared" si="384"/>
        <v>11390684.315983508</v>
      </c>
      <c r="EG291" s="33">
        <f t="shared" si="384"/>
        <v>2817997.4365720204</v>
      </c>
      <c r="EH291" s="33">
        <f t="shared" si="384"/>
        <v>2575590.4846843015</v>
      </c>
      <c r="EI291" s="33">
        <f t="shared" si="384"/>
        <v>131959252.48834111</v>
      </c>
      <c r="EJ291" s="33">
        <f t="shared" si="384"/>
        <v>68634048.166310728</v>
      </c>
      <c r="EK291" s="33">
        <f t="shared" si="384"/>
        <v>5490083.8843177622</v>
      </c>
      <c r="EL291" s="33">
        <f t="shared" si="384"/>
        <v>3940529.0153243919</v>
      </c>
      <c r="EM291" s="33">
        <f t="shared" si="384"/>
        <v>3789215.5196986799</v>
      </c>
      <c r="EN291" s="33">
        <f t="shared" si="384"/>
        <v>8615775.2122146506</v>
      </c>
      <c r="EO291" s="33">
        <f t="shared" si="384"/>
        <v>3548853.2548581567</v>
      </c>
      <c r="EP291" s="33">
        <f t="shared" si="384"/>
        <v>3871450.5098394533</v>
      </c>
      <c r="EQ291" s="33">
        <f t="shared" si="384"/>
        <v>19691450.841019832</v>
      </c>
      <c r="ER291" s="33">
        <f t="shared" si="384"/>
        <v>3597068.4905807241</v>
      </c>
      <c r="ES291" s="33">
        <f t="shared" si="384"/>
        <v>1751328.8365599955</v>
      </c>
      <c r="ET291" s="33">
        <f t="shared" si="384"/>
        <v>2938343.4055726053</v>
      </c>
      <c r="EU291" s="33">
        <f t="shared" si="384"/>
        <v>5731033.3853136227</v>
      </c>
      <c r="EV291" s="33">
        <f t="shared" si="384"/>
        <v>1089879.8180549338</v>
      </c>
      <c r="EW291" s="33">
        <f t="shared" si="384"/>
        <v>9191900.6641381793</v>
      </c>
      <c r="EX291" s="33">
        <f t="shared" si="384"/>
        <v>2917167.5783613194</v>
      </c>
      <c r="EY291" s="33">
        <f t="shared" si="384"/>
        <v>3865674.4197166329</v>
      </c>
      <c r="EZ291" s="33">
        <f t="shared" si="384"/>
        <v>1764956.9996292745</v>
      </c>
      <c r="FA291" s="33">
        <f t="shared" si="384"/>
        <v>26891423.950421214</v>
      </c>
      <c r="FB291" s="33">
        <f t="shared" si="384"/>
        <v>3619381.48</v>
      </c>
      <c r="FC291" s="33">
        <f t="shared" si="384"/>
        <v>17263603.366509512</v>
      </c>
      <c r="FD291" s="33">
        <f t="shared" si="384"/>
        <v>3448659.7109331507</v>
      </c>
      <c r="FE291" s="33">
        <f t="shared" si="384"/>
        <v>1484831.6360558772</v>
      </c>
      <c r="FF291" s="33">
        <f t="shared" si="384"/>
        <v>2682941.6520128003</v>
      </c>
      <c r="FG291" s="33">
        <f t="shared" si="384"/>
        <v>1678007.0490135769</v>
      </c>
      <c r="FH291" s="33">
        <f t="shared" si="384"/>
        <v>1417780.7196982021</v>
      </c>
      <c r="FI291" s="33">
        <f t="shared" si="384"/>
        <v>14078244.817166891</v>
      </c>
      <c r="FJ291" s="33">
        <f t="shared" si="384"/>
        <v>14024555.435961634</v>
      </c>
      <c r="FK291" s="33">
        <f t="shared" si="384"/>
        <v>16793807.52123009</v>
      </c>
      <c r="FL291" s="33">
        <f t="shared" si="384"/>
        <v>43414650.821722239</v>
      </c>
      <c r="FM291" s="33">
        <f t="shared" si="384"/>
        <v>26953750.626101017</v>
      </c>
      <c r="FN291" s="33">
        <f t="shared" si="384"/>
        <v>163339739.90721521</v>
      </c>
      <c r="FO291" s="33">
        <f t="shared" si="384"/>
        <v>8642586.9212677721</v>
      </c>
      <c r="FP291" s="33">
        <f t="shared" si="384"/>
        <v>17713883.822117276</v>
      </c>
      <c r="FQ291" s="33">
        <f t="shared" si="384"/>
        <v>7138019.7664930373</v>
      </c>
      <c r="FR291" s="33">
        <f t="shared" si="384"/>
        <v>2202034.8809229461</v>
      </c>
      <c r="FS291" s="33">
        <f t="shared" si="384"/>
        <v>2408699.3962400509</v>
      </c>
      <c r="FT291" s="47">
        <f t="shared" si="384"/>
        <v>1247139.119784978</v>
      </c>
      <c r="FU291" s="33">
        <f t="shared" si="384"/>
        <v>6573704.4314376432</v>
      </c>
      <c r="FV291" s="33">
        <f t="shared" si="384"/>
        <v>5499145.1591687622</v>
      </c>
      <c r="FW291" s="33">
        <f t="shared" si="384"/>
        <v>2522199.6943648523</v>
      </c>
      <c r="FX291" s="33">
        <f t="shared" si="384"/>
        <v>1038805.3332994783</v>
      </c>
      <c r="FY291" s="33">
        <f>-(FY281+FY289)</f>
        <v>127075959.79208547</v>
      </c>
      <c r="FZ291" s="47">
        <f>SUM(C291:FY291)</f>
        <v>6627917198.5939999</v>
      </c>
      <c r="GA291" s="48"/>
      <c r="GB291" s="2"/>
      <c r="GC291" s="2"/>
      <c r="GD291" s="35"/>
      <c r="GE291" s="48"/>
    </row>
    <row r="292" spans="1:187" ht="15.75" x14ac:dyDescent="0.25">
      <c r="A292" s="3" t="s">
        <v>680</v>
      </c>
      <c r="B292" s="2" t="s">
        <v>681</v>
      </c>
      <c r="C292" s="33">
        <f>C278</f>
        <v>17413885.93</v>
      </c>
      <c r="D292" s="33">
        <f t="shared" ref="D292:BO292" si="385">D278</f>
        <v>67132126.189999998</v>
      </c>
      <c r="E292" s="33">
        <f t="shared" si="385"/>
        <v>17916076.420000002</v>
      </c>
      <c r="F292" s="33">
        <f t="shared" si="385"/>
        <v>30850450.079999998</v>
      </c>
      <c r="G292" s="33">
        <f t="shared" si="385"/>
        <v>3385894.74</v>
      </c>
      <c r="H292" s="33">
        <f t="shared" si="385"/>
        <v>2671536.2200000002</v>
      </c>
      <c r="I292" s="33">
        <f t="shared" si="385"/>
        <v>18622849.59</v>
      </c>
      <c r="J292" s="33">
        <f t="shared" si="385"/>
        <v>3550253.52</v>
      </c>
      <c r="K292" s="33">
        <f t="shared" si="385"/>
        <v>1085169.1499999999</v>
      </c>
      <c r="L292" s="33">
        <f t="shared" si="385"/>
        <v>12050042.890000001</v>
      </c>
      <c r="M292" s="33">
        <f t="shared" si="385"/>
        <v>4219439</v>
      </c>
      <c r="N292" s="33">
        <f t="shared" si="385"/>
        <v>123524574.34999999</v>
      </c>
      <c r="O292" s="33">
        <f t="shared" si="385"/>
        <v>43036999.630000003</v>
      </c>
      <c r="P292" s="33">
        <f t="shared" si="385"/>
        <v>952117.5</v>
      </c>
      <c r="Q292" s="33">
        <f t="shared" si="385"/>
        <v>66535183.670000002</v>
      </c>
      <c r="R292" s="33">
        <f t="shared" si="385"/>
        <v>1567018.02</v>
      </c>
      <c r="S292" s="33">
        <f t="shared" si="385"/>
        <v>5984509.9199999999</v>
      </c>
      <c r="T292" s="33">
        <f t="shared" si="385"/>
        <v>535036.79</v>
      </c>
      <c r="U292" s="33">
        <f t="shared" si="385"/>
        <v>316764.7</v>
      </c>
      <c r="V292" s="33">
        <f t="shared" si="385"/>
        <v>745532.96</v>
      </c>
      <c r="W292" s="33">
        <f t="shared" si="385"/>
        <v>181736.89</v>
      </c>
      <c r="X292" s="33">
        <f t="shared" si="385"/>
        <v>148203.57999999999</v>
      </c>
      <c r="Y292" s="33">
        <f t="shared" si="385"/>
        <v>1193185.3700000001</v>
      </c>
      <c r="Z292" s="33">
        <f t="shared" si="385"/>
        <v>426886.39</v>
      </c>
      <c r="AA292" s="33">
        <f t="shared" si="385"/>
        <v>80732968.930000007</v>
      </c>
      <c r="AB292" s="33">
        <f t="shared" si="385"/>
        <v>166580824.49000001</v>
      </c>
      <c r="AC292" s="33">
        <f t="shared" si="385"/>
        <v>3082935.95</v>
      </c>
      <c r="AD292" s="33">
        <f t="shared" si="385"/>
        <v>3376462.79</v>
      </c>
      <c r="AE292" s="33">
        <f t="shared" si="385"/>
        <v>314465.98</v>
      </c>
      <c r="AF292" s="33">
        <f t="shared" si="385"/>
        <v>510138.94</v>
      </c>
      <c r="AG292" s="33">
        <f t="shared" si="385"/>
        <v>5786992.5099999998</v>
      </c>
      <c r="AH292" s="33">
        <f t="shared" si="385"/>
        <v>532059.78</v>
      </c>
      <c r="AI292" s="33">
        <f t="shared" si="385"/>
        <v>216151.5</v>
      </c>
      <c r="AJ292" s="33">
        <f t="shared" si="385"/>
        <v>529322.01</v>
      </c>
      <c r="AK292" s="33">
        <f t="shared" si="385"/>
        <v>1033386.72</v>
      </c>
      <c r="AL292" s="33">
        <f t="shared" si="385"/>
        <v>1725801.42</v>
      </c>
      <c r="AM292" s="33">
        <f t="shared" si="385"/>
        <v>736588.54</v>
      </c>
      <c r="AN292" s="33">
        <f t="shared" si="385"/>
        <v>2207520.31</v>
      </c>
      <c r="AO292" s="33">
        <f t="shared" si="385"/>
        <v>7852081.1399999997</v>
      </c>
      <c r="AP292" s="33">
        <f t="shared" si="385"/>
        <v>423384220.31</v>
      </c>
      <c r="AQ292" s="33">
        <f t="shared" si="385"/>
        <v>2160230.9300000002</v>
      </c>
      <c r="AR292" s="33">
        <f t="shared" si="385"/>
        <v>162307453.69</v>
      </c>
      <c r="AS292" s="33">
        <f t="shared" si="385"/>
        <v>33700794.18</v>
      </c>
      <c r="AT292" s="33">
        <f t="shared" si="385"/>
        <v>5588123.1500000004</v>
      </c>
      <c r="AU292" s="33">
        <f t="shared" si="385"/>
        <v>733361.19</v>
      </c>
      <c r="AV292" s="33">
        <f t="shared" si="385"/>
        <v>444890.66</v>
      </c>
      <c r="AW292" s="33">
        <f t="shared" si="385"/>
        <v>437509.13</v>
      </c>
      <c r="AX292" s="33">
        <f t="shared" si="385"/>
        <v>278101.24</v>
      </c>
      <c r="AY292" s="33">
        <f t="shared" si="385"/>
        <v>1061058.23</v>
      </c>
      <c r="AZ292" s="33">
        <f t="shared" si="385"/>
        <v>10598084.880000001</v>
      </c>
      <c r="BA292" s="33">
        <f t="shared" si="385"/>
        <v>7984188.3200000003</v>
      </c>
      <c r="BB292" s="33">
        <f t="shared" si="385"/>
        <v>2928779.41</v>
      </c>
      <c r="BC292" s="33">
        <f t="shared" si="385"/>
        <v>59649010.840000004</v>
      </c>
      <c r="BD292" s="33">
        <f t="shared" si="385"/>
        <v>10373437.26</v>
      </c>
      <c r="BE292" s="33">
        <f t="shared" si="385"/>
        <v>2742192.3</v>
      </c>
      <c r="BF292" s="33">
        <f t="shared" si="385"/>
        <v>41645230.210000001</v>
      </c>
      <c r="BG292" s="33">
        <f t="shared" si="385"/>
        <v>840429.81</v>
      </c>
      <c r="BH292" s="33">
        <f t="shared" si="385"/>
        <v>905428.04</v>
      </c>
      <c r="BI292" s="33">
        <f t="shared" si="385"/>
        <v>295165.63</v>
      </c>
      <c r="BJ292" s="33">
        <f t="shared" si="385"/>
        <v>11539352.060000001</v>
      </c>
      <c r="BK292" s="33">
        <f t="shared" si="385"/>
        <v>20559617.809999999</v>
      </c>
      <c r="BL292" s="33">
        <f t="shared" si="385"/>
        <v>139436.85999999999</v>
      </c>
      <c r="BM292" s="33">
        <f t="shared" si="385"/>
        <v>451752.61</v>
      </c>
      <c r="BN292" s="33">
        <f t="shared" si="385"/>
        <v>6380329.7699999996</v>
      </c>
      <c r="BO292" s="33">
        <f t="shared" si="385"/>
        <v>2148920.41</v>
      </c>
      <c r="BP292" s="33">
        <f t="shared" ref="BP292:EA292" si="386">BP278</f>
        <v>1289444.56</v>
      </c>
      <c r="BQ292" s="33">
        <f t="shared" si="386"/>
        <v>23275653.649999999</v>
      </c>
      <c r="BR292" s="33">
        <f t="shared" si="386"/>
        <v>3362113.98</v>
      </c>
      <c r="BS292" s="33">
        <f t="shared" si="386"/>
        <v>1356687.88</v>
      </c>
      <c r="BT292" s="33">
        <f t="shared" si="386"/>
        <v>1289897.95</v>
      </c>
      <c r="BU292" s="33">
        <f t="shared" si="386"/>
        <v>1686649.73</v>
      </c>
      <c r="BV292" s="33">
        <f t="shared" si="386"/>
        <v>6432115.2999999998</v>
      </c>
      <c r="BW292" s="33">
        <f t="shared" si="386"/>
        <v>8361803.8799999999</v>
      </c>
      <c r="BX292" s="33">
        <f t="shared" si="386"/>
        <v>979051.35</v>
      </c>
      <c r="BY292" s="33">
        <f t="shared" si="386"/>
        <v>2043724.99</v>
      </c>
      <c r="BZ292" s="33">
        <f t="shared" si="386"/>
        <v>859892.26</v>
      </c>
      <c r="CA292" s="33">
        <f t="shared" si="386"/>
        <v>1283333.72</v>
      </c>
      <c r="CB292" s="33">
        <f t="shared" si="386"/>
        <v>247171456.00999999</v>
      </c>
      <c r="CC292" s="33">
        <f t="shared" si="386"/>
        <v>480558.62</v>
      </c>
      <c r="CD292" s="33">
        <f t="shared" si="386"/>
        <v>312349.28000000003</v>
      </c>
      <c r="CE292" s="33">
        <f t="shared" si="386"/>
        <v>843310.36</v>
      </c>
      <c r="CF292" s="33">
        <f t="shared" si="386"/>
        <v>669289.04</v>
      </c>
      <c r="CG292" s="33">
        <f t="shared" si="386"/>
        <v>641055.65</v>
      </c>
      <c r="CH292" s="33">
        <f t="shared" si="386"/>
        <v>434949.54</v>
      </c>
      <c r="CI292" s="33">
        <f t="shared" si="386"/>
        <v>2508685.2000000002</v>
      </c>
      <c r="CJ292" s="33">
        <f t="shared" si="386"/>
        <v>4605943.8899999997</v>
      </c>
      <c r="CK292" s="33">
        <f t="shared" si="386"/>
        <v>8726204.6199999992</v>
      </c>
      <c r="CL292" s="33">
        <f t="shared" si="386"/>
        <v>1785216.66</v>
      </c>
      <c r="CM292" s="33">
        <f t="shared" si="386"/>
        <v>556367.78</v>
      </c>
      <c r="CN292" s="33">
        <f t="shared" si="386"/>
        <v>88060125.670000002</v>
      </c>
      <c r="CO292" s="33">
        <f t="shared" si="386"/>
        <v>40478432.700000003</v>
      </c>
      <c r="CP292" s="33">
        <f t="shared" si="386"/>
        <v>7942550.7199999997</v>
      </c>
      <c r="CQ292" s="33">
        <f t="shared" si="386"/>
        <v>1432216.72</v>
      </c>
      <c r="CR292" s="33">
        <f t="shared" si="386"/>
        <v>192052.56</v>
      </c>
      <c r="CS292" s="33">
        <f t="shared" si="386"/>
        <v>1052717.19</v>
      </c>
      <c r="CT292" s="33">
        <f t="shared" si="386"/>
        <v>289544.7</v>
      </c>
      <c r="CU292" s="33">
        <f t="shared" si="386"/>
        <v>299278.57</v>
      </c>
      <c r="CV292" s="33">
        <f t="shared" si="386"/>
        <v>187600.7</v>
      </c>
      <c r="CW292" s="33">
        <f t="shared" si="386"/>
        <v>1140837.3600000001</v>
      </c>
      <c r="CX292" s="33">
        <f t="shared" si="386"/>
        <v>1579832.42</v>
      </c>
      <c r="CY292" s="33">
        <f t="shared" si="386"/>
        <v>177057.33</v>
      </c>
      <c r="CZ292" s="33">
        <f t="shared" si="386"/>
        <v>5357063.1399999997</v>
      </c>
      <c r="DA292" s="33">
        <f t="shared" si="386"/>
        <v>1050334.29</v>
      </c>
      <c r="DB292" s="33">
        <f t="shared" si="386"/>
        <v>622243.30000000005</v>
      </c>
      <c r="DC292" s="33">
        <f t="shared" si="386"/>
        <v>1075665.83</v>
      </c>
      <c r="DD292" s="33">
        <f t="shared" si="386"/>
        <v>852486.85</v>
      </c>
      <c r="DE292" s="33">
        <f t="shared" si="386"/>
        <v>1338864.99</v>
      </c>
      <c r="DF292" s="33">
        <f t="shared" si="386"/>
        <v>40554346.43</v>
      </c>
      <c r="DG292" s="33">
        <f t="shared" si="386"/>
        <v>834924.29</v>
      </c>
      <c r="DH292" s="33">
        <f t="shared" si="386"/>
        <v>7933034.7999999998</v>
      </c>
      <c r="DI292" s="33">
        <f t="shared" si="386"/>
        <v>8861540.3200000003</v>
      </c>
      <c r="DJ292" s="33">
        <f t="shared" si="386"/>
        <v>1203677.33</v>
      </c>
      <c r="DK292" s="33">
        <f t="shared" si="386"/>
        <v>711537.26</v>
      </c>
      <c r="DL292" s="33">
        <f t="shared" si="386"/>
        <v>10858341.880000001</v>
      </c>
      <c r="DM292" s="33">
        <f t="shared" si="386"/>
        <v>731774.28</v>
      </c>
      <c r="DN292" s="33">
        <f t="shared" si="386"/>
        <v>6598612.0800000001</v>
      </c>
      <c r="DO292" s="33">
        <f t="shared" si="386"/>
        <v>6720666.3899999997</v>
      </c>
      <c r="DP292" s="33">
        <f t="shared" si="386"/>
        <v>430088.4</v>
      </c>
      <c r="DQ292" s="33">
        <f t="shared" si="386"/>
        <v>3996775.99</v>
      </c>
      <c r="DR292" s="33">
        <f t="shared" si="386"/>
        <v>1676797.02</v>
      </c>
      <c r="DS292" s="33">
        <f t="shared" si="386"/>
        <v>938917.12</v>
      </c>
      <c r="DT292" s="33">
        <f t="shared" si="386"/>
        <v>219262.23</v>
      </c>
      <c r="DU292" s="33">
        <f t="shared" si="386"/>
        <v>655615.07999999996</v>
      </c>
      <c r="DV292" s="33">
        <f t="shared" si="386"/>
        <v>193550.31</v>
      </c>
      <c r="DW292" s="33">
        <f t="shared" si="386"/>
        <v>395242.84</v>
      </c>
      <c r="DX292" s="33">
        <f t="shared" si="386"/>
        <v>1085796.02</v>
      </c>
      <c r="DY292" s="33">
        <f t="shared" si="386"/>
        <v>1220309.6000000001</v>
      </c>
      <c r="DZ292" s="33">
        <f t="shared" si="386"/>
        <v>2409338.65</v>
      </c>
      <c r="EA292" s="33">
        <f t="shared" si="386"/>
        <v>3628954.3</v>
      </c>
      <c r="EB292" s="33">
        <f t="shared" ref="EB292:FX292" si="387">EB278</f>
        <v>2047454.28</v>
      </c>
      <c r="EC292" s="33">
        <f t="shared" si="387"/>
        <v>842125.6</v>
      </c>
      <c r="ED292" s="33">
        <f t="shared" si="387"/>
        <v>12815009.34</v>
      </c>
      <c r="EE292" s="33">
        <f t="shared" si="387"/>
        <v>419137.23</v>
      </c>
      <c r="EF292" s="33">
        <f t="shared" si="387"/>
        <v>1606933</v>
      </c>
      <c r="EG292" s="33">
        <f t="shared" si="387"/>
        <v>622262.91</v>
      </c>
      <c r="EH292" s="33">
        <f t="shared" si="387"/>
        <v>332980.15000000002</v>
      </c>
      <c r="EI292" s="33">
        <f t="shared" si="387"/>
        <v>27321248.890000001</v>
      </c>
      <c r="EJ292" s="33">
        <f t="shared" si="387"/>
        <v>18714238.73</v>
      </c>
      <c r="EK292" s="33">
        <f t="shared" si="387"/>
        <v>3376059.7</v>
      </c>
      <c r="EL292" s="33">
        <f t="shared" si="387"/>
        <v>502761.83</v>
      </c>
      <c r="EM292" s="33">
        <f t="shared" si="387"/>
        <v>1434629.06</v>
      </c>
      <c r="EN292" s="33">
        <f t="shared" si="387"/>
        <v>1527399.56</v>
      </c>
      <c r="EO292" s="33">
        <f t="shared" si="387"/>
        <v>1107676.3799999999</v>
      </c>
      <c r="EP292" s="33">
        <f t="shared" si="387"/>
        <v>2365375.25</v>
      </c>
      <c r="EQ292" s="33">
        <f t="shared" si="387"/>
        <v>8712336.5299999993</v>
      </c>
      <c r="ER292" s="33">
        <f t="shared" si="387"/>
        <v>1826967.2</v>
      </c>
      <c r="ES292" s="33">
        <f t="shared" si="387"/>
        <v>458782.44</v>
      </c>
      <c r="ET292" s="33">
        <f t="shared" si="387"/>
        <v>532304.6</v>
      </c>
      <c r="EU292" s="33">
        <f t="shared" si="387"/>
        <v>873975.04</v>
      </c>
      <c r="EV292" s="33">
        <f t="shared" si="387"/>
        <v>494438.13</v>
      </c>
      <c r="EW292" s="33">
        <f t="shared" si="387"/>
        <v>4747537.32</v>
      </c>
      <c r="EX292" s="33">
        <f t="shared" si="387"/>
        <v>170560.71</v>
      </c>
      <c r="EY292" s="33">
        <f t="shared" si="387"/>
        <v>905460.63</v>
      </c>
      <c r="EZ292" s="33">
        <f t="shared" si="387"/>
        <v>615045.15</v>
      </c>
      <c r="FA292" s="33">
        <f t="shared" si="387"/>
        <v>19830394.23</v>
      </c>
      <c r="FB292" s="33">
        <f t="shared" si="387"/>
        <v>3251018.59</v>
      </c>
      <c r="FC292" s="33">
        <f t="shared" si="387"/>
        <v>5766237.4100000001</v>
      </c>
      <c r="FD292" s="33">
        <f t="shared" si="387"/>
        <v>933208.7</v>
      </c>
      <c r="FE292" s="33">
        <f t="shared" si="387"/>
        <v>482455.71</v>
      </c>
      <c r="FF292" s="33">
        <f t="shared" si="387"/>
        <v>474108.77</v>
      </c>
      <c r="FG292" s="33">
        <f t="shared" si="387"/>
        <v>304157.7</v>
      </c>
      <c r="FH292" s="33">
        <f t="shared" si="387"/>
        <v>774424.73</v>
      </c>
      <c r="FI292" s="33">
        <f t="shared" si="387"/>
        <v>6590871.96</v>
      </c>
      <c r="FJ292" s="33">
        <f t="shared" si="387"/>
        <v>7571251.0599999996</v>
      </c>
      <c r="FK292" s="33">
        <f t="shared" si="387"/>
        <v>11177375.17</v>
      </c>
      <c r="FL292" s="33">
        <f t="shared" si="387"/>
        <v>18891001.440000001</v>
      </c>
      <c r="FM292" s="33">
        <f t="shared" si="387"/>
        <v>7458801.0599999996</v>
      </c>
      <c r="FN292" s="33">
        <f t="shared" si="387"/>
        <v>39180178.170000002</v>
      </c>
      <c r="FO292" s="33">
        <f t="shared" si="387"/>
        <v>6507637.3099999996</v>
      </c>
      <c r="FP292" s="33">
        <f t="shared" si="387"/>
        <v>10022316</v>
      </c>
      <c r="FQ292" s="33">
        <f t="shared" si="387"/>
        <v>3158050.84</v>
      </c>
      <c r="FR292" s="33">
        <f t="shared" si="387"/>
        <v>1198172.1599999999</v>
      </c>
      <c r="FS292" s="33">
        <f t="shared" si="387"/>
        <v>1286742.74</v>
      </c>
      <c r="FT292" s="47">
        <f t="shared" si="387"/>
        <v>1049795.8400000001</v>
      </c>
      <c r="FU292" s="33">
        <f t="shared" si="387"/>
        <v>1985201.61</v>
      </c>
      <c r="FV292" s="33">
        <f t="shared" si="387"/>
        <v>1401922.5</v>
      </c>
      <c r="FW292" s="33">
        <f t="shared" si="387"/>
        <v>375560.51</v>
      </c>
      <c r="FX292" s="33">
        <f t="shared" si="387"/>
        <v>371026.25</v>
      </c>
      <c r="FY292" s="33">
        <f>FY282</f>
        <v>0</v>
      </c>
      <c r="FZ292" s="47"/>
      <c r="GA292" s="48"/>
      <c r="GB292" s="2"/>
      <c r="GC292" s="2"/>
      <c r="GD292" s="35"/>
      <c r="GE292" s="6"/>
    </row>
    <row r="293" spans="1:187" ht="15.75" x14ac:dyDescent="0.25">
      <c r="A293" s="3" t="s">
        <v>682</v>
      </c>
      <c r="B293" s="2" t="s">
        <v>683</v>
      </c>
      <c r="C293" s="33">
        <v>1090385.53</v>
      </c>
      <c r="D293" s="33">
        <v>5021864.82</v>
      </c>
      <c r="E293" s="33">
        <v>1476755.35</v>
      </c>
      <c r="F293" s="33">
        <v>2572538.9500000002</v>
      </c>
      <c r="G293" s="33">
        <v>306777.69</v>
      </c>
      <c r="H293" s="33">
        <v>222137.58</v>
      </c>
      <c r="I293" s="33">
        <v>1414237.48</v>
      </c>
      <c r="J293" s="33">
        <v>202856.26</v>
      </c>
      <c r="K293" s="33">
        <v>85487.19</v>
      </c>
      <c r="L293" s="33">
        <v>730458.57</v>
      </c>
      <c r="M293" s="33">
        <v>319537.69</v>
      </c>
      <c r="N293" s="33">
        <v>9629918.5199999996</v>
      </c>
      <c r="O293" s="33">
        <v>3293479.58</v>
      </c>
      <c r="P293" s="33">
        <v>72736.73</v>
      </c>
      <c r="Q293" s="33">
        <v>4744123.5599999996</v>
      </c>
      <c r="R293" s="33">
        <v>105445.85</v>
      </c>
      <c r="S293" s="33">
        <v>598004.75</v>
      </c>
      <c r="T293" s="33">
        <v>60712.6</v>
      </c>
      <c r="U293" s="33">
        <v>31032.26</v>
      </c>
      <c r="V293" s="33">
        <v>78811.759999999995</v>
      </c>
      <c r="W293" s="33">
        <v>20410.900000000001</v>
      </c>
      <c r="X293" s="33">
        <v>15985.99</v>
      </c>
      <c r="Y293" s="33">
        <v>99913.22</v>
      </c>
      <c r="Z293" s="33">
        <v>45089.25</v>
      </c>
      <c r="AA293" s="33">
        <v>4488356.7699999996</v>
      </c>
      <c r="AB293" s="33">
        <v>8611340.7400000002</v>
      </c>
      <c r="AC293" s="33">
        <v>382592.79</v>
      </c>
      <c r="AD293" s="33">
        <v>390326.71</v>
      </c>
      <c r="AE293" s="33">
        <v>36371.1</v>
      </c>
      <c r="AF293" s="33">
        <v>54448.21</v>
      </c>
      <c r="AG293" s="33">
        <v>301636.59999999998</v>
      </c>
      <c r="AH293" s="33">
        <v>155776.17000000001</v>
      </c>
      <c r="AI293" s="33">
        <v>36229.360000000001</v>
      </c>
      <c r="AJ293" s="33">
        <v>67100.160000000003</v>
      </c>
      <c r="AK293" s="33">
        <v>18334.34</v>
      </c>
      <c r="AL293" s="33">
        <v>115865.67</v>
      </c>
      <c r="AM293" s="33">
        <v>83015.98</v>
      </c>
      <c r="AN293" s="33">
        <v>306698.53999999998</v>
      </c>
      <c r="AO293" s="33">
        <v>1208186.42</v>
      </c>
      <c r="AP293" s="33">
        <v>23173416.98</v>
      </c>
      <c r="AQ293" s="33">
        <v>85882.44</v>
      </c>
      <c r="AR293" s="33">
        <v>14889161.34</v>
      </c>
      <c r="AS293" s="33">
        <v>1594763.94</v>
      </c>
      <c r="AT293" s="33">
        <v>852455.28</v>
      </c>
      <c r="AU293" s="33">
        <v>106291.01</v>
      </c>
      <c r="AV293" s="33">
        <v>69394.3</v>
      </c>
      <c r="AW293" s="33">
        <v>72674.53</v>
      </c>
      <c r="AX293" s="33">
        <v>45903.81</v>
      </c>
      <c r="AY293" s="33">
        <v>92196.66</v>
      </c>
      <c r="AZ293" s="33">
        <v>1294054.04</v>
      </c>
      <c r="BA293" s="33">
        <v>804806.61</v>
      </c>
      <c r="BB293" s="33">
        <v>354929.4</v>
      </c>
      <c r="BC293" s="33">
        <v>7300888.5700000003</v>
      </c>
      <c r="BD293" s="33">
        <v>1297465.48</v>
      </c>
      <c r="BE293" s="33">
        <v>334875.34000000003</v>
      </c>
      <c r="BF293" s="33">
        <v>4953188.57</v>
      </c>
      <c r="BG293" s="33">
        <v>172436.45</v>
      </c>
      <c r="BH293" s="33">
        <v>108726.14</v>
      </c>
      <c r="BI293" s="33">
        <v>44112.160000000003</v>
      </c>
      <c r="BJ293" s="33">
        <v>1323659.43</v>
      </c>
      <c r="BK293" s="33">
        <v>2357006.73</v>
      </c>
      <c r="BL293" s="33">
        <v>8553.7199999999993</v>
      </c>
      <c r="BM293" s="33">
        <v>102830.06</v>
      </c>
      <c r="BN293" s="33">
        <v>969487.31</v>
      </c>
      <c r="BO293" s="33">
        <v>352247.96</v>
      </c>
      <c r="BP293" s="33">
        <v>192072.8</v>
      </c>
      <c r="BQ293" s="33">
        <v>1192260.3600000001</v>
      </c>
      <c r="BR293" s="33">
        <v>234768.74</v>
      </c>
      <c r="BS293" s="33">
        <v>91642.1</v>
      </c>
      <c r="BT293" s="33">
        <v>92041.64</v>
      </c>
      <c r="BU293" s="33">
        <v>145594.76999999999</v>
      </c>
      <c r="BV293" s="33">
        <v>465645.68</v>
      </c>
      <c r="BW293" s="33">
        <v>509669.69</v>
      </c>
      <c r="BX293" s="33">
        <v>68297.03</v>
      </c>
      <c r="BY293" s="33">
        <v>10899.4</v>
      </c>
      <c r="BZ293" s="33">
        <v>99747.04</v>
      </c>
      <c r="CA293" s="33">
        <v>267504.12</v>
      </c>
      <c r="CB293" s="33">
        <v>19127654.59</v>
      </c>
      <c r="CC293" s="33">
        <v>71163.3</v>
      </c>
      <c r="CD293" s="33">
        <v>60841.21</v>
      </c>
      <c r="CE293" s="33">
        <v>73939.23</v>
      </c>
      <c r="CF293" s="33">
        <v>68135.38</v>
      </c>
      <c r="CG293" s="33">
        <v>57553.37</v>
      </c>
      <c r="CH293" s="33">
        <v>42357.75</v>
      </c>
      <c r="CI293" s="33">
        <v>245241.93</v>
      </c>
      <c r="CJ293" s="33">
        <v>263139.84999999998</v>
      </c>
      <c r="CK293" s="33">
        <v>1031380.62</v>
      </c>
      <c r="CL293" s="33">
        <v>101629.99</v>
      </c>
      <c r="CM293" s="33">
        <v>73850.64</v>
      </c>
      <c r="CN293" s="33">
        <v>7211615.2300000004</v>
      </c>
      <c r="CO293" s="33">
        <v>3270273.45</v>
      </c>
      <c r="CP293" s="33">
        <v>632298.37</v>
      </c>
      <c r="CQ293" s="33">
        <v>220703.85</v>
      </c>
      <c r="CR293" s="33">
        <v>48421.16</v>
      </c>
      <c r="CS293" s="33">
        <v>167531.53</v>
      </c>
      <c r="CT293" s="33">
        <v>37264.21</v>
      </c>
      <c r="CU293" s="33">
        <v>27519.74</v>
      </c>
      <c r="CV293" s="33">
        <v>21388.9</v>
      </c>
      <c r="CW293" s="33">
        <v>131105.04999999999</v>
      </c>
      <c r="CX293" s="33">
        <v>206598.06</v>
      </c>
      <c r="CY293" s="33">
        <v>14167.51</v>
      </c>
      <c r="CZ293" s="33">
        <v>550640.41</v>
      </c>
      <c r="DA293" s="33">
        <v>87021.49</v>
      </c>
      <c r="DB293" s="33">
        <v>63290.03</v>
      </c>
      <c r="DC293" s="33">
        <v>113962.01</v>
      </c>
      <c r="DD293" s="33">
        <v>75041.399999999994</v>
      </c>
      <c r="DE293" s="33">
        <v>199423.67</v>
      </c>
      <c r="DF293" s="33">
        <v>5558992.8600000003</v>
      </c>
      <c r="DG293" s="33">
        <v>79231.199999999997</v>
      </c>
      <c r="DH293" s="33">
        <v>737007.84</v>
      </c>
      <c r="DI293" s="33">
        <v>929775.91</v>
      </c>
      <c r="DJ293" s="33">
        <v>95048.19</v>
      </c>
      <c r="DK293" s="33">
        <v>68452.160000000003</v>
      </c>
      <c r="DL293" s="33">
        <v>1273854.27</v>
      </c>
      <c r="DM293" s="33">
        <v>115173.66</v>
      </c>
      <c r="DN293" s="33">
        <v>568326.72</v>
      </c>
      <c r="DO293" s="33">
        <v>607928.65</v>
      </c>
      <c r="DP293" s="33">
        <v>43811.71</v>
      </c>
      <c r="DQ293" s="33">
        <v>286298.28999999998</v>
      </c>
      <c r="DR293" s="33">
        <v>315314.05</v>
      </c>
      <c r="DS293" s="33">
        <v>181425.07</v>
      </c>
      <c r="DT293" s="33">
        <v>39373.31</v>
      </c>
      <c r="DU293" s="33">
        <v>102916.77</v>
      </c>
      <c r="DV293" s="33">
        <v>33001.14</v>
      </c>
      <c r="DW293" s="33">
        <v>77599.679999999993</v>
      </c>
      <c r="DX293" s="33">
        <v>92944.12</v>
      </c>
      <c r="DY293" s="33">
        <v>118100.46</v>
      </c>
      <c r="DZ293" s="33">
        <v>269792.62</v>
      </c>
      <c r="EA293" s="33">
        <v>540881.99</v>
      </c>
      <c r="EB293" s="33">
        <v>218742.19</v>
      </c>
      <c r="EC293" s="33">
        <v>85810.72</v>
      </c>
      <c r="ED293" s="33">
        <v>452030.46</v>
      </c>
      <c r="EE293" s="33">
        <v>56232</v>
      </c>
      <c r="EF293" s="33">
        <v>228844.47</v>
      </c>
      <c r="EG293" s="33">
        <v>85014.42</v>
      </c>
      <c r="EH293" s="33">
        <v>41234.080000000002</v>
      </c>
      <c r="EI293" s="33">
        <v>2420186.67</v>
      </c>
      <c r="EJ293" s="33">
        <v>631163.15</v>
      </c>
      <c r="EK293" s="33">
        <v>117162.87</v>
      </c>
      <c r="EL293" s="33">
        <v>42179.21</v>
      </c>
      <c r="EM293" s="33">
        <v>185314.87</v>
      </c>
      <c r="EN293" s="33">
        <v>185023.2</v>
      </c>
      <c r="EO293" s="33">
        <v>117918.6</v>
      </c>
      <c r="EP293" s="33">
        <v>169389.68</v>
      </c>
      <c r="EQ293" s="33">
        <v>774241.59</v>
      </c>
      <c r="ER293" s="33">
        <v>149519.19</v>
      </c>
      <c r="ES293" s="33">
        <v>59016.68</v>
      </c>
      <c r="ET293" s="33">
        <v>87510.5</v>
      </c>
      <c r="EU293" s="33">
        <v>125566.99</v>
      </c>
      <c r="EV293" s="33">
        <v>34543.33</v>
      </c>
      <c r="EW293" s="33">
        <v>192516.95</v>
      </c>
      <c r="EX293" s="33">
        <v>9943.16</v>
      </c>
      <c r="EY293" s="33">
        <v>96188.23</v>
      </c>
      <c r="EZ293" s="33">
        <v>73008.179999999993</v>
      </c>
      <c r="FA293" s="33">
        <v>1222422.31</v>
      </c>
      <c r="FB293" s="33">
        <v>368362.89</v>
      </c>
      <c r="FC293" s="33">
        <v>722920.52</v>
      </c>
      <c r="FD293" s="33">
        <v>123007.82</v>
      </c>
      <c r="FE293" s="33">
        <v>53499.24</v>
      </c>
      <c r="FF293" s="33">
        <v>57347.85</v>
      </c>
      <c r="FG293" s="33">
        <v>25796.01</v>
      </c>
      <c r="FH293" s="33">
        <v>76443.600000000006</v>
      </c>
      <c r="FI293" s="33">
        <v>384377.48</v>
      </c>
      <c r="FJ293" s="33">
        <v>688617.57</v>
      </c>
      <c r="FK293" s="33">
        <v>738291.09</v>
      </c>
      <c r="FL293" s="33">
        <v>1117863.9099999999</v>
      </c>
      <c r="FM293" s="33">
        <v>408291.96</v>
      </c>
      <c r="FN293" s="33">
        <v>2433036.91</v>
      </c>
      <c r="FO293" s="33">
        <v>425799.17</v>
      </c>
      <c r="FP293" s="33">
        <v>898783.89</v>
      </c>
      <c r="FQ293" s="33">
        <v>215339.79</v>
      </c>
      <c r="FR293" s="33">
        <v>114736.68</v>
      </c>
      <c r="FS293" s="33">
        <v>157648.07</v>
      </c>
      <c r="FT293" s="47">
        <v>74732.91</v>
      </c>
      <c r="FU293" s="33">
        <v>228017.99</v>
      </c>
      <c r="FV293" s="33">
        <v>136632.35</v>
      </c>
      <c r="FW293" s="33">
        <v>40869.07</v>
      </c>
      <c r="FX293" s="33">
        <v>41595</v>
      </c>
      <c r="FY293" s="33">
        <v>0</v>
      </c>
      <c r="FZ293" s="47"/>
      <c r="GB293" s="2"/>
      <c r="GC293" s="2"/>
      <c r="GD293" s="35"/>
      <c r="GE293" s="6"/>
    </row>
    <row r="294" spans="1:187" ht="15.75" x14ac:dyDescent="0.25">
      <c r="A294" s="3" t="s">
        <v>684</v>
      </c>
      <c r="B294" s="2" t="s">
        <v>685</v>
      </c>
      <c r="C294" s="33">
        <f t="shared" ref="C294:BN294" si="388">C280+C289</f>
        <v>45973287.773182675</v>
      </c>
      <c r="D294" s="33">
        <f t="shared" si="388"/>
        <v>205244608.1992358</v>
      </c>
      <c r="E294" s="33">
        <f t="shared" si="388"/>
        <v>37720207.932672627</v>
      </c>
      <c r="F294" s="33">
        <f t="shared" si="388"/>
        <v>93043956.875502676</v>
      </c>
      <c r="G294" s="33">
        <f t="shared" si="388"/>
        <v>4633384.7560955482</v>
      </c>
      <c r="H294" s="33">
        <f t="shared" si="388"/>
        <v>4676552.4618049748</v>
      </c>
      <c r="I294" s="33">
        <f t="shared" si="388"/>
        <v>55124058.533729687</v>
      </c>
      <c r="J294" s="33">
        <f t="shared" si="388"/>
        <v>13306051.016165191</v>
      </c>
      <c r="K294" s="33">
        <f t="shared" si="388"/>
        <v>1834292.0927311359</v>
      </c>
      <c r="L294" s="33">
        <f t="shared" si="388"/>
        <v>8249777.0035099648</v>
      </c>
      <c r="M294" s="33">
        <f t="shared" si="388"/>
        <v>7542869.9381630076</v>
      </c>
      <c r="N294" s="33">
        <f t="shared" si="388"/>
        <v>269130860.23457289</v>
      </c>
      <c r="O294" s="33">
        <f t="shared" si="388"/>
        <v>62075114.421025552</v>
      </c>
      <c r="P294" s="33">
        <f t="shared" si="388"/>
        <v>1465376.9443762922</v>
      </c>
      <c r="Q294" s="33">
        <f t="shared" si="388"/>
        <v>238878886.30279347</v>
      </c>
      <c r="R294" s="33">
        <f t="shared" si="388"/>
        <v>18509615.128016938</v>
      </c>
      <c r="S294" s="33">
        <f t="shared" si="388"/>
        <v>5922286.9042173792</v>
      </c>
      <c r="T294" s="33">
        <f t="shared" si="388"/>
        <v>1312389.8967561722</v>
      </c>
      <c r="U294" s="33">
        <f t="shared" si="388"/>
        <v>436914.21029897447</v>
      </c>
      <c r="V294" s="33">
        <f t="shared" si="388"/>
        <v>2162574.3564782576</v>
      </c>
      <c r="W294" s="33">
        <f t="shared" si="388"/>
        <v>591245.63643164583</v>
      </c>
      <c r="X294" s="33">
        <f t="shared" si="388"/>
        <v>598328.286725529</v>
      </c>
      <c r="Y294" s="33">
        <f t="shared" si="388"/>
        <v>12232579.636165055</v>
      </c>
      <c r="Z294" s="33">
        <f t="shared" si="388"/>
        <v>2126885.8609674722</v>
      </c>
      <c r="AA294" s="33">
        <f t="shared" si="388"/>
        <v>139771488.77545154</v>
      </c>
      <c r="AB294" s="33">
        <f t="shared" si="388"/>
        <v>50905034.02427832</v>
      </c>
      <c r="AC294" s="33">
        <f t="shared" si="388"/>
        <v>4073256.0216241879</v>
      </c>
      <c r="AD294" s="33">
        <f t="shared" si="388"/>
        <v>5275728.0376765514</v>
      </c>
      <c r="AE294" s="33">
        <f t="shared" si="388"/>
        <v>1191456.6440007775</v>
      </c>
      <c r="AF294" s="33">
        <f t="shared" si="388"/>
        <v>1641162.614312144</v>
      </c>
      <c r="AG294" s="33">
        <f t="shared" si="388"/>
        <v>496515.90261692239</v>
      </c>
      <c r="AH294" s="33">
        <f t="shared" si="388"/>
        <v>7173201.5550835254</v>
      </c>
      <c r="AI294" s="33">
        <f t="shared" si="388"/>
        <v>3126691.4021093813</v>
      </c>
      <c r="AJ294" s="33">
        <f t="shared" si="388"/>
        <v>1899635.925672106</v>
      </c>
      <c r="AK294" s="33">
        <f t="shared" si="388"/>
        <v>1550979.6445601308</v>
      </c>
      <c r="AL294" s="33">
        <f t="shared" si="388"/>
        <v>1123704.6308965017</v>
      </c>
      <c r="AM294" s="33">
        <f t="shared" si="388"/>
        <v>2983365.769217737</v>
      </c>
      <c r="AN294" s="33">
        <f t="shared" si="388"/>
        <v>948106.85826542228</v>
      </c>
      <c r="AO294" s="33">
        <f t="shared" si="388"/>
        <v>25955521.896025777</v>
      </c>
      <c r="AP294" s="33">
        <f t="shared" si="388"/>
        <v>243825531.44955239</v>
      </c>
      <c r="AQ294" s="33">
        <f t="shared" si="388"/>
        <v>636918.68269961933</v>
      </c>
      <c r="AR294" s="33">
        <f t="shared" si="388"/>
        <v>295986918.88907295</v>
      </c>
      <c r="AS294" s="33">
        <f t="shared" si="388"/>
        <v>17104895.581768636</v>
      </c>
      <c r="AT294" s="33">
        <f t="shared" si="388"/>
        <v>11218551.002651691</v>
      </c>
      <c r="AU294" s="33">
        <f t="shared" si="388"/>
        <v>2128107.8654592526</v>
      </c>
      <c r="AV294" s="33">
        <f t="shared" si="388"/>
        <v>2696305.3331681406</v>
      </c>
      <c r="AW294" s="33">
        <f t="shared" si="388"/>
        <v>2116098.5633393009</v>
      </c>
      <c r="AX294" s="33">
        <f t="shared" si="388"/>
        <v>488329.01089576416</v>
      </c>
      <c r="AY294" s="33">
        <f t="shared" si="388"/>
        <v>2673352.5711540324</v>
      </c>
      <c r="AZ294" s="33">
        <f t="shared" si="388"/>
        <v>77437624.93905133</v>
      </c>
      <c r="BA294" s="33">
        <f t="shared" si="388"/>
        <v>57064795.212865271</v>
      </c>
      <c r="BB294" s="33">
        <f t="shared" si="388"/>
        <v>53678414.988449968</v>
      </c>
      <c r="BC294" s="33">
        <f t="shared" si="388"/>
        <v>134404078.76332444</v>
      </c>
      <c r="BD294" s="33">
        <f t="shared" si="388"/>
        <v>24325898.907576013</v>
      </c>
      <c r="BE294" s="33">
        <f t="shared" si="388"/>
        <v>7834575.0904692626</v>
      </c>
      <c r="BF294" s="33">
        <f t="shared" si="388"/>
        <v>130301198.08619112</v>
      </c>
      <c r="BG294" s="33">
        <f t="shared" si="388"/>
        <v>6940156.675453621</v>
      </c>
      <c r="BH294" s="33">
        <f t="shared" si="388"/>
        <v>4286323.744574938</v>
      </c>
      <c r="BI294" s="33">
        <f t="shared" si="388"/>
        <v>2606375.4300344745</v>
      </c>
      <c r="BJ294" s="33">
        <f t="shared" si="388"/>
        <v>32997084.116773538</v>
      </c>
      <c r="BK294" s="33">
        <f t="shared" si="388"/>
        <v>141180410.55665711</v>
      </c>
      <c r="BL294" s="33">
        <f t="shared" si="388"/>
        <v>2332642.4163725451</v>
      </c>
      <c r="BM294" s="33">
        <f t="shared" si="388"/>
        <v>2448741.5937760887</v>
      </c>
      <c r="BN294" s="33">
        <f t="shared" si="388"/>
        <v>19362300.311563417</v>
      </c>
      <c r="BO294" s="33">
        <f t="shared" ref="BO294:DZ294" si="389">BO280+BO289</f>
        <v>7817335.1260365015</v>
      </c>
      <c r="BP294" s="33">
        <f t="shared" si="389"/>
        <v>992332.09446284198</v>
      </c>
      <c r="BQ294" s="33">
        <f t="shared" si="389"/>
        <v>18942970.854707088</v>
      </c>
      <c r="BR294" s="33">
        <f t="shared" si="389"/>
        <v>31264371.60798198</v>
      </c>
      <c r="BS294" s="33">
        <f t="shared" si="389"/>
        <v>7571440.8713106597</v>
      </c>
      <c r="BT294" s="33">
        <f t="shared" si="389"/>
        <v>2634922.7686087755</v>
      </c>
      <c r="BU294" s="33">
        <f t="shared" si="389"/>
        <v>2157678.8848092686</v>
      </c>
      <c r="BV294" s="33">
        <f t="shared" si="389"/>
        <v>2520112.4954567738</v>
      </c>
      <c r="BW294" s="33">
        <f t="shared" si="389"/>
        <v>5987369.9585107956</v>
      </c>
      <c r="BX294" s="33">
        <f t="shared" si="389"/>
        <v>393656.61692241195</v>
      </c>
      <c r="BY294" s="33">
        <f t="shared" si="389"/>
        <v>2416771.4294967926</v>
      </c>
      <c r="BZ294" s="33">
        <f t="shared" si="389"/>
        <v>1514696.6356539999</v>
      </c>
      <c r="CA294" s="33">
        <f t="shared" si="389"/>
        <v>750322.64983650192</v>
      </c>
      <c r="CB294" s="33">
        <f t="shared" si="389"/>
        <v>339417591.08631188</v>
      </c>
      <c r="CC294" s="33">
        <f t="shared" si="389"/>
        <v>1557022.7333061693</v>
      </c>
      <c r="CD294" s="33">
        <f t="shared" si="389"/>
        <v>509714.39920083102</v>
      </c>
      <c r="CE294" s="33">
        <f t="shared" si="389"/>
        <v>1186003.9889256507</v>
      </c>
      <c r="CF294" s="33">
        <f t="shared" si="389"/>
        <v>647322.40671741182</v>
      </c>
      <c r="CG294" s="33">
        <f t="shared" si="389"/>
        <v>1678512.8844349114</v>
      </c>
      <c r="CH294" s="33">
        <f t="shared" si="389"/>
        <v>1104511.7542207148</v>
      </c>
      <c r="CI294" s="33">
        <f t="shared" si="389"/>
        <v>2921443.1140724183</v>
      </c>
      <c r="CJ294" s="33">
        <f t="shared" si="389"/>
        <v>2919590.1371417069</v>
      </c>
      <c r="CK294" s="33">
        <f t="shared" si="389"/>
        <v>27875778.252571609</v>
      </c>
      <c r="CL294" s="33">
        <f t="shared" si="389"/>
        <v>8619429.0227309614</v>
      </c>
      <c r="CM294" s="33">
        <f t="shared" si="389"/>
        <v>6517025.2117095925</v>
      </c>
      <c r="CN294" s="33">
        <f t="shared" si="389"/>
        <v>111035120.83945182</v>
      </c>
      <c r="CO294" s="33">
        <f t="shared" si="389"/>
        <v>67090754.574168995</v>
      </c>
      <c r="CP294" s="33">
        <f t="shared" si="389"/>
        <v>68549.066186839831</v>
      </c>
      <c r="CQ294" s="33">
        <f t="shared" si="389"/>
        <v>6921950.5909225615</v>
      </c>
      <c r="CR294" s="33">
        <f t="shared" si="389"/>
        <v>2082872.940002192</v>
      </c>
      <c r="CS294" s="33">
        <f t="shared" si="389"/>
        <v>2088688.7730338823</v>
      </c>
      <c r="CT294" s="33">
        <f t="shared" si="389"/>
        <v>1270861.1158401654</v>
      </c>
      <c r="CU294" s="33">
        <f t="shared" si="389"/>
        <v>2917908.2136225919</v>
      </c>
      <c r="CV294" s="33">
        <f t="shared" si="389"/>
        <v>541734.23254061874</v>
      </c>
      <c r="CW294" s="33">
        <f t="shared" si="389"/>
        <v>863582.12282884633</v>
      </c>
      <c r="CX294" s="33">
        <f t="shared" si="389"/>
        <v>2299217.0862684478</v>
      </c>
      <c r="CY294" s="33">
        <f t="shared" si="389"/>
        <v>589492.16902301926</v>
      </c>
      <c r="CZ294" s="33">
        <f t="shared" si="389"/>
        <v>9812205.4241470173</v>
      </c>
      <c r="DA294" s="33">
        <f t="shared" si="389"/>
        <v>1151452.9127172825</v>
      </c>
      <c r="DB294" s="33">
        <f t="shared" si="389"/>
        <v>2416747.2981908373</v>
      </c>
      <c r="DC294" s="33">
        <f t="shared" si="389"/>
        <v>915727.71556928824</v>
      </c>
      <c r="DD294" s="33">
        <f t="shared" si="389"/>
        <v>1187553.7624520259</v>
      </c>
      <c r="DE294" s="33">
        <f t="shared" si="389"/>
        <v>2279836.2041962072</v>
      </c>
      <c r="DF294" s="33">
        <f t="shared" si="389"/>
        <v>107443528.93407753</v>
      </c>
      <c r="DG294" s="33">
        <f t="shared" si="389"/>
        <v>325130.55160181219</v>
      </c>
      <c r="DH294" s="33">
        <f t="shared" si="389"/>
        <v>6392004.9164929697</v>
      </c>
      <c r="DI294" s="33">
        <f t="shared" si="389"/>
        <v>10269146.402215239</v>
      </c>
      <c r="DJ294" s="33">
        <f t="shared" si="389"/>
        <v>4363316.530753457</v>
      </c>
      <c r="DK294" s="33">
        <f t="shared" si="389"/>
        <v>3163112.8322741706</v>
      </c>
      <c r="DL294" s="33">
        <f t="shared" si="389"/>
        <v>32300150.318827439</v>
      </c>
      <c r="DM294" s="33">
        <f t="shared" si="389"/>
        <v>2614077.4456564765</v>
      </c>
      <c r="DN294" s="33">
        <f t="shared" si="389"/>
        <v>4423377.6888577873</v>
      </c>
      <c r="DO294" s="33">
        <f t="shared" si="389"/>
        <v>16675709.42293342</v>
      </c>
      <c r="DP294" s="33">
        <f t="shared" si="389"/>
        <v>2131478.3138562166</v>
      </c>
      <c r="DQ294" s="33">
        <f t="shared" si="389"/>
        <v>499832.85725094943</v>
      </c>
      <c r="DR294" s="33">
        <f t="shared" si="389"/>
        <v>9456090.6664268356</v>
      </c>
      <c r="DS294" s="33">
        <f t="shared" si="389"/>
        <v>5631087.4241780881</v>
      </c>
      <c r="DT294" s="33">
        <f t="shared" si="389"/>
        <v>1657309.2585616703</v>
      </c>
      <c r="DU294" s="33">
        <f t="shared" si="389"/>
        <v>2838404.2517959015</v>
      </c>
      <c r="DV294" s="33">
        <f t="shared" si="389"/>
        <v>2208522.0481769932</v>
      </c>
      <c r="DW294" s="33">
        <f t="shared" si="389"/>
        <v>2925772.5222573509</v>
      </c>
      <c r="DX294" s="33">
        <f t="shared" si="389"/>
        <v>1303202.3061749605</v>
      </c>
      <c r="DY294" s="33">
        <f t="shared" si="389"/>
        <v>2168340.2253220072</v>
      </c>
      <c r="DZ294" s="33">
        <f t="shared" si="389"/>
        <v>4868547.2922604932</v>
      </c>
      <c r="EA294" s="33">
        <f t="shared" ref="EA294:FX294" si="390">EA280+EA289</f>
        <v>1504575.9634899183</v>
      </c>
      <c r="EB294" s="33">
        <f t="shared" si="390"/>
        <v>2477975.0449760132</v>
      </c>
      <c r="EC294" s="33">
        <f t="shared" si="390"/>
        <v>2001767.8500126658</v>
      </c>
      <c r="ED294" s="33">
        <f t="shared" si="390"/>
        <v>3173986.3748550201</v>
      </c>
      <c r="EE294" s="33">
        <f t="shared" si="390"/>
        <v>1861626.8097931347</v>
      </c>
      <c r="EF294" s="33">
        <f t="shared" si="390"/>
        <v>9554906.8459835071</v>
      </c>
      <c r="EG294" s="33">
        <f t="shared" si="390"/>
        <v>2110720.1065720203</v>
      </c>
      <c r="EH294" s="33">
        <f t="shared" si="390"/>
        <v>2201376.2546843016</v>
      </c>
      <c r="EI294" s="33">
        <f t="shared" si="390"/>
        <v>102217816.92834111</v>
      </c>
      <c r="EJ294" s="33">
        <f t="shared" si="390"/>
        <v>49288646.286310725</v>
      </c>
      <c r="EK294" s="33">
        <f t="shared" si="390"/>
        <v>1996861.3143177619</v>
      </c>
      <c r="EL294" s="33">
        <f t="shared" si="390"/>
        <v>3395587.9753243919</v>
      </c>
      <c r="EM294" s="33">
        <f t="shared" si="390"/>
        <v>2169271.5896986797</v>
      </c>
      <c r="EN294" s="33">
        <f t="shared" si="390"/>
        <v>6903352.4522146499</v>
      </c>
      <c r="EO294" s="33">
        <f t="shared" si="390"/>
        <v>2323258.2748581567</v>
      </c>
      <c r="EP294" s="33">
        <f t="shared" si="390"/>
        <v>1336685.5798394533</v>
      </c>
      <c r="EQ294" s="33">
        <f t="shared" si="390"/>
        <v>10204872.721019831</v>
      </c>
      <c r="ER294" s="33">
        <f t="shared" si="390"/>
        <v>1620582.1005807242</v>
      </c>
      <c r="ES294" s="33">
        <f t="shared" si="390"/>
        <v>1233529.7165599957</v>
      </c>
      <c r="ET294" s="33">
        <f t="shared" si="390"/>
        <v>2318528.3055726052</v>
      </c>
      <c r="EU294" s="33">
        <f t="shared" si="390"/>
        <v>4731491.3553136224</v>
      </c>
      <c r="EV294" s="33">
        <f t="shared" si="390"/>
        <v>560898.35805493384</v>
      </c>
      <c r="EW294" s="33">
        <f t="shared" si="390"/>
        <v>4251846.3941381788</v>
      </c>
      <c r="EX294" s="33">
        <f t="shared" si="390"/>
        <v>2736663.7083613193</v>
      </c>
      <c r="EY294" s="33">
        <f t="shared" si="390"/>
        <v>2864025.5597166331</v>
      </c>
      <c r="EZ294" s="33">
        <f t="shared" si="390"/>
        <v>1076903.6696292746</v>
      </c>
      <c r="FA294" s="33">
        <f t="shared" si="390"/>
        <v>5838607.4104212131</v>
      </c>
      <c r="FB294" s="33">
        <f t="shared" si="390"/>
        <v>0</v>
      </c>
      <c r="FC294" s="33">
        <f t="shared" si="390"/>
        <v>10774445.436509512</v>
      </c>
      <c r="FD294" s="33">
        <f t="shared" si="390"/>
        <v>2392443.1909331507</v>
      </c>
      <c r="FE294" s="33">
        <f t="shared" si="390"/>
        <v>948876.68605587725</v>
      </c>
      <c r="FF294" s="33">
        <f t="shared" si="390"/>
        <v>2151485.0320128002</v>
      </c>
      <c r="FG294" s="33">
        <f t="shared" si="390"/>
        <v>1348053.339013577</v>
      </c>
      <c r="FH294" s="33">
        <f t="shared" si="390"/>
        <v>566912.38969820214</v>
      </c>
      <c r="FI294" s="33">
        <f t="shared" si="390"/>
        <v>7102995.3771668915</v>
      </c>
      <c r="FJ294" s="33">
        <f t="shared" si="390"/>
        <v>5764686.805961634</v>
      </c>
      <c r="FK294" s="33">
        <f t="shared" si="390"/>
        <v>4878141.2612300906</v>
      </c>
      <c r="FL294" s="33">
        <f t="shared" si="390"/>
        <v>23405785.471722238</v>
      </c>
      <c r="FM294" s="33">
        <f t="shared" si="390"/>
        <v>19086657.606101017</v>
      </c>
      <c r="FN294" s="33">
        <f t="shared" si="390"/>
        <v>121726524.82721521</v>
      </c>
      <c r="FO294" s="33">
        <f t="shared" si="390"/>
        <v>1709150.4412677726</v>
      </c>
      <c r="FP294" s="33">
        <f t="shared" si="390"/>
        <v>6792783.9321172768</v>
      </c>
      <c r="FQ294" s="33">
        <f t="shared" si="390"/>
        <v>3764629.1364930375</v>
      </c>
      <c r="FR294" s="33">
        <f t="shared" si="390"/>
        <v>889126.0409229463</v>
      </c>
      <c r="FS294" s="33">
        <f t="shared" si="390"/>
        <v>964308.58624005085</v>
      </c>
      <c r="FT294" s="47">
        <f t="shared" si="390"/>
        <v>122610.3697849779</v>
      </c>
      <c r="FU294" s="33">
        <f t="shared" si="390"/>
        <v>4360484.8314376427</v>
      </c>
      <c r="FV294" s="33">
        <f t="shared" si="390"/>
        <v>3960590.3091687621</v>
      </c>
      <c r="FW294" s="33">
        <f t="shared" si="390"/>
        <v>2105770.1143648527</v>
      </c>
      <c r="FX294" s="33">
        <f t="shared" si="390"/>
        <v>626184.08329947828</v>
      </c>
      <c r="FY294" s="33">
        <f>FY284-FY289</f>
        <v>127075959.79208547</v>
      </c>
      <c r="FZ294" s="47"/>
      <c r="GB294" s="2"/>
      <c r="GC294" s="2"/>
      <c r="GD294" s="35"/>
      <c r="GE294" s="6"/>
    </row>
    <row r="295" spans="1:187" ht="15.75" x14ac:dyDescent="0.25">
      <c r="A295" s="48"/>
      <c r="B295" s="2" t="s">
        <v>686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47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47"/>
      <c r="FU295" s="33"/>
      <c r="FV295" s="33"/>
      <c r="FW295" s="33"/>
      <c r="FX295" s="33"/>
      <c r="FY295" s="33"/>
      <c r="FZ295" s="47"/>
      <c r="GB295" s="47"/>
      <c r="GC295" s="47"/>
      <c r="GD295" s="35"/>
      <c r="GE295" s="6"/>
    </row>
    <row r="296" spans="1:187" ht="15.75" x14ac:dyDescent="0.25">
      <c r="A296" s="48"/>
      <c r="B296" s="2" t="s">
        <v>687</v>
      </c>
      <c r="C296" s="33">
        <f>-C281</f>
        <v>0</v>
      </c>
      <c r="D296" s="33">
        <f t="shared" ref="D296:BO296" si="391">-D281</f>
        <v>0</v>
      </c>
      <c r="E296" s="33">
        <f t="shared" si="391"/>
        <v>0</v>
      </c>
      <c r="F296" s="33">
        <f t="shared" si="391"/>
        <v>0</v>
      </c>
      <c r="G296" s="33">
        <f t="shared" si="391"/>
        <v>0</v>
      </c>
      <c r="H296" s="33">
        <f t="shared" si="391"/>
        <v>0</v>
      </c>
      <c r="I296" s="33">
        <f t="shared" si="391"/>
        <v>0</v>
      </c>
      <c r="J296" s="33">
        <f t="shared" si="391"/>
        <v>0</v>
      </c>
      <c r="K296" s="33">
        <f t="shared" si="391"/>
        <v>0</v>
      </c>
      <c r="L296" s="33">
        <f t="shared" si="391"/>
        <v>0</v>
      </c>
      <c r="M296" s="33">
        <f t="shared" si="391"/>
        <v>0</v>
      </c>
      <c r="N296" s="33">
        <f t="shared" si="391"/>
        <v>0</v>
      </c>
      <c r="O296" s="33">
        <f t="shared" si="391"/>
        <v>0</v>
      </c>
      <c r="P296" s="33">
        <f t="shared" si="391"/>
        <v>0</v>
      </c>
      <c r="Q296" s="33">
        <f t="shared" si="391"/>
        <v>0</v>
      </c>
      <c r="R296" s="33">
        <f t="shared" si="391"/>
        <v>0</v>
      </c>
      <c r="S296" s="33">
        <f t="shared" si="391"/>
        <v>0</v>
      </c>
      <c r="T296" s="33">
        <f t="shared" si="391"/>
        <v>0</v>
      </c>
      <c r="U296" s="33">
        <f t="shared" si="391"/>
        <v>0</v>
      </c>
      <c r="V296" s="33">
        <f t="shared" si="391"/>
        <v>0</v>
      </c>
      <c r="W296" s="33">
        <f t="shared" si="391"/>
        <v>0</v>
      </c>
      <c r="X296" s="33">
        <f t="shared" si="391"/>
        <v>0</v>
      </c>
      <c r="Y296" s="33">
        <f t="shared" si="391"/>
        <v>0</v>
      </c>
      <c r="Z296" s="33">
        <f t="shared" si="391"/>
        <v>0</v>
      </c>
      <c r="AA296" s="33">
        <f t="shared" si="391"/>
        <v>0</v>
      </c>
      <c r="AB296" s="33">
        <f t="shared" si="391"/>
        <v>0</v>
      </c>
      <c r="AC296" s="33">
        <f t="shared" si="391"/>
        <v>0</v>
      </c>
      <c r="AD296" s="33">
        <f t="shared" si="391"/>
        <v>0</v>
      </c>
      <c r="AE296" s="33">
        <f t="shared" si="391"/>
        <v>0</v>
      </c>
      <c r="AF296" s="33">
        <f t="shared" si="391"/>
        <v>0</v>
      </c>
      <c r="AG296" s="33">
        <f t="shared" si="391"/>
        <v>0</v>
      </c>
      <c r="AH296" s="33">
        <f t="shared" si="391"/>
        <v>0</v>
      </c>
      <c r="AI296" s="33">
        <f t="shared" si="391"/>
        <v>0</v>
      </c>
      <c r="AJ296" s="33">
        <f t="shared" si="391"/>
        <v>0</v>
      </c>
      <c r="AK296" s="33">
        <f t="shared" si="391"/>
        <v>0</v>
      </c>
      <c r="AL296" s="33">
        <f t="shared" si="391"/>
        <v>0</v>
      </c>
      <c r="AM296" s="33">
        <f t="shared" si="391"/>
        <v>0</v>
      </c>
      <c r="AN296" s="33">
        <f t="shared" si="391"/>
        <v>0</v>
      </c>
      <c r="AO296" s="33">
        <f t="shared" si="391"/>
        <v>0</v>
      </c>
      <c r="AP296" s="33">
        <f t="shared" si="391"/>
        <v>0</v>
      </c>
      <c r="AQ296" s="33">
        <f t="shared" si="391"/>
        <v>0</v>
      </c>
      <c r="AR296" s="33">
        <f t="shared" si="391"/>
        <v>0</v>
      </c>
      <c r="AS296" s="33">
        <f t="shared" si="391"/>
        <v>0</v>
      </c>
      <c r="AT296" s="33">
        <f t="shared" si="391"/>
        <v>0</v>
      </c>
      <c r="AU296" s="33">
        <f t="shared" si="391"/>
        <v>0</v>
      </c>
      <c r="AV296" s="33">
        <f t="shared" si="391"/>
        <v>0</v>
      </c>
      <c r="AW296" s="33">
        <f t="shared" si="391"/>
        <v>0</v>
      </c>
      <c r="AX296" s="33">
        <f t="shared" si="391"/>
        <v>0</v>
      </c>
      <c r="AY296" s="33">
        <f t="shared" si="391"/>
        <v>0</v>
      </c>
      <c r="AZ296" s="33">
        <f t="shared" si="391"/>
        <v>0</v>
      </c>
      <c r="BA296" s="33">
        <f t="shared" si="391"/>
        <v>0</v>
      </c>
      <c r="BB296" s="33">
        <f t="shared" si="391"/>
        <v>0</v>
      </c>
      <c r="BC296" s="33">
        <f t="shared" si="391"/>
        <v>0</v>
      </c>
      <c r="BD296" s="33">
        <f t="shared" si="391"/>
        <v>0</v>
      </c>
      <c r="BE296" s="33">
        <f t="shared" si="391"/>
        <v>0</v>
      </c>
      <c r="BF296" s="33">
        <f t="shared" si="391"/>
        <v>0</v>
      </c>
      <c r="BG296" s="33">
        <f t="shared" si="391"/>
        <v>0</v>
      </c>
      <c r="BH296" s="33">
        <f t="shared" si="391"/>
        <v>0</v>
      </c>
      <c r="BI296" s="33">
        <f t="shared" si="391"/>
        <v>0</v>
      </c>
      <c r="BJ296" s="33">
        <f t="shared" si="391"/>
        <v>0</v>
      </c>
      <c r="BK296" s="33">
        <f t="shared" si="391"/>
        <v>0</v>
      </c>
      <c r="BL296" s="33">
        <f t="shared" si="391"/>
        <v>0</v>
      </c>
      <c r="BM296" s="33">
        <f t="shared" si="391"/>
        <v>0</v>
      </c>
      <c r="BN296" s="33">
        <f t="shared" si="391"/>
        <v>0</v>
      </c>
      <c r="BO296" s="33">
        <f t="shared" si="391"/>
        <v>0</v>
      </c>
      <c r="BP296" s="33">
        <f t="shared" ref="BP296:EA296" si="392">-BP281</f>
        <v>0</v>
      </c>
      <c r="BQ296" s="33">
        <f t="shared" si="392"/>
        <v>0</v>
      </c>
      <c r="BR296" s="33">
        <f t="shared" si="392"/>
        <v>0</v>
      </c>
      <c r="BS296" s="33">
        <f t="shared" si="392"/>
        <v>0</v>
      </c>
      <c r="BT296" s="33">
        <f t="shared" si="392"/>
        <v>0</v>
      </c>
      <c r="BU296" s="33">
        <f t="shared" si="392"/>
        <v>0</v>
      </c>
      <c r="BV296" s="33">
        <f t="shared" si="392"/>
        <v>0</v>
      </c>
      <c r="BW296" s="33">
        <f t="shared" si="392"/>
        <v>0</v>
      </c>
      <c r="BX296" s="33">
        <f t="shared" si="392"/>
        <v>0</v>
      </c>
      <c r="BY296" s="33">
        <f t="shared" si="392"/>
        <v>0</v>
      </c>
      <c r="BZ296" s="33">
        <f t="shared" si="392"/>
        <v>0</v>
      </c>
      <c r="CA296" s="33">
        <f t="shared" si="392"/>
        <v>0</v>
      </c>
      <c r="CB296" s="33">
        <f t="shared" si="392"/>
        <v>0</v>
      </c>
      <c r="CC296" s="33">
        <f t="shared" si="392"/>
        <v>0</v>
      </c>
      <c r="CD296" s="33">
        <f t="shared" si="392"/>
        <v>0</v>
      </c>
      <c r="CE296" s="33">
        <f t="shared" si="392"/>
        <v>0</v>
      </c>
      <c r="CF296" s="33">
        <f t="shared" si="392"/>
        <v>0</v>
      </c>
      <c r="CG296" s="33">
        <f t="shared" si="392"/>
        <v>0</v>
      </c>
      <c r="CH296" s="33">
        <f t="shared" si="392"/>
        <v>0</v>
      </c>
      <c r="CI296" s="33">
        <f t="shared" si="392"/>
        <v>0</v>
      </c>
      <c r="CJ296" s="33">
        <f t="shared" si="392"/>
        <v>0</v>
      </c>
      <c r="CK296" s="33">
        <f t="shared" si="392"/>
        <v>0</v>
      </c>
      <c r="CL296" s="33">
        <f t="shared" si="392"/>
        <v>0</v>
      </c>
      <c r="CM296" s="33">
        <f t="shared" si="392"/>
        <v>0</v>
      </c>
      <c r="CN296" s="33">
        <f t="shared" si="392"/>
        <v>0</v>
      </c>
      <c r="CO296" s="33">
        <f t="shared" si="392"/>
        <v>0</v>
      </c>
      <c r="CP296" s="33">
        <f t="shared" si="392"/>
        <v>0</v>
      </c>
      <c r="CQ296" s="33">
        <f t="shared" si="392"/>
        <v>0</v>
      </c>
      <c r="CR296" s="33">
        <f t="shared" si="392"/>
        <v>0</v>
      </c>
      <c r="CS296" s="33">
        <f t="shared" si="392"/>
        <v>0</v>
      </c>
      <c r="CT296" s="33">
        <f t="shared" si="392"/>
        <v>0</v>
      </c>
      <c r="CU296" s="33">
        <f t="shared" si="392"/>
        <v>0</v>
      </c>
      <c r="CV296" s="33">
        <f t="shared" si="392"/>
        <v>0</v>
      </c>
      <c r="CW296" s="33">
        <f t="shared" si="392"/>
        <v>0</v>
      </c>
      <c r="CX296" s="33">
        <f t="shared" si="392"/>
        <v>0</v>
      </c>
      <c r="CY296" s="33">
        <f t="shared" si="392"/>
        <v>0</v>
      </c>
      <c r="CZ296" s="33">
        <f t="shared" si="392"/>
        <v>0</v>
      </c>
      <c r="DA296" s="33">
        <f t="shared" si="392"/>
        <v>0</v>
      </c>
      <c r="DB296" s="33">
        <f t="shared" si="392"/>
        <v>0</v>
      </c>
      <c r="DC296" s="33">
        <f t="shared" si="392"/>
        <v>0</v>
      </c>
      <c r="DD296" s="33">
        <f t="shared" si="392"/>
        <v>0</v>
      </c>
      <c r="DE296" s="33">
        <f t="shared" si="392"/>
        <v>0</v>
      </c>
      <c r="DF296" s="33">
        <f t="shared" si="392"/>
        <v>0</v>
      </c>
      <c r="DG296" s="33">
        <f t="shared" si="392"/>
        <v>0</v>
      </c>
      <c r="DH296" s="33">
        <f t="shared" si="392"/>
        <v>0</v>
      </c>
      <c r="DI296" s="33">
        <f t="shared" si="392"/>
        <v>0</v>
      </c>
      <c r="DJ296" s="33">
        <f t="shared" si="392"/>
        <v>0</v>
      </c>
      <c r="DK296" s="33">
        <f t="shared" si="392"/>
        <v>0</v>
      </c>
      <c r="DL296" s="33">
        <f t="shared" si="392"/>
        <v>0</v>
      </c>
      <c r="DM296" s="33">
        <f t="shared" si="392"/>
        <v>0</v>
      </c>
      <c r="DN296" s="33">
        <f t="shared" si="392"/>
        <v>0</v>
      </c>
      <c r="DO296" s="33">
        <f t="shared" si="392"/>
        <v>0</v>
      </c>
      <c r="DP296" s="33">
        <f t="shared" si="392"/>
        <v>0</v>
      </c>
      <c r="DQ296" s="33">
        <f t="shared" si="392"/>
        <v>0</v>
      </c>
      <c r="DR296" s="33">
        <f t="shared" si="392"/>
        <v>0</v>
      </c>
      <c r="DS296" s="33">
        <f t="shared" si="392"/>
        <v>0</v>
      </c>
      <c r="DT296" s="33">
        <f t="shared" si="392"/>
        <v>0</v>
      </c>
      <c r="DU296" s="33">
        <f t="shared" si="392"/>
        <v>0</v>
      </c>
      <c r="DV296" s="33">
        <f t="shared" si="392"/>
        <v>0</v>
      </c>
      <c r="DW296" s="33">
        <f t="shared" si="392"/>
        <v>0</v>
      </c>
      <c r="DX296" s="33">
        <f t="shared" si="392"/>
        <v>0</v>
      </c>
      <c r="DY296" s="33">
        <f t="shared" si="392"/>
        <v>0</v>
      </c>
      <c r="DZ296" s="33">
        <f t="shared" si="392"/>
        <v>0</v>
      </c>
      <c r="EA296" s="33">
        <f t="shared" si="392"/>
        <v>0</v>
      </c>
      <c r="EB296" s="33">
        <f t="shared" ref="EB296:FX296" si="393">-EB281</f>
        <v>0</v>
      </c>
      <c r="EC296" s="33">
        <f t="shared" si="393"/>
        <v>0</v>
      </c>
      <c r="ED296" s="33">
        <f t="shared" si="393"/>
        <v>0</v>
      </c>
      <c r="EE296" s="33">
        <f t="shared" si="393"/>
        <v>0</v>
      </c>
      <c r="EF296" s="33">
        <f t="shared" si="393"/>
        <v>0</v>
      </c>
      <c r="EG296" s="33">
        <f t="shared" si="393"/>
        <v>0</v>
      </c>
      <c r="EH296" s="33">
        <f t="shared" si="393"/>
        <v>0</v>
      </c>
      <c r="EI296" s="33">
        <f t="shared" si="393"/>
        <v>0</v>
      </c>
      <c r="EJ296" s="33">
        <f t="shared" si="393"/>
        <v>0</v>
      </c>
      <c r="EK296" s="33">
        <f t="shared" si="393"/>
        <v>0</v>
      </c>
      <c r="EL296" s="33">
        <f t="shared" si="393"/>
        <v>0</v>
      </c>
      <c r="EM296" s="33">
        <f t="shared" si="393"/>
        <v>0</v>
      </c>
      <c r="EN296" s="33">
        <f t="shared" si="393"/>
        <v>0</v>
      </c>
      <c r="EO296" s="33">
        <f t="shared" si="393"/>
        <v>0</v>
      </c>
      <c r="EP296" s="33">
        <f t="shared" si="393"/>
        <v>0</v>
      </c>
      <c r="EQ296" s="33">
        <f t="shared" si="393"/>
        <v>0</v>
      </c>
      <c r="ER296" s="33">
        <f t="shared" si="393"/>
        <v>0</v>
      </c>
      <c r="ES296" s="33">
        <f t="shared" si="393"/>
        <v>0</v>
      </c>
      <c r="ET296" s="33">
        <f t="shared" si="393"/>
        <v>0</v>
      </c>
      <c r="EU296" s="33">
        <f t="shared" si="393"/>
        <v>0</v>
      </c>
      <c r="EV296" s="33">
        <f t="shared" si="393"/>
        <v>0</v>
      </c>
      <c r="EW296" s="33">
        <f t="shared" si="393"/>
        <v>0</v>
      </c>
      <c r="EX296" s="33">
        <f t="shared" si="393"/>
        <v>0</v>
      </c>
      <c r="EY296" s="33">
        <f t="shared" si="393"/>
        <v>0</v>
      </c>
      <c r="EZ296" s="33">
        <f t="shared" si="393"/>
        <v>0</v>
      </c>
      <c r="FA296" s="33">
        <f t="shared" si="393"/>
        <v>0</v>
      </c>
      <c r="FB296" s="33">
        <f t="shared" si="393"/>
        <v>-136527.44</v>
      </c>
      <c r="FC296" s="33">
        <f t="shared" si="393"/>
        <v>0</v>
      </c>
      <c r="FD296" s="33">
        <f t="shared" si="393"/>
        <v>0</v>
      </c>
      <c r="FE296" s="33">
        <f t="shared" si="393"/>
        <v>0</v>
      </c>
      <c r="FF296" s="33">
        <f t="shared" si="393"/>
        <v>0</v>
      </c>
      <c r="FG296" s="33">
        <f t="shared" si="393"/>
        <v>0</v>
      </c>
      <c r="FH296" s="33">
        <f t="shared" si="393"/>
        <v>0</v>
      </c>
      <c r="FI296" s="33">
        <f t="shared" si="393"/>
        <v>0</v>
      </c>
      <c r="FJ296" s="33">
        <f t="shared" si="393"/>
        <v>0</v>
      </c>
      <c r="FK296" s="33">
        <f t="shared" si="393"/>
        <v>0</v>
      </c>
      <c r="FL296" s="33">
        <f t="shared" si="393"/>
        <v>0</v>
      </c>
      <c r="FM296" s="33">
        <f t="shared" si="393"/>
        <v>0</v>
      </c>
      <c r="FN296" s="33">
        <f t="shared" si="393"/>
        <v>0</v>
      </c>
      <c r="FO296" s="33">
        <f t="shared" si="393"/>
        <v>0</v>
      </c>
      <c r="FP296" s="33">
        <f t="shared" si="393"/>
        <v>0</v>
      </c>
      <c r="FQ296" s="33">
        <f t="shared" si="393"/>
        <v>0</v>
      </c>
      <c r="FR296" s="33">
        <f t="shared" si="393"/>
        <v>0</v>
      </c>
      <c r="FS296" s="33">
        <f t="shared" si="393"/>
        <v>0</v>
      </c>
      <c r="FT296" s="47">
        <f t="shared" si="393"/>
        <v>0</v>
      </c>
      <c r="FU296" s="33">
        <f t="shared" si="393"/>
        <v>0</v>
      </c>
      <c r="FV296" s="33">
        <f t="shared" si="393"/>
        <v>0</v>
      </c>
      <c r="FW296" s="33">
        <f t="shared" si="393"/>
        <v>0</v>
      </c>
      <c r="FX296" s="33">
        <f t="shared" si="393"/>
        <v>0</v>
      </c>
      <c r="FY296" s="33">
        <f>-FY285</f>
        <v>0</v>
      </c>
      <c r="FZ296" s="47">
        <f>SUM(C296:FX296)</f>
        <v>-136527.44</v>
      </c>
      <c r="GA296" s="47"/>
      <c r="GB296" s="47"/>
      <c r="GC296" s="47"/>
      <c r="GD296" s="35"/>
      <c r="GE296" s="6"/>
    </row>
    <row r="297" spans="1:187" ht="15.75" x14ac:dyDescent="0.25">
      <c r="A297" s="48"/>
      <c r="B297" s="2"/>
      <c r="C297" s="33">
        <f>C294/12</f>
        <v>3831107.3144318894</v>
      </c>
      <c r="D297" s="33">
        <f t="shared" ref="D297:BO297" si="394">D294/12</f>
        <v>17103717.349936318</v>
      </c>
      <c r="E297" s="33">
        <f t="shared" si="394"/>
        <v>3143350.6610560524</v>
      </c>
      <c r="F297" s="33">
        <f t="shared" si="394"/>
        <v>7753663.072958556</v>
      </c>
      <c r="G297" s="33">
        <f t="shared" si="394"/>
        <v>386115.39634129568</v>
      </c>
      <c r="H297" s="33">
        <f t="shared" si="394"/>
        <v>389712.70515041455</v>
      </c>
      <c r="I297" s="33">
        <f t="shared" si="394"/>
        <v>4593671.5444774739</v>
      </c>
      <c r="J297" s="33">
        <f t="shared" si="394"/>
        <v>1108837.5846804327</v>
      </c>
      <c r="K297" s="33">
        <f t="shared" si="394"/>
        <v>152857.67439426132</v>
      </c>
      <c r="L297" s="33">
        <f t="shared" si="394"/>
        <v>687481.41695916373</v>
      </c>
      <c r="M297" s="33">
        <f t="shared" si="394"/>
        <v>628572.49484691734</v>
      </c>
      <c r="N297" s="33">
        <f t="shared" si="394"/>
        <v>22427571.686214406</v>
      </c>
      <c r="O297" s="33">
        <f t="shared" si="394"/>
        <v>5172926.201752129</v>
      </c>
      <c r="P297" s="33">
        <f t="shared" si="394"/>
        <v>122114.74536469101</v>
      </c>
      <c r="Q297" s="33">
        <f t="shared" si="394"/>
        <v>19906573.858566124</v>
      </c>
      <c r="R297" s="33">
        <f t="shared" si="394"/>
        <v>1542467.9273347447</v>
      </c>
      <c r="S297" s="33">
        <f t="shared" si="394"/>
        <v>493523.90868478158</v>
      </c>
      <c r="T297" s="33">
        <f t="shared" si="394"/>
        <v>109365.82472968102</v>
      </c>
      <c r="U297" s="33">
        <f t="shared" si="394"/>
        <v>36409.51752491454</v>
      </c>
      <c r="V297" s="33">
        <f t="shared" si="394"/>
        <v>180214.52970652145</v>
      </c>
      <c r="W297" s="33">
        <f t="shared" si="394"/>
        <v>49270.46970263715</v>
      </c>
      <c r="X297" s="33">
        <f t="shared" si="394"/>
        <v>49860.690560460753</v>
      </c>
      <c r="Y297" s="33">
        <f t="shared" si="394"/>
        <v>1019381.6363470879</v>
      </c>
      <c r="Z297" s="33">
        <f t="shared" si="394"/>
        <v>177240.48841395602</v>
      </c>
      <c r="AA297" s="33">
        <f t="shared" si="394"/>
        <v>11647624.064620962</v>
      </c>
      <c r="AB297" s="33">
        <f t="shared" si="394"/>
        <v>4242086.16868986</v>
      </c>
      <c r="AC297" s="33">
        <f t="shared" si="394"/>
        <v>339438.00180201564</v>
      </c>
      <c r="AD297" s="33">
        <f t="shared" si="394"/>
        <v>439644.00313971261</v>
      </c>
      <c r="AE297" s="33">
        <f t="shared" si="394"/>
        <v>99288.053666731459</v>
      </c>
      <c r="AF297" s="33">
        <f t="shared" si="394"/>
        <v>136763.55119267866</v>
      </c>
      <c r="AG297" s="33">
        <f t="shared" si="394"/>
        <v>41376.325218076869</v>
      </c>
      <c r="AH297" s="33">
        <f t="shared" si="394"/>
        <v>597766.79625696049</v>
      </c>
      <c r="AI297" s="33">
        <f t="shared" si="394"/>
        <v>260557.61684244845</v>
      </c>
      <c r="AJ297" s="33">
        <f t="shared" si="394"/>
        <v>158302.99380600883</v>
      </c>
      <c r="AK297" s="33">
        <f t="shared" si="394"/>
        <v>129248.30371334423</v>
      </c>
      <c r="AL297" s="33">
        <f t="shared" si="394"/>
        <v>93642.052574708476</v>
      </c>
      <c r="AM297" s="33">
        <f t="shared" si="394"/>
        <v>248613.81410147808</v>
      </c>
      <c r="AN297" s="33">
        <f t="shared" si="394"/>
        <v>79008.904855451852</v>
      </c>
      <c r="AO297" s="33">
        <f t="shared" si="394"/>
        <v>2162960.1580021479</v>
      </c>
      <c r="AP297" s="33">
        <f t="shared" si="394"/>
        <v>20318794.2874627</v>
      </c>
      <c r="AQ297" s="33">
        <f t="shared" si="394"/>
        <v>53076.556891634944</v>
      </c>
      <c r="AR297" s="33">
        <f t="shared" si="394"/>
        <v>24665576.574089412</v>
      </c>
      <c r="AS297" s="33">
        <f t="shared" si="394"/>
        <v>1425407.9651473863</v>
      </c>
      <c r="AT297" s="33">
        <f t="shared" si="394"/>
        <v>934879.25022097433</v>
      </c>
      <c r="AU297" s="33">
        <f t="shared" si="394"/>
        <v>177342.32212160437</v>
      </c>
      <c r="AV297" s="33">
        <f t="shared" si="394"/>
        <v>224692.11109734504</v>
      </c>
      <c r="AW297" s="33">
        <f t="shared" si="394"/>
        <v>176341.54694494174</v>
      </c>
      <c r="AX297" s="33">
        <f t="shared" si="394"/>
        <v>40694.084241313678</v>
      </c>
      <c r="AY297" s="33">
        <f t="shared" si="394"/>
        <v>222779.38092950269</v>
      </c>
      <c r="AZ297" s="33">
        <f t="shared" si="394"/>
        <v>6453135.4115876108</v>
      </c>
      <c r="BA297" s="33">
        <f t="shared" si="394"/>
        <v>4755399.6010721056</v>
      </c>
      <c r="BB297" s="33">
        <f t="shared" si="394"/>
        <v>4473201.2490374977</v>
      </c>
      <c r="BC297" s="33">
        <f t="shared" si="394"/>
        <v>11200339.896943703</v>
      </c>
      <c r="BD297" s="33">
        <f t="shared" si="394"/>
        <v>2027158.2422980012</v>
      </c>
      <c r="BE297" s="33">
        <f t="shared" si="394"/>
        <v>652881.25753910525</v>
      </c>
      <c r="BF297" s="33">
        <f t="shared" si="394"/>
        <v>10858433.17384926</v>
      </c>
      <c r="BG297" s="33">
        <f t="shared" si="394"/>
        <v>578346.38962113508</v>
      </c>
      <c r="BH297" s="33">
        <f t="shared" si="394"/>
        <v>357193.64538124483</v>
      </c>
      <c r="BI297" s="33">
        <f t="shared" si="394"/>
        <v>217197.95250287288</v>
      </c>
      <c r="BJ297" s="33">
        <f t="shared" si="394"/>
        <v>2749757.0097311283</v>
      </c>
      <c r="BK297" s="33">
        <f t="shared" si="394"/>
        <v>11765034.213054759</v>
      </c>
      <c r="BL297" s="33">
        <f t="shared" si="394"/>
        <v>194386.86803104542</v>
      </c>
      <c r="BM297" s="33">
        <f t="shared" si="394"/>
        <v>204061.79948134071</v>
      </c>
      <c r="BN297" s="33">
        <f t="shared" si="394"/>
        <v>1613525.0259636182</v>
      </c>
      <c r="BO297" s="33">
        <f t="shared" si="394"/>
        <v>651444.59383637516</v>
      </c>
      <c r="BP297" s="33">
        <f t="shared" ref="BP297:EA297" si="395">BP294/12</f>
        <v>82694.341205236837</v>
      </c>
      <c r="BQ297" s="33">
        <f t="shared" si="395"/>
        <v>1578580.904558924</v>
      </c>
      <c r="BR297" s="33">
        <f t="shared" si="395"/>
        <v>2605364.3006651648</v>
      </c>
      <c r="BS297" s="33">
        <f t="shared" si="395"/>
        <v>630953.40594255493</v>
      </c>
      <c r="BT297" s="33">
        <f t="shared" si="395"/>
        <v>219576.89738406462</v>
      </c>
      <c r="BU297" s="33">
        <f t="shared" si="395"/>
        <v>179806.57373410571</v>
      </c>
      <c r="BV297" s="33">
        <f t="shared" si="395"/>
        <v>210009.37462139782</v>
      </c>
      <c r="BW297" s="33">
        <f t="shared" si="395"/>
        <v>498947.49654256628</v>
      </c>
      <c r="BX297" s="33">
        <f t="shared" si="395"/>
        <v>32804.718076867663</v>
      </c>
      <c r="BY297" s="33">
        <f t="shared" si="395"/>
        <v>201397.61912473271</v>
      </c>
      <c r="BZ297" s="33">
        <f t="shared" si="395"/>
        <v>126224.71963783332</v>
      </c>
      <c r="CA297" s="33">
        <f t="shared" si="395"/>
        <v>62526.887486375163</v>
      </c>
      <c r="CB297" s="33">
        <f t="shared" si="395"/>
        <v>28284799.257192656</v>
      </c>
      <c r="CC297" s="33">
        <f t="shared" si="395"/>
        <v>129751.89444218077</v>
      </c>
      <c r="CD297" s="33">
        <f t="shared" si="395"/>
        <v>42476.199933402582</v>
      </c>
      <c r="CE297" s="33">
        <f t="shared" si="395"/>
        <v>98833.665743804231</v>
      </c>
      <c r="CF297" s="33">
        <f t="shared" si="395"/>
        <v>53943.533893117652</v>
      </c>
      <c r="CG297" s="33">
        <f t="shared" si="395"/>
        <v>139876.07370290929</v>
      </c>
      <c r="CH297" s="33">
        <f t="shared" si="395"/>
        <v>92042.646185059566</v>
      </c>
      <c r="CI297" s="33">
        <f t="shared" si="395"/>
        <v>243453.59283936818</v>
      </c>
      <c r="CJ297" s="33">
        <f t="shared" si="395"/>
        <v>243299.17809514224</v>
      </c>
      <c r="CK297" s="33">
        <f t="shared" si="395"/>
        <v>2322981.5210476341</v>
      </c>
      <c r="CL297" s="33">
        <f t="shared" si="395"/>
        <v>718285.75189424679</v>
      </c>
      <c r="CM297" s="33">
        <f t="shared" si="395"/>
        <v>543085.43430913275</v>
      </c>
      <c r="CN297" s="33">
        <f t="shared" si="395"/>
        <v>9252926.736620985</v>
      </c>
      <c r="CO297" s="33">
        <f t="shared" si="395"/>
        <v>5590896.2145140832</v>
      </c>
      <c r="CP297" s="33">
        <f t="shared" si="395"/>
        <v>5712.4221822366526</v>
      </c>
      <c r="CQ297" s="33">
        <f t="shared" si="395"/>
        <v>576829.21591021342</v>
      </c>
      <c r="CR297" s="33">
        <f t="shared" si="395"/>
        <v>173572.74500018268</v>
      </c>
      <c r="CS297" s="33">
        <f t="shared" si="395"/>
        <v>174057.39775282351</v>
      </c>
      <c r="CT297" s="33">
        <f t="shared" si="395"/>
        <v>105905.09298668045</v>
      </c>
      <c r="CU297" s="33">
        <f t="shared" si="395"/>
        <v>243159.01780188267</v>
      </c>
      <c r="CV297" s="33">
        <f t="shared" si="395"/>
        <v>45144.519378384895</v>
      </c>
      <c r="CW297" s="33">
        <f t="shared" si="395"/>
        <v>71965.176902403866</v>
      </c>
      <c r="CX297" s="33">
        <f t="shared" si="395"/>
        <v>191601.42385570399</v>
      </c>
      <c r="CY297" s="33">
        <f t="shared" si="395"/>
        <v>49124.347418584941</v>
      </c>
      <c r="CZ297" s="33">
        <f t="shared" si="395"/>
        <v>817683.78534558474</v>
      </c>
      <c r="DA297" s="33">
        <f t="shared" si="395"/>
        <v>95954.409393106878</v>
      </c>
      <c r="DB297" s="33">
        <f t="shared" si="395"/>
        <v>201395.60818256976</v>
      </c>
      <c r="DC297" s="33">
        <f t="shared" si="395"/>
        <v>76310.642964107348</v>
      </c>
      <c r="DD297" s="33">
        <f t="shared" si="395"/>
        <v>98962.81353766883</v>
      </c>
      <c r="DE297" s="33">
        <f t="shared" si="395"/>
        <v>189986.35034968393</v>
      </c>
      <c r="DF297" s="33">
        <f t="shared" si="395"/>
        <v>8953627.4111731276</v>
      </c>
      <c r="DG297" s="33">
        <f t="shared" si="395"/>
        <v>27094.212633484349</v>
      </c>
      <c r="DH297" s="33">
        <f t="shared" si="395"/>
        <v>532667.07637441414</v>
      </c>
      <c r="DI297" s="33">
        <f t="shared" si="395"/>
        <v>855762.20018460322</v>
      </c>
      <c r="DJ297" s="33">
        <f t="shared" si="395"/>
        <v>363609.7108961214</v>
      </c>
      <c r="DK297" s="33">
        <f t="shared" si="395"/>
        <v>263592.73602284753</v>
      </c>
      <c r="DL297" s="33">
        <f t="shared" si="395"/>
        <v>2691679.1932356199</v>
      </c>
      <c r="DM297" s="33">
        <f t="shared" si="395"/>
        <v>217839.78713803971</v>
      </c>
      <c r="DN297" s="33">
        <f t="shared" si="395"/>
        <v>368614.80740481563</v>
      </c>
      <c r="DO297" s="33">
        <f t="shared" si="395"/>
        <v>1389642.4519111183</v>
      </c>
      <c r="DP297" s="33">
        <f t="shared" si="395"/>
        <v>177623.19282135137</v>
      </c>
      <c r="DQ297" s="33">
        <f t="shared" si="395"/>
        <v>41652.738104245786</v>
      </c>
      <c r="DR297" s="33">
        <f t="shared" si="395"/>
        <v>788007.55553556967</v>
      </c>
      <c r="DS297" s="33">
        <f t="shared" si="395"/>
        <v>469257.28534817399</v>
      </c>
      <c r="DT297" s="33">
        <f t="shared" si="395"/>
        <v>138109.1048801392</v>
      </c>
      <c r="DU297" s="33">
        <f t="shared" si="395"/>
        <v>236533.68764965844</v>
      </c>
      <c r="DV297" s="33">
        <f t="shared" si="395"/>
        <v>184043.50401474943</v>
      </c>
      <c r="DW297" s="33">
        <f t="shared" si="395"/>
        <v>243814.37685477923</v>
      </c>
      <c r="DX297" s="33">
        <f t="shared" si="395"/>
        <v>108600.1921812467</v>
      </c>
      <c r="DY297" s="33">
        <f t="shared" si="395"/>
        <v>180695.01877683392</v>
      </c>
      <c r="DZ297" s="33">
        <f t="shared" si="395"/>
        <v>405712.2743550411</v>
      </c>
      <c r="EA297" s="33">
        <f t="shared" si="395"/>
        <v>125381.33029082652</v>
      </c>
      <c r="EB297" s="33">
        <f t="shared" ref="EB297:FY297" si="396">EB294/12</f>
        <v>206497.92041466778</v>
      </c>
      <c r="EC297" s="33">
        <f t="shared" si="396"/>
        <v>166813.9875010555</v>
      </c>
      <c r="ED297" s="33">
        <f t="shared" si="396"/>
        <v>264498.86457125167</v>
      </c>
      <c r="EE297" s="33">
        <f t="shared" si="396"/>
        <v>155135.56748276122</v>
      </c>
      <c r="EF297" s="33">
        <f t="shared" si="396"/>
        <v>796242.23716529226</v>
      </c>
      <c r="EG297" s="33">
        <f t="shared" si="396"/>
        <v>175893.34221433502</v>
      </c>
      <c r="EH297" s="33">
        <f t="shared" si="396"/>
        <v>183448.02122369179</v>
      </c>
      <c r="EI297" s="33">
        <f t="shared" si="396"/>
        <v>8518151.4106950928</v>
      </c>
      <c r="EJ297" s="33">
        <f t="shared" si="396"/>
        <v>4107387.1905258936</v>
      </c>
      <c r="EK297" s="33">
        <f t="shared" si="396"/>
        <v>166405.10952648017</v>
      </c>
      <c r="EL297" s="33">
        <f t="shared" si="396"/>
        <v>282965.66461036599</v>
      </c>
      <c r="EM297" s="33">
        <f t="shared" si="396"/>
        <v>180772.63247488998</v>
      </c>
      <c r="EN297" s="33">
        <f t="shared" si="396"/>
        <v>575279.37101788749</v>
      </c>
      <c r="EO297" s="33">
        <f t="shared" si="396"/>
        <v>193604.85623817972</v>
      </c>
      <c r="EP297" s="33">
        <f t="shared" si="396"/>
        <v>111390.46498662111</v>
      </c>
      <c r="EQ297" s="33">
        <f t="shared" si="396"/>
        <v>850406.06008498592</v>
      </c>
      <c r="ER297" s="33">
        <f t="shared" si="396"/>
        <v>135048.50838172701</v>
      </c>
      <c r="ES297" s="33">
        <f t="shared" si="396"/>
        <v>102794.1430466663</v>
      </c>
      <c r="ET297" s="33">
        <f t="shared" si="396"/>
        <v>193210.69213105043</v>
      </c>
      <c r="EU297" s="33">
        <f t="shared" si="396"/>
        <v>394290.94627613522</v>
      </c>
      <c r="EV297" s="33">
        <f t="shared" si="396"/>
        <v>46741.529837911155</v>
      </c>
      <c r="EW297" s="33">
        <f t="shared" si="396"/>
        <v>354320.53284484823</v>
      </c>
      <c r="EX297" s="33">
        <f t="shared" si="396"/>
        <v>228055.30903010993</v>
      </c>
      <c r="EY297" s="33">
        <f t="shared" si="396"/>
        <v>238668.79664305274</v>
      </c>
      <c r="EZ297" s="33">
        <f t="shared" si="396"/>
        <v>89741.972469106215</v>
      </c>
      <c r="FA297" s="33">
        <f t="shared" si="396"/>
        <v>486550.61753510108</v>
      </c>
      <c r="FB297" s="33">
        <f t="shared" si="396"/>
        <v>0</v>
      </c>
      <c r="FC297" s="33">
        <f t="shared" si="396"/>
        <v>897870.45304245932</v>
      </c>
      <c r="FD297" s="33">
        <f t="shared" si="396"/>
        <v>199370.26591109589</v>
      </c>
      <c r="FE297" s="33">
        <f t="shared" si="396"/>
        <v>79073.057171323104</v>
      </c>
      <c r="FF297" s="33">
        <f t="shared" si="396"/>
        <v>179290.41933440001</v>
      </c>
      <c r="FG297" s="33">
        <f t="shared" si="396"/>
        <v>112337.77825113141</v>
      </c>
      <c r="FH297" s="33">
        <f t="shared" si="396"/>
        <v>47242.699141516845</v>
      </c>
      <c r="FI297" s="33">
        <f t="shared" si="396"/>
        <v>591916.28143057425</v>
      </c>
      <c r="FJ297" s="33">
        <f t="shared" si="396"/>
        <v>480390.5671634695</v>
      </c>
      <c r="FK297" s="33">
        <f t="shared" si="396"/>
        <v>406511.7717691742</v>
      </c>
      <c r="FL297" s="33">
        <f t="shared" si="396"/>
        <v>1950482.1226435199</v>
      </c>
      <c r="FM297" s="33">
        <f t="shared" si="396"/>
        <v>1590554.8005084181</v>
      </c>
      <c r="FN297" s="33">
        <f t="shared" si="396"/>
        <v>10143877.068934601</v>
      </c>
      <c r="FO297" s="33">
        <f t="shared" si="396"/>
        <v>142429.20343898106</v>
      </c>
      <c r="FP297" s="33">
        <f t="shared" si="396"/>
        <v>566065.32767643977</v>
      </c>
      <c r="FQ297" s="33">
        <f t="shared" si="396"/>
        <v>313719.0947077531</v>
      </c>
      <c r="FR297" s="33">
        <f t="shared" si="396"/>
        <v>74093.836743578853</v>
      </c>
      <c r="FS297" s="33">
        <f t="shared" si="396"/>
        <v>80359.048853337576</v>
      </c>
      <c r="FT297" s="33">
        <f t="shared" si="396"/>
        <v>10217.530815414824</v>
      </c>
      <c r="FU297" s="33">
        <f t="shared" si="396"/>
        <v>363373.73595313687</v>
      </c>
      <c r="FV297" s="33">
        <f t="shared" si="396"/>
        <v>330049.19243073015</v>
      </c>
      <c r="FW297" s="33">
        <f t="shared" si="396"/>
        <v>175480.84286373772</v>
      </c>
      <c r="FX297" s="33">
        <f t="shared" si="396"/>
        <v>52182.006941623193</v>
      </c>
      <c r="FY297" s="33">
        <f t="shared" si="396"/>
        <v>10589663.316007122</v>
      </c>
      <c r="FZ297" s="47"/>
      <c r="GB297" s="47"/>
      <c r="GC297" s="47"/>
      <c r="GD297" s="127"/>
      <c r="GE297" s="14"/>
    </row>
    <row r="298" spans="1:187" ht="15.75" x14ac:dyDescent="0.25">
      <c r="A298" s="48"/>
      <c r="B298" s="2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47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47"/>
      <c r="FU298" s="33"/>
      <c r="FV298" s="33"/>
      <c r="FW298" s="33"/>
      <c r="FX298" s="33"/>
      <c r="FY298" s="33"/>
      <c r="FZ298" s="33"/>
      <c r="GB298" s="47"/>
      <c r="GC298" s="47"/>
      <c r="GD298" s="2"/>
      <c r="GE298" s="48"/>
    </row>
    <row r="299" spans="1:187" ht="15.75" x14ac:dyDescent="0.25">
      <c r="A299" s="3" t="s">
        <v>414</v>
      </c>
      <c r="B299" s="45" t="s">
        <v>688</v>
      </c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5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  <c r="BD299" s="94"/>
      <c r="BE299" s="94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94"/>
      <c r="BQ299" s="94"/>
      <c r="BR299" s="94"/>
      <c r="BS299" s="94"/>
      <c r="BT299" s="94"/>
      <c r="BU299" s="94"/>
      <c r="BV299" s="94"/>
      <c r="BW299" s="94"/>
      <c r="BX299" s="94"/>
      <c r="BY299" s="94"/>
      <c r="BZ299" s="94"/>
      <c r="CA299" s="94"/>
      <c r="CB299" s="94"/>
      <c r="CC299" s="94"/>
      <c r="CD299" s="94"/>
      <c r="CE299" s="94"/>
      <c r="CF299" s="94"/>
      <c r="CG299" s="94"/>
      <c r="CH299" s="94"/>
      <c r="CI299" s="94"/>
      <c r="CJ299" s="94"/>
      <c r="CK299" s="94"/>
      <c r="CL299" s="94"/>
      <c r="CM299" s="94"/>
      <c r="CN299" s="94"/>
      <c r="CO299" s="94"/>
      <c r="CP299" s="94"/>
      <c r="CQ299" s="94"/>
      <c r="CR299" s="94"/>
      <c r="CS299" s="94"/>
      <c r="CT299" s="94"/>
      <c r="CU299" s="94"/>
      <c r="CV299" s="94"/>
      <c r="CW299" s="94"/>
      <c r="CX299" s="94"/>
      <c r="CY299" s="94"/>
      <c r="CZ299" s="94"/>
      <c r="DA299" s="94"/>
      <c r="DB299" s="94"/>
      <c r="DC299" s="94"/>
      <c r="DD299" s="94"/>
      <c r="DE299" s="94"/>
      <c r="DF299" s="94"/>
      <c r="DG299" s="94"/>
      <c r="DH299" s="94"/>
      <c r="DI299" s="94"/>
      <c r="DJ299" s="94"/>
      <c r="DK299" s="94"/>
      <c r="DL299" s="94"/>
      <c r="DM299" s="94"/>
      <c r="DN299" s="94"/>
      <c r="DO299" s="94"/>
      <c r="DP299" s="94"/>
      <c r="DQ299" s="94"/>
      <c r="DR299" s="94"/>
      <c r="DS299" s="94"/>
      <c r="DT299" s="94"/>
      <c r="DU299" s="94"/>
      <c r="DV299" s="94"/>
      <c r="DW299" s="94"/>
      <c r="DX299" s="94"/>
      <c r="DY299" s="94"/>
      <c r="DZ299" s="94"/>
      <c r="EA299" s="94"/>
      <c r="EB299" s="94"/>
      <c r="EC299" s="94"/>
      <c r="ED299" s="94"/>
      <c r="EE299" s="94"/>
      <c r="EF299" s="94"/>
      <c r="EG299" s="94"/>
      <c r="EH299" s="94"/>
      <c r="EI299" s="94"/>
      <c r="EJ299" s="94"/>
      <c r="EK299" s="94"/>
      <c r="EL299" s="94"/>
      <c r="EM299" s="94"/>
      <c r="EN299" s="94"/>
      <c r="EO299" s="94"/>
      <c r="EP299" s="94"/>
      <c r="EQ299" s="94"/>
      <c r="ER299" s="94"/>
      <c r="ES299" s="94"/>
      <c r="ET299" s="94"/>
      <c r="EU299" s="94"/>
      <c r="EV299" s="94"/>
      <c r="EW299" s="94"/>
      <c r="EX299" s="94"/>
      <c r="EY299" s="94"/>
      <c r="EZ299" s="94"/>
      <c r="FA299" s="94"/>
      <c r="FB299" s="94"/>
      <c r="FC299" s="94"/>
      <c r="FD299" s="94"/>
      <c r="FE299" s="94"/>
      <c r="FF299" s="94"/>
      <c r="FG299" s="94"/>
      <c r="FH299" s="94"/>
      <c r="FI299" s="94"/>
      <c r="FJ299" s="94"/>
      <c r="FK299" s="94"/>
      <c r="FL299" s="94"/>
      <c r="FM299" s="94"/>
      <c r="FN299" s="94"/>
      <c r="FO299" s="94"/>
      <c r="FP299" s="94"/>
      <c r="FQ299" s="94"/>
      <c r="FR299" s="94"/>
      <c r="FS299" s="94"/>
      <c r="FT299" s="95"/>
      <c r="FU299" s="94"/>
      <c r="FV299" s="94"/>
      <c r="FW299" s="94"/>
      <c r="FX299" s="94"/>
      <c r="FY299" s="94"/>
      <c r="FZ299" s="33"/>
      <c r="GB299" s="47"/>
      <c r="GC299" s="47"/>
      <c r="GD299" s="2"/>
      <c r="GE299" s="48"/>
    </row>
    <row r="300" spans="1:187" ht="15.75" x14ac:dyDescent="0.25">
      <c r="A300" s="3" t="s">
        <v>689</v>
      </c>
      <c r="B300" s="2" t="s">
        <v>690</v>
      </c>
      <c r="C300" s="59">
        <f t="shared" ref="C300:BN300" si="397">+C249</f>
        <v>2.6079999999999999E-2</v>
      </c>
      <c r="D300" s="59">
        <f t="shared" si="397"/>
        <v>2.7E-2</v>
      </c>
      <c r="E300" s="59">
        <f t="shared" si="397"/>
        <v>2.4687999999999998E-2</v>
      </c>
      <c r="F300" s="59">
        <f t="shared" si="397"/>
        <v>2.6262000000000001E-2</v>
      </c>
      <c r="G300" s="59">
        <f t="shared" si="397"/>
        <v>2.2284999999999999E-2</v>
      </c>
      <c r="H300" s="59">
        <f t="shared" si="397"/>
        <v>2.7E-2</v>
      </c>
      <c r="I300" s="59">
        <f t="shared" si="397"/>
        <v>2.7E-2</v>
      </c>
      <c r="J300" s="59">
        <f t="shared" si="397"/>
        <v>2.7E-2</v>
      </c>
      <c r="K300" s="59">
        <f t="shared" si="397"/>
        <v>2.7E-2</v>
      </c>
      <c r="L300" s="59">
        <f t="shared" si="397"/>
        <v>2.1895000000000001E-2</v>
      </c>
      <c r="M300" s="59">
        <f t="shared" si="397"/>
        <v>2.0947E-2</v>
      </c>
      <c r="N300" s="59">
        <f t="shared" si="397"/>
        <v>2.0358999999999999E-2</v>
      </c>
      <c r="O300" s="59">
        <f t="shared" si="397"/>
        <v>2.5353000000000001E-2</v>
      </c>
      <c r="P300" s="59">
        <f t="shared" si="397"/>
        <v>2.7E-2</v>
      </c>
      <c r="Q300" s="59">
        <f t="shared" si="397"/>
        <v>2.6010000000000002E-2</v>
      </c>
      <c r="R300" s="59">
        <f t="shared" si="397"/>
        <v>2.3909E-2</v>
      </c>
      <c r="S300" s="59">
        <f t="shared" si="397"/>
        <v>2.1013999999999998E-2</v>
      </c>
      <c r="T300" s="59">
        <f t="shared" si="397"/>
        <v>1.9300999999999999E-2</v>
      </c>
      <c r="U300" s="59">
        <f t="shared" si="397"/>
        <v>1.8800999999999998E-2</v>
      </c>
      <c r="V300" s="59">
        <f t="shared" si="397"/>
        <v>2.7E-2</v>
      </c>
      <c r="W300" s="44">
        <f t="shared" si="397"/>
        <v>2.7E-2</v>
      </c>
      <c r="X300" s="59">
        <f t="shared" si="397"/>
        <v>1.0756E-2</v>
      </c>
      <c r="Y300" s="59">
        <f t="shared" si="397"/>
        <v>1.9498000000000001E-2</v>
      </c>
      <c r="Z300" s="59">
        <f t="shared" si="397"/>
        <v>1.8914999999999998E-2</v>
      </c>
      <c r="AA300" s="59">
        <f t="shared" si="397"/>
        <v>2.4995E-2</v>
      </c>
      <c r="AB300" s="59">
        <f t="shared" si="397"/>
        <v>2.5023E-2</v>
      </c>
      <c r="AC300" s="59">
        <f t="shared" si="397"/>
        <v>1.5982E-2</v>
      </c>
      <c r="AD300" s="59">
        <f t="shared" si="397"/>
        <v>1.4692999999999999E-2</v>
      </c>
      <c r="AE300" s="59">
        <f t="shared" si="397"/>
        <v>7.8139999999999998E-3</v>
      </c>
      <c r="AF300" s="59">
        <f t="shared" si="397"/>
        <v>6.6740000000000002E-3</v>
      </c>
      <c r="AG300" s="59">
        <f t="shared" si="397"/>
        <v>1.2480999999999999E-2</v>
      </c>
      <c r="AH300" s="59">
        <f t="shared" si="397"/>
        <v>1.7123000000000003E-2</v>
      </c>
      <c r="AI300" s="59">
        <f t="shared" si="397"/>
        <v>2.7E-2</v>
      </c>
      <c r="AJ300" s="59">
        <f t="shared" si="397"/>
        <v>1.8787999999999999E-2</v>
      </c>
      <c r="AK300" s="59">
        <f t="shared" si="397"/>
        <v>1.6280000000000003E-2</v>
      </c>
      <c r="AL300" s="59">
        <f t="shared" si="397"/>
        <v>2.7E-2</v>
      </c>
      <c r="AM300" s="59">
        <f t="shared" si="397"/>
        <v>1.6449000000000002E-2</v>
      </c>
      <c r="AN300" s="59">
        <f t="shared" si="397"/>
        <v>2.2903E-2</v>
      </c>
      <c r="AO300" s="59">
        <f t="shared" si="397"/>
        <v>2.2655999999999999E-2</v>
      </c>
      <c r="AP300" s="59">
        <f t="shared" si="397"/>
        <v>2.5541000000000001E-2</v>
      </c>
      <c r="AQ300" s="59">
        <f t="shared" si="397"/>
        <v>1.5559E-2</v>
      </c>
      <c r="AR300" s="59">
        <f t="shared" si="397"/>
        <v>2.5440000000000001E-2</v>
      </c>
      <c r="AS300" s="59">
        <f t="shared" si="397"/>
        <v>1.1618E-2</v>
      </c>
      <c r="AT300" s="59">
        <f t="shared" si="397"/>
        <v>2.6713999999999998E-2</v>
      </c>
      <c r="AU300" s="59">
        <f t="shared" si="397"/>
        <v>1.9188E-2</v>
      </c>
      <c r="AV300" s="59">
        <f t="shared" si="397"/>
        <v>2.5359000000000003E-2</v>
      </c>
      <c r="AW300" s="59">
        <f t="shared" si="397"/>
        <v>2.0596E-2</v>
      </c>
      <c r="AX300" s="59">
        <f t="shared" si="397"/>
        <v>1.6797999999999997E-2</v>
      </c>
      <c r="AY300" s="59">
        <f t="shared" si="397"/>
        <v>2.7E-2</v>
      </c>
      <c r="AZ300" s="59">
        <f t="shared" si="397"/>
        <v>1.6345999999999999E-2</v>
      </c>
      <c r="BA300" s="59">
        <f t="shared" si="397"/>
        <v>2.1893999999999997E-2</v>
      </c>
      <c r="BB300" s="59">
        <f t="shared" si="397"/>
        <v>1.9684E-2</v>
      </c>
      <c r="BC300" s="59">
        <f t="shared" si="397"/>
        <v>2.2561999999999999E-2</v>
      </c>
      <c r="BD300" s="59">
        <f t="shared" si="397"/>
        <v>2.7E-2</v>
      </c>
      <c r="BE300" s="59">
        <f t="shared" si="397"/>
        <v>2.2815999999999999E-2</v>
      </c>
      <c r="BF300" s="59">
        <f t="shared" si="397"/>
        <v>2.6952E-2</v>
      </c>
      <c r="BG300" s="59">
        <f t="shared" si="397"/>
        <v>2.7E-2</v>
      </c>
      <c r="BH300" s="59">
        <f t="shared" si="397"/>
        <v>2.1419000000000001E-2</v>
      </c>
      <c r="BI300" s="59">
        <f t="shared" si="397"/>
        <v>8.4329999999999995E-3</v>
      </c>
      <c r="BJ300" s="59">
        <f t="shared" si="397"/>
        <v>2.3164000000000001E-2</v>
      </c>
      <c r="BK300" s="59">
        <f t="shared" si="397"/>
        <v>2.4458999999999998E-2</v>
      </c>
      <c r="BL300" s="59">
        <f t="shared" si="397"/>
        <v>2.7E-2</v>
      </c>
      <c r="BM300" s="59">
        <f t="shared" si="397"/>
        <v>2.0833999999999998E-2</v>
      </c>
      <c r="BN300" s="59">
        <f t="shared" si="397"/>
        <v>2.7E-2</v>
      </c>
      <c r="BO300" s="59">
        <f t="shared" ref="BO300:DZ300" si="398">+BO249</f>
        <v>1.5203E-2</v>
      </c>
      <c r="BP300" s="59">
        <f t="shared" si="398"/>
        <v>2.1702000000000003E-2</v>
      </c>
      <c r="BQ300" s="59">
        <f t="shared" si="398"/>
        <v>2.1759000000000001E-2</v>
      </c>
      <c r="BR300" s="59">
        <f t="shared" si="398"/>
        <v>4.7000000000000002E-3</v>
      </c>
      <c r="BS300" s="59">
        <f t="shared" si="398"/>
        <v>2.2309999999999999E-3</v>
      </c>
      <c r="BT300" s="59">
        <f t="shared" si="398"/>
        <v>4.0750000000000005E-3</v>
      </c>
      <c r="BU300" s="59">
        <f t="shared" si="398"/>
        <v>1.3811E-2</v>
      </c>
      <c r="BV300" s="59">
        <f t="shared" si="398"/>
        <v>1.1775000000000001E-2</v>
      </c>
      <c r="BW300" s="59">
        <f t="shared" si="398"/>
        <v>1.55E-2</v>
      </c>
      <c r="BX300" s="59">
        <f t="shared" si="398"/>
        <v>1.6598999999999999E-2</v>
      </c>
      <c r="BY300" s="59">
        <f t="shared" si="398"/>
        <v>2.3781E-2</v>
      </c>
      <c r="BZ300" s="59">
        <f t="shared" si="398"/>
        <v>2.6312000000000002E-2</v>
      </c>
      <c r="CA300" s="59">
        <f t="shared" si="398"/>
        <v>2.3040999999999999E-2</v>
      </c>
      <c r="CB300" s="59">
        <f t="shared" si="398"/>
        <v>2.6251999999999998E-2</v>
      </c>
      <c r="CC300" s="59">
        <f t="shared" si="398"/>
        <v>2.2199E-2</v>
      </c>
      <c r="CD300" s="59">
        <f t="shared" si="398"/>
        <v>1.9519999999999999E-2</v>
      </c>
      <c r="CE300" s="59">
        <f t="shared" si="398"/>
        <v>2.7E-2</v>
      </c>
      <c r="CF300" s="59">
        <f t="shared" si="398"/>
        <v>2.2463E-2</v>
      </c>
      <c r="CG300" s="59">
        <f t="shared" si="398"/>
        <v>2.7E-2</v>
      </c>
      <c r="CH300" s="59">
        <f t="shared" si="398"/>
        <v>2.2187999999999999E-2</v>
      </c>
      <c r="CI300" s="59">
        <f t="shared" si="398"/>
        <v>2.418E-2</v>
      </c>
      <c r="CJ300" s="59">
        <f t="shared" si="398"/>
        <v>2.3469E-2</v>
      </c>
      <c r="CK300" s="59">
        <f t="shared" si="398"/>
        <v>6.6010000000000001E-3</v>
      </c>
      <c r="CL300" s="59">
        <f t="shared" si="398"/>
        <v>8.2289999999999985E-3</v>
      </c>
      <c r="CM300" s="59">
        <f t="shared" si="398"/>
        <v>2.274E-3</v>
      </c>
      <c r="CN300" s="59">
        <f t="shared" si="398"/>
        <v>2.7E-2</v>
      </c>
      <c r="CO300" s="59">
        <f t="shared" si="398"/>
        <v>2.2359999999999998E-2</v>
      </c>
      <c r="CP300" s="59">
        <f t="shared" si="398"/>
        <v>2.0548999999999998E-2</v>
      </c>
      <c r="CQ300" s="59">
        <f t="shared" si="398"/>
        <v>1.2426999999999999E-2</v>
      </c>
      <c r="CR300" s="59">
        <f t="shared" si="398"/>
        <v>1.6799999999999999E-3</v>
      </c>
      <c r="CS300" s="59">
        <f t="shared" si="398"/>
        <v>2.2658000000000001E-2</v>
      </c>
      <c r="CT300" s="59">
        <f t="shared" si="398"/>
        <v>8.5199999999999998E-3</v>
      </c>
      <c r="CU300" s="59">
        <f t="shared" si="398"/>
        <v>1.9615999999999998E-2</v>
      </c>
      <c r="CV300" s="59">
        <f t="shared" si="398"/>
        <v>1.0978999999999999E-2</v>
      </c>
      <c r="CW300" s="59">
        <f t="shared" si="398"/>
        <v>1.7086999999999998E-2</v>
      </c>
      <c r="CX300" s="59">
        <f t="shared" si="398"/>
        <v>2.1824000000000003E-2</v>
      </c>
      <c r="CY300" s="59">
        <f t="shared" si="398"/>
        <v>2.7E-2</v>
      </c>
      <c r="CZ300" s="59">
        <f t="shared" si="398"/>
        <v>2.6651000000000001E-2</v>
      </c>
      <c r="DA300" s="59">
        <f t="shared" si="398"/>
        <v>2.7E-2</v>
      </c>
      <c r="DB300" s="59">
        <f t="shared" si="398"/>
        <v>2.7E-2</v>
      </c>
      <c r="DC300" s="59">
        <f t="shared" si="398"/>
        <v>1.7417999999999999E-2</v>
      </c>
      <c r="DD300" s="59">
        <f t="shared" si="398"/>
        <v>3.4300000000000003E-3</v>
      </c>
      <c r="DE300" s="59">
        <f t="shared" si="398"/>
        <v>1.145E-2</v>
      </c>
      <c r="DF300" s="59">
        <f t="shared" si="398"/>
        <v>2.4213999999999999E-2</v>
      </c>
      <c r="DG300" s="59">
        <f t="shared" si="398"/>
        <v>2.0452999999999999E-2</v>
      </c>
      <c r="DH300" s="59">
        <f t="shared" si="398"/>
        <v>2.0516E-2</v>
      </c>
      <c r="DI300" s="59">
        <f t="shared" si="398"/>
        <v>1.8844999999999997E-2</v>
      </c>
      <c r="DJ300" s="59">
        <f t="shared" si="398"/>
        <v>2.0882999999999999E-2</v>
      </c>
      <c r="DK300" s="59">
        <f t="shared" si="398"/>
        <v>1.5657999999999998E-2</v>
      </c>
      <c r="DL300" s="59">
        <f t="shared" si="398"/>
        <v>2.1967E-2</v>
      </c>
      <c r="DM300" s="59">
        <f t="shared" si="398"/>
        <v>1.9899E-2</v>
      </c>
      <c r="DN300" s="59">
        <f t="shared" si="398"/>
        <v>2.7E-2</v>
      </c>
      <c r="DO300" s="59">
        <f t="shared" si="398"/>
        <v>2.7E-2</v>
      </c>
      <c r="DP300" s="59">
        <f t="shared" si="398"/>
        <v>2.7E-2</v>
      </c>
      <c r="DQ300" s="59">
        <f t="shared" si="398"/>
        <v>2.4545000000000001E-2</v>
      </c>
      <c r="DR300" s="59">
        <f t="shared" si="398"/>
        <v>2.4417000000000001E-2</v>
      </c>
      <c r="DS300" s="59">
        <f t="shared" si="398"/>
        <v>2.5923999999999999E-2</v>
      </c>
      <c r="DT300" s="59">
        <f t="shared" si="398"/>
        <v>2.1728999999999998E-2</v>
      </c>
      <c r="DU300" s="59">
        <f t="shared" si="398"/>
        <v>2.7E-2</v>
      </c>
      <c r="DV300" s="59">
        <f t="shared" si="398"/>
        <v>2.7E-2</v>
      </c>
      <c r="DW300" s="59">
        <f t="shared" si="398"/>
        <v>2.1996999999999999E-2</v>
      </c>
      <c r="DX300" s="59">
        <f t="shared" si="398"/>
        <v>1.8931E-2</v>
      </c>
      <c r="DY300" s="59">
        <f t="shared" si="398"/>
        <v>1.2928E-2</v>
      </c>
      <c r="DZ300" s="59">
        <f t="shared" si="398"/>
        <v>1.7662000000000001E-2</v>
      </c>
      <c r="EA300" s="59">
        <f t="shared" ref="EA300:FX300" si="399">+EA249</f>
        <v>1.2173E-2</v>
      </c>
      <c r="EB300" s="59">
        <f t="shared" si="399"/>
        <v>2.7E-2</v>
      </c>
      <c r="EC300" s="59">
        <f t="shared" si="399"/>
        <v>2.6620999999999999E-2</v>
      </c>
      <c r="ED300" s="59">
        <f t="shared" si="399"/>
        <v>4.4120000000000001E-3</v>
      </c>
      <c r="EE300" s="59">
        <f t="shared" si="399"/>
        <v>2.7E-2</v>
      </c>
      <c r="EF300" s="59">
        <f t="shared" si="399"/>
        <v>1.9594999999999998E-2</v>
      </c>
      <c r="EG300" s="59">
        <f t="shared" si="399"/>
        <v>2.6536000000000001E-2</v>
      </c>
      <c r="EH300" s="59">
        <f t="shared" si="399"/>
        <v>2.5053000000000002E-2</v>
      </c>
      <c r="EI300" s="59">
        <f t="shared" si="399"/>
        <v>2.7E-2</v>
      </c>
      <c r="EJ300" s="59">
        <f t="shared" si="399"/>
        <v>2.7E-2</v>
      </c>
      <c r="EK300" s="59">
        <f t="shared" si="399"/>
        <v>5.7670000000000004E-3</v>
      </c>
      <c r="EL300" s="59">
        <f t="shared" si="399"/>
        <v>2.1160000000000003E-3</v>
      </c>
      <c r="EM300" s="59">
        <f t="shared" si="399"/>
        <v>1.6308E-2</v>
      </c>
      <c r="EN300" s="59">
        <f t="shared" si="399"/>
        <v>2.7E-2</v>
      </c>
      <c r="EO300" s="59">
        <f t="shared" si="399"/>
        <v>2.7E-2</v>
      </c>
      <c r="EP300" s="59">
        <f t="shared" si="399"/>
        <v>2.0586E-2</v>
      </c>
      <c r="EQ300" s="59">
        <f t="shared" si="399"/>
        <v>9.9850000000000008E-3</v>
      </c>
      <c r="ER300" s="59">
        <f t="shared" si="399"/>
        <v>2.1283E-2</v>
      </c>
      <c r="ES300" s="59">
        <f t="shared" si="399"/>
        <v>2.3557999999999999E-2</v>
      </c>
      <c r="ET300" s="59">
        <f t="shared" si="399"/>
        <v>2.7E-2</v>
      </c>
      <c r="EU300" s="59">
        <f t="shared" si="399"/>
        <v>2.7E-2</v>
      </c>
      <c r="EV300" s="59">
        <f t="shared" si="399"/>
        <v>1.0964999999999999E-2</v>
      </c>
      <c r="EW300" s="59">
        <f t="shared" si="399"/>
        <v>6.0530000000000002E-3</v>
      </c>
      <c r="EX300" s="59">
        <f t="shared" si="399"/>
        <v>3.9100000000000003E-3</v>
      </c>
      <c r="EY300" s="59">
        <f t="shared" si="399"/>
        <v>2.7E-2</v>
      </c>
      <c r="EZ300" s="59">
        <f t="shared" si="399"/>
        <v>2.2942000000000001E-2</v>
      </c>
      <c r="FA300" s="59">
        <f t="shared" si="399"/>
        <v>1.0666E-2</v>
      </c>
      <c r="FB300" s="59">
        <f t="shared" si="399"/>
        <v>1.1505E-2</v>
      </c>
      <c r="FC300" s="59">
        <f t="shared" si="399"/>
        <v>2.2550000000000001E-2</v>
      </c>
      <c r="FD300" s="59">
        <f t="shared" si="399"/>
        <v>2.4437999999999998E-2</v>
      </c>
      <c r="FE300" s="59">
        <f t="shared" si="399"/>
        <v>1.4180999999999999E-2</v>
      </c>
      <c r="FF300" s="59">
        <f t="shared" si="399"/>
        <v>2.7E-2</v>
      </c>
      <c r="FG300" s="59">
        <f t="shared" si="399"/>
        <v>2.7E-2</v>
      </c>
      <c r="FH300" s="59">
        <f t="shared" si="399"/>
        <v>1.9771999999999998E-2</v>
      </c>
      <c r="FI300" s="59">
        <f t="shared" si="399"/>
        <v>6.1999999999999998E-3</v>
      </c>
      <c r="FJ300" s="59">
        <f t="shared" si="399"/>
        <v>1.9438E-2</v>
      </c>
      <c r="FK300" s="59">
        <f t="shared" si="399"/>
        <v>1.0845E-2</v>
      </c>
      <c r="FL300" s="59">
        <f t="shared" si="399"/>
        <v>2.7E-2</v>
      </c>
      <c r="FM300" s="59">
        <f t="shared" si="399"/>
        <v>1.8414E-2</v>
      </c>
      <c r="FN300" s="59">
        <f t="shared" si="399"/>
        <v>2.7E-2</v>
      </c>
      <c r="FO300" s="59">
        <f t="shared" si="399"/>
        <v>5.6239999999999997E-3</v>
      </c>
      <c r="FP300" s="59">
        <f t="shared" si="399"/>
        <v>1.2143000000000001E-2</v>
      </c>
      <c r="FQ300" s="59">
        <f t="shared" si="399"/>
        <v>1.6879999999999999E-2</v>
      </c>
      <c r="FR300" s="59">
        <f t="shared" si="399"/>
        <v>1.1564999999999999E-2</v>
      </c>
      <c r="FS300" s="59">
        <f t="shared" si="399"/>
        <v>5.1450000000000003E-3</v>
      </c>
      <c r="FT300" s="44">
        <f t="shared" si="399"/>
        <v>4.2929999999999999E-3</v>
      </c>
      <c r="FU300" s="59">
        <f t="shared" si="399"/>
        <v>1.8345E-2</v>
      </c>
      <c r="FV300" s="59">
        <f t="shared" si="399"/>
        <v>1.5032E-2</v>
      </c>
      <c r="FW300" s="59">
        <f t="shared" si="399"/>
        <v>2.1498E-2</v>
      </c>
      <c r="FX300" s="59">
        <f t="shared" si="399"/>
        <v>1.9675000000000002E-2</v>
      </c>
      <c r="FY300" s="59"/>
      <c r="FZ300" s="33"/>
      <c r="GB300" s="47"/>
      <c r="GC300" s="47"/>
      <c r="GD300" s="2"/>
      <c r="GE300" s="48"/>
    </row>
    <row r="301" spans="1:187" ht="15.75" x14ac:dyDescent="0.25">
      <c r="A301" s="3" t="s">
        <v>691</v>
      </c>
      <c r="B301" s="2" t="s">
        <v>692</v>
      </c>
      <c r="C301" s="59">
        <f t="shared" ref="C301:BN301" si="400">+C260</f>
        <v>0</v>
      </c>
      <c r="D301" s="59">
        <f t="shared" si="400"/>
        <v>0</v>
      </c>
      <c r="E301" s="59">
        <f t="shared" si="400"/>
        <v>0</v>
      </c>
      <c r="F301" s="59">
        <f t="shared" si="400"/>
        <v>0</v>
      </c>
      <c r="G301" s="59">
        <f t="shared" si="400"/>
        <v>0</v>
      </c>
      <c r="H301" s="59">
        <f t="shared" si="400"/>
        <v>0</v>
      </c>
      <c r="I301" s="59">
        <f t="shared" si="400"/>
        <v>0</v>
      </c>
      <c r="J301" s="59">
        <f t="shared" si="400"/>
        <v>0</v>
      </c>
      <c r="K301" s="59">
        <f t="shared" si="400"/>
        <v>0</v>
      </c>
      <c r="L301" s="59">
        <f t="shared" si="400"/>
        <v>0</v>
      </c>
      <c r="M301" s="59">
        <f t="shared" si="400"/>
        <v>0</v>
      </c>
      <c r="N301" s="59">
        <f t="shared" si="400"/>
        <v>0</v>
      </c>
      <c r="O301" s="59">
        <f t="shared" si="400"/>
        <v>0</v>
      </c>
      <c r="P301" s="59">
        <f t="shared" si="400"/>
        <v>0</v>
      </c>
      <c r="Q301" s="59">
        <f t="shared" si="400"/>
        <v>0</v>
      </c>
      <c r="R301" s="59">
        <f t="shared" si="400"/>
        <v>0</v>
      </c>
      <c r="S301" s="59">
        <f t="shared" si="400"/>
        <v>0</v>
      </c>
      <c r="T301" s="59">
        <f t="shared" si="400"/>
        <v>0</v>
      </c>
      <c r="U301" s="59">
        <f t="shared" si="400"/>
        <v>0</v>
      </c>
      <c r="V301" s="59">
        <f t="shared" si="400"/>
        <v>0</v>
      </c>
      <c r="W301" s="44">
        <f t="shared" si="400"/>
        <v>0</v>
      </c>
      <c r="X301" s="59">
        <f t="shared" si="400"/>
        <v>0</v>
      </c>
      <c r="Y301" s="59">
        <f t="shared" si="400"/>
        <v>0</v>
      </c>
      <c r="Z301" s="59">
        <f t="shared" si="400"/>
        <v>0</v>
      </c>
      <c r="AA301" s="59">
        <f t="shared" si="400"/>
        <v>0</v>
      </c>
      <c r="AB301" s="59">
        <f t="shared" si="400"/>
        <v>0</v>
      </c>
      <c r="AC301" s="59">
        <f t="shared" si="400"/>
        <v>0</v>
      </c>
      <c r="AD301" s="59">
        <f t="shared" si="400"/>
        <v>0</v>
      </c>
      <c r="AE301" s="59">
        <f t="shared" si="400"/>
        <v>0</v>
      </c>
      <c r="AF301" s="59">
        <f t="shared" si="400"/>
        <v>0</v>
      </c>
      <c r="AG301" s="59">
        <f t="shared" si="400"/>
        <v>0</v>
      </c>
      <c r="AH301" s="59">
        <f t="shared" si="400"/>
        <v>0</v>
      </c>
      <c r="AI301" s="59">
        <f t="shared" si="400"/>
        <v>0</v>
      </c>
      <c r="AJ301" s="59">
        <f t="shared" si="400"/>
        <v>0</v>
      </c>
      <c r="AK301" s="59">
        <f t="shared" si="400"/>
        <v>0</v>
      </c>
      <c r="AL301" s="59">
        <f t="shared" si="400"/>
        <v>0</v>
      </c>
      <c r="AM301" s="59">
        <f t="shared" si="400"/>
        <v>0</v>
      </c>
      <c r="AN301" s="59">
        <f t="shared" si="400"/>
        <v>0</v>
      </c>
      <c r="AO301" s="59">
        <f t="shared" si="400"/>
        <v>0</v>
      </c>
      <c r="AP301" s="59">
        <f t="shared" si="400"/>
        <v>0</v>
      </c>
      <c r="AQ301" s="59">
        <f t="shared" si="400"/>
        <v>0</v>
      </c>
      <c r="AR301" s="59">
        <f t="shared" si="400"/>
        <v>0</v>
      </c>
      <c r="AS301" s="59">
        <f t="shared" si="400"/>
        <v>0</v>
      </c>
      <c r="AT301" s="59">
        <f t="shared" si="400"/>
        <v>0</v>
      </c>
      <c r="AU301" s="59">
        <f t="shared" si="400"/>
        <v>0</v>
      </c>
      <c r="AV301" s="59">
        <f t="shared" si="400"/>
        <v>0</v>
      </c>
      <c r="AW301" s="59">
        <f t="shared" si="400"/>
        <v>0</v>
      </c>
      <c r="AX301" s="59">
        <f t="shared" si="400"/>
        <v>0</v>
      </c>
      <c r="AY301" s="59">
        <f t="shared" si="400"/>
        <v>0</v>
      </c>
      <c r="AZ301" s="59">
        <f t="shared" si="400"/>
        <v>0</v>
      </c>
      <c r="BA301" s="59">
        <f t="shared" si="400"/>
        <v>0</v>
      </c>
      <c r="BB301" s="59">
        <f t="shared" si="400"/>
        <v>0</v>
      </c>
      <c r="BC301" s="59">
        <f t="shared" si="400"/>
        <v>0</v>
      </c>
      <c r="BD301" s="59">
        <f t="shared" si="400"/>
        <v>0</v>
      </c>
      <c r="BE301" s="59">
        <f t="shared" si="400"/>
        <v>0</v>
      </c>
      <c r="BF301" s="59">
        <f t="shared" si="400"/>
        <v>0</v>
      </c>
      <c r="BG301" s="59">
        <f t="shared" si="400"/>
        <v>0</v>
      </c>
      <c r="BH301" s="59">
        <f t="shared" si="400"/>
        <v>0</v>
      </c>
      <c r="BI301" s="59">
        <f t="shared" si="400"/>
        <v>0</v>
      </c>
      <c r="BJ301" s="59">
        <f t="shared" si="400"/>
        <v>0</v>
      </c>
      <c r="BK301" s="59">
        <f t="shared" si="400"/>
        <v>0</v>
      </c>
      <c r="BL301" s="59">
        <f t="shared" si="400"/>
        <v>0</v>
      </c>
      <c r="BM301" s="59">
        <f t="shared" si="400"/>
        <v>0</v>
      </c>
      <c r="BN301" s="59">
        <f t="shared" si="400"/>
        <v>0</v>
      </c>
      <c r="BO301" s="59">
        <f t="shared" ref="BO301:DZ301" si="401">+BO260</f>
        <v>0</v>
      </c>
      <c r="BP301" s="59">
        <f t="shared" si="401"/>
        <v>0</v>
      </c>
      <c r="BQ301" s="59">
        <f t="shared" si="401"/>
        <v>0</v>
      </c>
      <c r="BR301" s="59">
        <f t="shared" si="401"/>
        <v>0</v>
      </c>
      <c r="BS301" s="59">
        <f t="shared" si="401"/>
        <v>0</v>
      </c>
      <c r="BT301" s="59">
        <f t="shared" si="401"/>
        <v>0</v>
      </c>
      <c r="BU301" s="59">
        <f t="shared" si="401"/>
        <v>0</v>
      </c>
      <c r="BV301" s="59">
        <f t="shared" si="401"/>
        <v>0</v>
      </c>
      <c r="BW301" s="59">
        <f t="shared" si="401"/>
        <v>0</v>
      </c>
      <c r="BX301" s="59">
        <f t="shared" si="401"/>
        <v>0</v>
      </c>
      <c r="BY301" s="59">
        <f t="shared" si="401"/>
        <v>0</v>
      </c>
      <c r="BZ301" s="59">
        <f t="shared" si="401"/>
        <v>0</v>
      </c>
      <c r="CA301" s="59">
        <f t="shared" si="401"/>
        <v>0</v>
      </c>
      <c r="CB301" s="59">
        <f t="shared" si="401"/>
        <v>0</v>
      </c>
      <c r="CC301" s="59">
        <f t="shared" si="401"/>
        <v>0</v>
      </c>
      <c r="CD301" s="59">
        <f t="shared" si="401"/>
        <v>0</v>
      </c>
      <c r="CE301" s="59">
        <f t="shared" si="401"/>
        <v>0</v>
      </c>
      <c r="CF301" s="59">
        <f t="shared" si="401"/>
        <v>0</v>
      </c>
      <c r="CG301" s="59">
        <f t="shared" si="401"/>
        <v>0</v>
      </c>
      <c r="CH301" s="59">
        <f t="shared" si="401"/>
        <v>0</v>
      </c>
      <c r="CI301" s="59">
        <f t="shared" si="401"/>
        <v>0</v>
      </c>
      <c r="CJ301" s="59">
        <f t="shared" si="401"/>
        <v>0</v>
      </c>
      <c r="CK301" s="59">
        <f t="shared" si="401"/>
        <v>0</v>
      </c>
      <c r="CL301" s="59">
        <f t="shared" si="401"/>
        <v>0</v>
      </c>
      <c r="CM301" s="59">
        <f t="shared" si="401"/>
        <v>0</v>
      </c>
      <c r="CN301" s="59">
        <f t="shared" si="401"/>
        <v>0</v>
      </c>
      <c r="CO301" s="59">
        <f t="shared" si="401"/>
        <v>0</v>
      </c>
      <c r="CP301" s="59">
        <f t="shared" si="401"/>
        <v>0</v>
      </c>
      <c r="CQ301" s="59">
        <f t="shared" si="401"/>
        <v>0</v>
      </c>
      <c r="CR301" s="59">
        <f t="shared" si="401"/>
        <v>0</v>
      </c>
      <c r="CS301" s="59">
        <f t="shared" si="401"/>
        <v>0</v>
      </c>
      <c r="CT301" s="59">
        <f t="shared" si="401"/>
        <v>0</v>
      </c>
      <c r="CU301" s="59">
        <f t="shared" si="401"/>
        <v>0</v>
      </c>
      <c r="CV301" s="59">
        <f t="shared" si="401"/>
        <v>0</v>
      </c>
      <c r="CW301" s="59">
        <f t="shared" si="401"/>
        <v>0</v>
      </c>
      <c r="CX301" s="59">
        <f t="shared" si="401"/>
        <v>0</v>
      </c>
      <c r="CY301" s="59">
        <f t="shared" si="401"/>
        <v>0</v>
      </c>
      <c r="CZ301" s="59">
        <f t="shared" si="401"/>
        <v>0</v>
      </c>
      <c r="DA301" s="59">
        <f t="shared" si="401"/>
        <v>0</v>
      </c>
      <c r="DB301" s="59">
        <f t="shared" si="401"/>
        <v>0</v>
      </c>
      <c r="DC301" s="59">
        <f t="shared" si="401"/>
        <v>0</v>
      </c>
      <c r="DD301" s="59">
        <f t="shared" si="401"/>
        <v>0</v>
      </c>
      <c r="DE301" s="59">
        <f t="shared" si="401"/>
        <v>0</v>
      </c>
      <c r="DF301" s="59">
        <f t="shared" si="401"/>
        <v>0</v>
      </c>
      <c r="DG301" s="59">
        <f t="shared" si="401"/>
        <v>0</v>
      </c>
      <c r="DH301" s="59">
        <f t="shared" si="401"/>
        <v>0</v>
      </c>
      <c r="DI301" s="59">
        <f t="shared" si="401"/>
        <v>0</v>
      </c>
      <c r="DJ301" s="59">
        <f t="shared" si="401"/>
        <v>0</v>
      </c>
      <c r="DK301" s="59">
        <f t="shared" si="401"/>
        <v>0</v>
      </c>
      <c r="DL301" s="59">
        <f t="shared" si="401"/>
        <v>0</v>
      </c>
      <c r="DM301" s="59">
        <f t="shared" si="401"/>
        <v>0</v>
      </c>
      <c r="DN301" s="59">
        <f t="shared" si="401"/>
        <v>0</v>
      </c>
      <c r="DO301" s="59">
        <f t="shared" si="401"/>
        <v>0</v>
      </c>
      <c r="DP301" s="59">
        <f t="shared" si="401"/>
        <v>0</v>
      </c>
      <c r="DQ301" s="59">
        <f t="shared" si="401"/>
        <v>0</v>
      </c>
      <c r="DR301" s="59">
        <f t="shared" si="401"/>
        <v>0</v>
      </c>
      <c r="DS301" s="59">
        <f t="shared" si="401"/>
        <v>0</v>
      </c>
      <c r="DT301" s="59">
        <f t="shared" si="401"/>
        <v>0</v>
      </c>
      <c r="DU301" s="59">
        <f t="shared" si="401"/>
        <v>0</v>
      </c>
      <c r="DV301" s="59">
        <f t="shared" si="401"/>
        <v>0</v>
      </c>
      <c r="DW301" s="59">
        <f t="shared" si="401"/>
        <v>0</v>
      </c>
      <c r="DX301" s="59">
        <f t="shared" si="401"/>
        <v>0</v>
      </c>
      <c r="DY301" s="59">
        <f t="shared" si="401"/>
        <v>0</v>
      </c>
      <c r="DZ301" s="59">
        <f t="shared" si="401"/>
        <v>0</v>
      </c>
      <c r="EA301" s="59">
        <f t="shared" ref="EA301:FX301" si="402">+EA260</f>
        <v>0</v>
      </c>
      <c r="EB301" s="59">
        <f t="shared" si="402"/>
        <v>0</v>
      </c>
      <c r="EC301" s="59">
        <f t="shared" si="402"/>
        <v>0</v>
      </c>
      <c r="ED301" s="59">
        <f t="shared" si="402"/>
        <v>0</v>
      </c>
      <c r="EE301" s="59">
        <f t="shared" si="402"/>
        <v>0</v>
      </c>
      <c r="EF301" s="59">
        <f t="shared" si="402"/>
        <v>0</v>
      </c>
      <c r="EG301" s="59">
        <f t="shared" si="402"/>
        <v>0</v>
      </c>
      <c r="EH301" s="59">
        <f t="shared" si="402"/>
        <v>0</v>
      </c>
      <c r="EI301" s="59">
        <f t="shared" si="402"/>
        <v>0</v>
      </c>
      <c r="EJ301" s="59">
        <f t="shared" si="402"/>
        <v>0</v>
      </c>
      <c r="EK301" s="59">
        <f t="shared" si="402"/>
        <v>0</v>
      </c>
      <c r="EL301" s="59">
        <f t="shared" si="402"/>
        <v>0</v>
      </c>
      <c r="EM301" s="59">
        <f t="shared" si="402"/>
        <v>0</v>
      </c>
      <c r="EN301" s="59">
        <f t="shared" si="402"/>
        <v>0</v>
      </c>
      <c r="EO301" s="59">
        <f t="shared" si="402"/>
        <v>0</v>
      </c>
      <c r="EP301" s="59">
        <f t="shared" si="402"/>
        <v>0</v>
      </c>
      <c r="EQ301" s="59">
        <f t="shared" si="402"/>
        <v>0</v>
      </c>
      <c r="ER301" s="59">
        <f t="shared" si="402"/>
        <v>0</v>
      </c>
      <c r="ES301" s="59">
        <f t="shared" si="402"/>
        <v>0</v>
      </c>
      <c r="ET301" s="59">
        <f t="shared" si="402"/>
        <v>0</v>
      </c>
      <c r="EU301" s="59">
        <f t="shared" si="402"/>
        <v>0</v>
      </c>
      <c r="EV301" s="59">
        <f t="shared" si="402"/>
        <v>0</v>
      </c>
      <c r="EW301" s="59">
        <f t="shared" si="402"/>
        <v>0</v>
      </c>
      <c r="EX301" s="59">
        <f t="shared" si="402"/>
        <v>0</v>
      </c>
      <c r="EY301" s="59">
        <f t="shared" si="402"/>
        <v>0</v>
      </c>
      <c r="EZ301" s="59">
        <f t="shared" si="402"/>
        <v>0</v>
      </c>
      <c r="FA301" s="59">
        <f t="shared" si="402"/>
        <v>0</v>
      </c>
      <c r="FB301" s="59">
        <f t="shared" si="402"/>
        <v>0</v>
      </c>
      <c r="FC301" s="59">
        <f t="shared" si="402"/>
        <v>0</v>
      </c>
      <c r="FD301" s="59">
        <f t="shared" si="402"/>
        <v>0</v>
      </c>
      <c r="FE301" s="59">
        <f t="shared" si="402"/>
        <v>0</v>
      </c>
      <c r="FF301" s="59">
        <f t="shared" si="402"/>
        <v>0</v>
      </c>
      <c r="FG301" s="59">
        <f t="shared" si="402"/>
        <v>0</v>
      </c>
      <c r="FH301" s="59">
        <f t="shared" si="402"/>
        <v>0</v>
      </c>
      <c r="FI301" s="59">
        <f t="shared" si="402"/>
        <v>0</v>
      </c>
      <c r="FJ301" s="59">
        <f t="shared" si="402"/>
        <v>0</v>
      </c>
      <c r="FK301" s="59">
        <f t="shared" si="402"/>
        <v>0</v>
      </c>
      <c r="FL301" s="59">
        <f t="shared" si="402"/>
        <v>0</v>
      </c>
      <c r="FM301" s="59">
        <f t="shared" si="402"/>
        <v>0</v>
      </c>
      <c r="FN301" s="59">
        <f t="shared" si="402"/>
        <v>0</v>
      </c>
      <c r="FO301" s="59">
        <f t="shared" si="402"/>
        <v>0</v>
      </c>
      <c r="FP301" s="59">
        <f t="shared" si="402"/>
        <v>0</v>
      </c>
      <c r="FQ301" s="59">
        <f t="shared" si="402"/>
        <v>0</v>
      </c>
      <c r="FR301" s="59">
        <f t="shared" si="402"/>
        <v>0</v>
      </c>
      <c r="FS301" s="59">
        <f t="shared" si="402"/>
        <v>0</v>
      </c>
      <c r="FT301" s="44">
        <f t="shared" si="402"/>
        <v>0</v>
      </c>
      <c r="FU301" s="59">
        <f t="shared" si="402"/>
        <v>0</v>
      </c>
      <c r="FV301" s="59">
        <f t="shared" si="402"/>
        <v>0</v>
      </c>
      <c r="FW301" s="59">
        <f t="shared" si="402"/>
        <v>0</v>
      </c>
      <c r="FX301" s="59">
        <f t="shared" si="402"/>
        <v>0</v>
      </c>
      <c r="FY301" s="59"/>
      <c r="FZ301" s="33"/>
      <c r="GA301" s="33"/>
      <c r="GB301" s="47"/>
      <c r="GC301" s="47"/>
      <c r="GD301" s="2"/>
      <c r="GE301" s="48"/>
    </row>
    <row r="302" spans="1:187" ht="15.75" x14ac:dyDescent="0.25">
      <c r="A302" s="3" t="s">
        <v>693</v>
      </c>
      <c r="B302" s="2" t="s">
        <v>694</v>
      </c>
      <c r="C302" s="59">
        <f t="shared" ref="C302:BN302" si="403">ROUND((C71/C40),6)</f>
        <v>3.21E-4</v>
      </c>
      <c r="D302" s="59">
        <f t="shared" si="403"/>
        <v>0</v>
      </c>
      <c r="E302" s="59">
        <f t="shared" si="403"/>
        <v>0</v>
      </c>
      <c r="F302" s="59">
        <f t="shared" si="403"/>
        <v>0</v>
      </c>
      <c r="G302" s="59">
        <f t="shared" si="403"/>
        <v>0</v>
      </c>
      <c r="H302" s="59">
        <f t="shared" si="403"/>
        <v>0</v>
      </c>
      <c r="I302" s="59">
        <f t="shared" si="403"/>
        <v>7.5199999999999996E-4</v>
      </c>
      <c r="J302" s="59">
        <f t="shared" si="403"/>
        <v>0</v>
      </c>
      <c r="K302" s="59">
        <f t="shared" si="403"/>
        <v>0</v>
      </c>
      <c r="L302" s="59">
        <f t="shared" si="403"/>
        <v>0</v>
      </c>
      <c r="M302" s="59">
        <f t="shared" si="403"/>
        <v>0</v>
      </c>
      <c r="N302" s="59">
        <f t="shared" si="403"/>
        <v>1.0640000000000001E-3</v>
      </c>
      <c r="O302" s="59">
        <f t="shared" si="403"/>
        <v>1.364E-3</v>
      </c>
      <c r="P302" s="59">
        <f t="shared" si="403"/>
        <v>1.85E-4</v>
      </c>
      <c r="Q302" s="59">
        <f t="shared" si="403"/>
        <v>0</v>
      </c>
      <c r="R302" s="59">
        <f t="shared" si="403"/>
        <v>0</v>
      </c>
      <c r="S302" s="59">
        <f t="shared" si="403"/>
        <v>0</v>
      </c>
      <c r="T302" s="59">
        <f t="shared" si="403"/>
        <v>0</v>
      </c>
      <c r="U302" s="59">
        <f t="shared" si="403"/>
        <v>0</v>
      </c>
      <c r="V302" s="59">
        <f t="shared" si="403"/>
        <v>0</v>
      </c>
      <c r="W302" s="44">
        <f t="shared" si="403"/>
        <v>0</v>
      </c>
      <c r="X302" s="59">
        <f t="shared" si="403"/>
        <v>3.3700000000000001E-4</v>
      </c>
      <c r="Y302" s="59">
        <f t="shared" si="403"/>
        <v>0</v>
      </c>
      <c r="Z302" s="59">
        <f t="shared" si="403"/>
        <v>5.5729999999999998E-3</v>
      </c>
      <c r="AA302" s="59">
        <f t="shared" si="403"/>
        <v>0</v>
      </c>
      <c r="AB302" s="59">
        <f t="shared" si="403"/>
        <v>0</v>
      </c>
      <c r="AC302" s="59">
        <f t="shared" si="403"/>
        <v>0</v>
      </c>
      <c r="AD302" s="59">
        <f t="shared" si="403"/>
        <v>0</v>
      </c>
      <c r="AE302" s="59">
        <f t="shared" si="403"/>
        <v>1.8240000000000001E-3</v>
      </c>
      <c r="AF302" s="59">
        <f t="shared" si="403"/>
        <v>0</v>
      </c>
      <c r="AG302" s="59">
        <f t="shared" si="403"/>
        <v>0</v>
      </c>
      <c r="AH302" s="59">
        <f t="shared" si="403"/>
        <v>6.11E-3</v>
      </c>
      <c r="AI302" s="59">
        <f t="shared" si="403"/>
        <v>0</v>
      </c>
      <c r="AJ302" s="59">
        <f t="shared" si="403"/>
        <v>0</v>
      </c>
      <c r="AK302" s="59">
        <f t="shared" si="403"/>
        <v>0</v>
      </c>
      <c r="AL302" s="59">
        <f t="shared" si="403"/>
        <v>0</v>
      </c>
      <c r="AM302" s="59">
        <f t="shared" si="403"/>
        <v>0</v>
      </c>
      <c r="AN302" s="59">
        <f t="shared" si="403"/>
        <v>0</v>
      </c>
      <c r="AO302" s="59">
        <f t="shared" si="403"/>
        <v>0</v>
      </c>
      <c r="AP302" s="59">
        <f t="shared" si="403"/>
        <v>0</v>
      </c>
      <c r="AQ302" s="59">
        <f t="shared" si="403"/>
        <v>0</v>
      </c>
      <c r="AR302" s="59">
        <f t="shared" si="403"/>
        <v>0</v>
      </c>
      <c r="AS302" s="59">
        <f t="shared" si="403"/>
        <v>7.2999999999999996E-4</v>
      </c>
      <c r="AT302" s="59">
        <f t="shared" si="403"/>
        <v>0</v>
      </c>
      <c r="AU302" s="59">
        <f t="shared" si="403"/>
        <v>0</v>
      </c>
      <c r="AV302" s="59">
        <f t="shared" si="403"/>
        <v>0</v>
      </c>
      <c r="AW302" s="59">
        <f t="shared" si="403"/>
        <v>0</v>
      </c>
      <c r="AX302" s="59">
        <f t="shared" si="403"/>
        <v>0</v>
      </c>
      <c r="AY302" s="59">
        <f t="shared" si="403"/>
        <v>0</v>
      </c>
      <c r="AZ302" s="59">
        <f t="shared" si="403"/>
        <v>0</v>
      </c>
      <c r="BA302" s="59">
        <f t="shared" si="403"/>
        <v>0</v>
      </c>
      <c r="BB302" s="59">
        <f t="shared" si="403"/>
        <v>0</v>
      </c>
      <c r="BC302" s="59">
        <f t="shared" si="403"/>
        <v>0</v>
      </c>
      <c r="BD302" s="59">
        <f t="shared" si="403"/>
        <v>0</v>
      </c>
      <c r="BE302" s="59">
        <f t="shared" si="403"/>
        <v>0</v>
      </c>
      <c r="BF302" s="59">
        <f t="shared" si="403"/>
        <v>0</v>
      </c>
      <c r="BG302" s="59">
        <f t="shared" si="403"/>
        <v>0</v>
      </c>
      <c r="BH302" s="59">
        <f t="shared" si="403"/>
        <v>0</v>
      </c>
      <c r="BI302" s="59">
        <f t="shared" si="403"/>
        <v>0</v>
      </c>
      <c r="BJ302" s="59">
        <f t="shared" si="403"/>
        <v>0</v>
      </c>
      <c r="BK302" s="59">
        <f t="shared" si="403"/>
        <v>0</v>
      </c>
      <c r="BL302" s="59">
        <f t="shared" si="403"/>
        <v>0</v>
      </c>
      <c r="BM302" s="59">
        <f t="shared" si="403"/>
        <v>1.8710000000000001E-3</v>
      </c>
      <c r="BN302" s="59">
        <f t="shared" si="403"/>
        <v>0</v>
      </c>
      <c r="BO302" s="59">
        <f t="shared" ref="BO302:DZ302" si="404">ROUND((BO71/BO40),6)</f>
        <v>0</v>
      </c>
      <c r="BP302" s="59">
        <f t="shared" si="404"/>
        <v>0</v>
      </c>
      <c r="BQ302" s="59">
        <f t="shared" si="404"/>
        <v>0</v>
      </c>
      <c r="BR302" s="59">
        <f t="shared" si="404"/>
        <v>0</v>
      </c>
      <c r="BS302" s="59">
        <f t="shared" si="404"/>
        <v>0</v>
      </c>
      <c r="BT302" s="59">
        <f t="shared" si="404"/>
        <v>0</v>
      </c>
      <c r="BU302" s="59">
        <f t="shared" si="404"/>
        <v>0</v>
      </c>
      <c r="BV302" s="59">
        <f t="shared" si="404"/>
        <v>1.4350000000000001E-3</v>
      </c>
      <c r="BW302" s="59">
        <f t="shared" si="404"/>
        <v>0</v>
      </c>
      <c r="BX302" s="59">
        <f t="shared" si="404"/>
        <v>0</v>
      </c>
      <c r="BY302" s="59">
        <f t="shared" si="404"/>
        <v>0</v>
      </c>
      <c r="BZ302" s="59">
        <f t="shared" si="404"/>
        <v>0</v>
      </c>
      <c r="CA302" s="59">
        <f t="shared" si="404"/>
        <v>0</v>
      </c>
      <c r="CB302" s="59">
        <f t="shared" si="404"/>
        <v>0</v>
      </c>
      <c r="CC302" s="59">
        <f t="shared" si="404"/>
        <v>0</v>
      </c>
      <c r="CD302" s="59">
        <f t="shared" si="404"/>
        <v>4.0330000000000001E-3</v>
      </c>
      <c r="CE302" s="59">
        <f t="shared" si="404"/>
        <v>0</v>
      </c>
      <c r="CF302" s="59">
        <f t="shared" si="404"/>
        <v>4.6769999999999997E-3</v>
      </c>
      <c r="CG302" s="59">
        <f t="shared" si="404"/>
        <v>0</v>
      </c>
      <c r="CH302" s="59">
        <f t="shared" si="404"/>
        <v>0</v>
      </c>
      <c r="CI302" s="59">
        <f t="shared" si="404"/>
        <v>0</v>
      </c>
      <c r="CJ302" s="59">
        <f t="shared" si="404"/>
        <v>0</v>
      </c>
      <c r="CK302" s="59">
        <f t="shared" si="404"/>
        <v>1.983E-3</v>
      </c>
      <c r="CL302" s="59">
        <f t="shared" si="404"/>
        <v>1.5899999999999999E-4</v>
      </c>
      <c r="CM302" s="59">
        <f t="shared" si="404"/>
        <v>0</v>
      </c>
      <c r="CN302" s="59">
        <f t="shared" si="404"/>
        <v>0</v>
      </c>
      <c r="CO302" s="59">
        <f t="shared" si="404"/>
        <v>0</v>
      </c>
      <c r="CP302" s="59">
        <f t="shared" si="404"/>
        <v>0</v>
      </c>
      <c r="CQ302" s="59">
        <f t="shared" si="404"/>
        <v>0</v>
      </c>
      <c r="CR302" s="59">
        <f t="shared" si="404"/>
        <v>6.8800000000000003E-4</v>
      </c>
      <c r="CS302" s="59">
        <f t="shared" si="404"/>
        <v>0</v>
      </c>
      <c r="CT302" s="59">
        <f t="shared" si="404"/>
        <v>8.7200000000000005E-4</v>
      </c>
      <c r="CU302" s="59">
        <f t="shared" si="404"/>
        <v>0</v>
      </c>
      <c r="CV302" s="59">
        <f t="shared" si="404"/>
        <v>1.6590000000000001E-3</v>
      </c>
      <c r="CW302" s="59">
        <f t="shared" si="404"/>
        <v>0</v>
      </c>
      <c r="CX302" s="59">
        <f t="shared" si="404"/>
        <v>0</v>
      </c>
      <c r="CY302" s="59">
        <f t="shared" si="404"/>
        <v>0</v>
      </c>
      <c r="CZ302" s="59">
        <f t="shared" si="404"/>
        <v>0</v>
      </c>
      <c r="DA302" s="59">
        <f t="shared" si="404"/>
        <v>4.7899999999999999E-4</v>
      </c>
      <c r="DB302" s="59">
        <f t="shared" si="404"/>
        <v>0</v>
      </c>
      <c r="DC302" s="59">
        <f t="shared" si="404"/>
        <v>5.9100000000000005E-4</v>
      </c>
      <c r="DD302" s="59">
        <f t="shared" si="404"/>
        <v>2.0999999999999999E-5</v>
      </c>
      <c r="DE302" s="59">
        <f t="shared" si="404"/>
        <v>0</v>
      </c>
      <c r="DF302" s="59">
        <f t="shared" si="404"/>
        <v>0</v>
      </c>
      <c r="DG302" s="59">
        <f t="shared" si="404"/>
        <v>0</v>
      </c>
      <c r="DH302" s="59">
        <f t="shared" si="404"/>
        <v>7.1900000000000002E-4</v>
      </c>
      <c r="DI302" s="59">
        <f t="shared" si="404"/>
        <v>0</v>
      </c>
      <c r="DJ302" s="59">
        <f t="shared" si="404"/>
        <v>0</v>
      </c>
      <c r="DK302" s="59">
        <f t="shared" si="404"/>
        <v>0</v>
      </c>
      <c r="DL302" s="59">
        <f t="shared" si="404"/>
        <v>0</v>
      </c>
      <c r="DM302" s="59">
        <f t="shared" si="404"/>
        <v>0</v>
      </c>
      <c r="DN302" s="59">
        <f t="shared" si="404"/>
        <v>0</v>
      </c>
      <c r="DO302" s="59">
        <f t="shared" si="404"/>
        <v>0</v>
      </c>
      <c r="DP302" s="59">
        <f t="shared" si="404"/>
        <v>6.0400000000000004E-4</v>
      </c>
      <c r="DQ302" s="59">
        <f t="shared" si="404"/>
        <v>0</v>
      </c>
      <c r="DR302" s="59">
        <f t="shared" si="404"/>
        <v>0</v>
      </c>
      <c r="DS302" s="59">
        <f t="shared" si="404"/>
        <v>0</v>
      </c>
      <c r="DT302" s="59">
        <f t="shared" si="404"/>
        <v>0</v>
      </c>
      <c r="DU302" s="59">
        <f t="shared" si="404"/>
        <v>0</v>
      </c>
      <c r="DV302" s="59">
        <f t="shared" si="404"/>
        <v>0</v>
      </c>
      <c r="DW302" s="59">
        <f t="shared" si="404"/>
        <v>0</v>
      </c>
      <c r="DX302" s="59">
        <f t="shared" si="404"/>
        <v>0</v>
      </c>
      <c r="DY302" s="59">
        <f t="shared" si="404"/>
        <v>0</v>
      </c>
      <c r="DZ302" s="59">
        <f t="shared" si="404"/>
        <v>0</v>
      </c>
      <c r="EA302" s="59">
        <f t="shared" ref="EA302:FX302" si="405">ROUND((EA71/EA40),6)</f>
        <v>1.848E-3</v>
      </c>
      <c r="EB302" s="59">
        <f t="shared" si="405"/>
        <v>0</v>
      </c>
      <c r="EC302" s="59">
        <f t="shared" si="405"/>
        <v>0</v>
      </c>
      <c r="ED302" s="59">
        <f t="shared" si="405"/>
        <v>2.4499999999999999E-4</v>
      </c>
      <c r="EE302" s="59">
        <f t="shared" si="405"/>
        <v>0</v>
      </c>
      <c r="EF302" s="59">
        <f t="shared" si="405"/>
        <v>0</v>
      </c>
      <c r="EG302" s="59">
        <f t="shared" si="405"/>
        <v>0</v>
      </c>
      <c r="EH302" s="59">
        <f t="shared" si="405"/>
        <v>0</v>
      </c>
      <c r="EI302" s="59">
        <f t="shared" si="405"/>
        <v>0</v>
      </c>
      <c r="EJ302" s="59">
        <f t="shared" si="405"/>
        <v>0</v>
      </c>
      <c r="EK302" s="59">
        <f t="shared" si="405"/>
        <v>0</v>
      </c>
      <c r="EL302" s="59">
        <f t="shared" si="405"/>
        <v>2.8249999999999998E-3</v>
      </c>
      <c r="EM302" s="59">
        <f t="shared" si="405"/>
        <v>0</v>
      </c>
      <c r="EN302" s="59">
        <f t="shared" si="405"/>
        <v>0</v>
      </c>
      <c r="EO302" s="59">
        <f t="shared" si="405"/>
        <v>0</v>
      </c>
      <c r="EP302" s="59">
        <f t="shared" si="405"/>
        <v>0</v>
      </c>
      <c r="EQ302" s="59">
        <f t="shared" si="405"/>
        <v>1.2199999999999999E-3</v>
      </c>
      <c r="ER302" s="59">
        <f t="shared" si="405"/>
        <v>0</v>
      </c>
      <c r="ES302" s="59">
        <f t="shared" si="405"/>
        <v>0</v>
      </c>
      <c r="ET302" s="59">
        <f t="shared" si="405"/>
        <v>0</v>
      </c>
      <c r="EU302" s="59">
        <f t="shared" si="405"/>
        <v>0</v>
      </c>
      <c r="EV302" s="59">
        <f t="shared" si="405"/>
        <v>4.3899999999999999E-4</v>
      </c>
      <c r="EW302" s="59">
        <f t="shared" si="405"/>
        <v>0</v>
      </c>
      <c r="EX302" s="59">
        <f t="shared" si="405"/>
        <v>0</v>
      </c>
      <c r="EY302" s="59">
        <f t="shared" si="405"/>
        <v>0</v>
      </c>
      <c r="EZ302" s="59">
        <f t="shared" si="405"/>
        <v>2.7690000000000002E-3</v>
      </c>
      <c r="FA302" s="59">
        <f t="shared" si="405"/>
        <v>7.9299999999999998E-4</v>
      </c>
      <c r="FB302" s="59">
        <f t="shared" si="405"/>
        <v>0</v>
      </c>
      <c r="FC302" s="59">
        <f t="shared" si="405"/>
        <v>0</v>
      </c>
      <c r="FD302" s="59">
        <f t="shared" si="405"/>
        <v>0</v>
      </c>
      <c r="FE302" s="59">
        <f t="shared" si="405"/>
        <v>2.3000000000000001E-4</v>
      </c>
      <c r="FF302" s="59">
        <f t="shared" si="405"/>
        <v>0</v>
      </c>
      <c r="FG302" s="59">
        <f t="shared" si="405"/>
        <v>0</v>
      </c>
      <c r="FH302" s="59">
        <f t="shared" si="405"/>
        <v>1.9650000000000002E-3</v>
      </c>
      <c r="FI302" s="59">
        <f t="shared" si="405"/>
        <v>0</v>
      </c>
      <c r="FJ302" s="59">
        <f t="shared" si="405"/>
        <v>0</v>
      </c>
      <c r="FK302" s="59">
        <f t="shared" si="405"/>
        <v>4.5000000000000003E-5</v>
      </c>
      <c r="FL302" s="59">
        <f t="shared" si="405"/>
        <v>0</v>
      </c>
      <c r="FM302" s="59">
        <f t="shared" si="405"/>
        <v>0</v>
      </c>
      <c r="FN302" s="59">
        <f t="shared" si="405"/>
        <v>0</v>
      </c>
      <c r="FO302" s="59">
        <f t="shared" si="405"/>
        <v>0</v>
      </c>
      <c r="FP302" s="59">
        <f t="shared" si="405"/>
        <v>0</v>
      </c>
      <c r="FQ302" s="59">
        <f t="shared" si="405"/>
        <v>0</v>
      </c>
      <c r="FR302" s="59">
        <f t="shared" si="405"/>
        <v>0</v>
      </c>
      <c r="FS302" s="59">
        <f t="shared" si="405"/>
        <v>0</v>
      </c>
      <c r="FT302" s="44">
        <f t="shared" si="405"/>
        <v>0</v>
      </c>
      <c r="FU302" s="59">
        <f t="shared" si="405"/>
        <v>0</v>
      </c>
      <c r="FV302" s="59">
        <f t="shared" si="405"/>
        <v>0</v>
      </c>
      <c r="FW302" s="59">
        <f t="shared" si="405"/>
        <v>0</v>
      </c>
      <c r="FX302" s="59">
        <f t="shared" si="405"/>
        <v>0</v>
      </c>
      <c r="FY302" s="59"/>
      <c r="FZ302" s="33"/>
      <c r="GA302" s="33"/>
      <c r="GB302" s="33"/>
      <c r="GC302" s="33"/>
      <c r="GD302" s="6"/>
      <c r="GE302" s="48"/>
    </row>
    <row r="303" spans="1:187" ht="15.75" x14ac:dyDescent="0.25">
      <c r="A303" s="48"/>
      <c r="B303" s="2" t="s">
        <v>695</v>
      </c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  <c r="EQ303" s="59"/>
      <c r="ER303" s="59"/>
      <c r="ES303" s="59"/>
      <c r="ET303" s="59"/>
      <c r="EU303" s="59"/>
      <c r="EV303" s="59"/>
      <c r="EW303" s="59"/>
      <c r="EX303" s="59"/>
      <c r="EY303" s="59"/>
      <c r="EZ303" s="59"/>
      <c r="FA303" s="59"/>
      <c r="FB303" s="59"/>
      <c r="FC303" s="59"/>
      <c r="FD303" s="59"/>
      <c r="FE303" s="59"/>
      <c r="FF303" s="59"/>
      <c r="FG303" s="59"/>
      <c r="FH303" s="59"/>
      <c r="FI303" s="59"/>
      <c r="FJ303" s="59"/>
      <c r="FK303" s="59"/>
      <c r="FL303" s="59"/>
      <c r="FM303" s="59"/>
      <c r="FN303" s="59"/>
      <c r="FO303" s="59"/>
      <c r="FP303" s="59"/>
      <c r="FQ303" s="59"/>
      <c r="FR303" s="59"/>
      <c r="FS303" s="59"/>
      <c r="FT303" s="59"/>
      <c r="FU303" s="59"/>
      <c r="FV303" s="59"/>
      <c r="FW303" s="59"/>
      <c r="FX303" s="59"/>
      <c r="FY303" s="59"/>
      <c r="FZ303" s="33"/>
      <c r="GA303" s="33"/>
      <c r="GB303" s="33"/>
      <c r="GC303" s="33"/>
      <c r="GD303" s="6"/>
      <c r="GE303" s="48"/>
    </row>
    <row r="304" spans="1:187" ht="15.75" x14ac:dyDescent="0.25">
      <c r="A304" s="3" t="s">
        <v>696</v>
      </c>
      <c r="B304" s="2" t="s">
        <v>697</v>
      </c>
      <c r="C304" s="59">
        <f t="shared" ref="C304:BN304" si="406">ROUND((C72/C40),6)</f>
        <v>0</v>
      </c>
      <c r="D304" s="59">
        <f t="shared" si="406"/>
        <v>0</v>
      </c>
      <c r="E304" s="59">
        <f t="shared" si="406"/>
        <v>0</v>
      </c>
      <c r="F304" s="59">
        <f t="shared" si="406"/>
        <v>0</v>
      </c>
      <c r="G304" s="59">
        <f t="shared" si="406"/>
        <v>0</v>
      </c>
      <c r="H304" s="59">
        <f t="shared" si="406"/>
        <v>0</v>
      </c>
      <c r="I304" s="59">
        <f t="shared" si="406"/>
        <v>0</v>
      </c>
      <c r="J304" s="59">
        <f t="shared" si="406"/>
        <v>0</v>
      </c>
      <c r="K304" s="59">
        <f t="shared" si="406"/>
        <v>0</v>
      </c>
      <c r="L304" s="59">
        <f t="shared" si="406"/>
        <v>0</v>
      </c>
      <c r="M304" s="59">
        <f t="shared" si="406"/>
        <v>0</v>
      </c>
      <c r="N304" s="59">
        <f t="shared" si="406"/>
        <v>6.3999999999999997E-5</v>
      </c>
      <c r="O304" s="59">
        <f t="shared" si="406"/>
        <v>0</v>
      </c>
      <c r="P304" s="59">
        <f t="shared" si="406"/>
        <v>0</v>
      </c>
      <c r="Q304" s="59">
        <f t="shared" si="406"/>
        <v>0</v>
      </c>
      <c r="R304" s="59">
        <f t="shared" si="406"/>
        <v>0</v>
      </c>
      <c r="S304" s="59">
        <f t="shared" si="406"/>
        <v>0</v>
      </c>
      <c r="T304" s="59">
        <f t="shared" si="406"/>
        <v>0</v>
      </c>
      <c r="U304" s="59">
        <f t="shared" si="406"/>
        <v>0</v>
      </c>
      <c r="V304" s="59">
        <f t="shared" si="406"/>
        <v>0</v>
      </c>
      <c r="W304" s="44">
        <f t="shared" si="406"/>
        <v>0</v>
      </c>
      <c r="X304" s="59">
        <f t="shared" si="406"/>
        <v>0</v>
      </c>
      <c r="Y304" s="59">
        <f t="shared" si="406"/>
        <v>0</v>
      </c>
      <c r="Z304" s="59">
        <f t="shared" si="406"/>
        <v>0</v>
      </c>
      <c r="AA304" s="59">
        <f t="shared" si="406"/>
        <v>0</v>
      </c>
      <c r="AB304" s="59">
        <f t="shared" si="406"/>
        <v>0</v>
      </c>
      <c r="AC304" s="59">
        <f t="shared" si="406"/>
        <v>0</v>
      </c>
      <c r="AD304" s="59">
        <f t="shared" si="406"/>
        <v>0</v>
      </c>
      <c r="AE304" s="59">
        <f t="shared" si="406"/>
        <v>0</v>
      </c>
      <c r="AF304" s="59">
        <f t="shared" si="406"/>
        <v>0</v>
      </c>
      <c r="AG304" s="59">
        <f t="shared" si="406"/>
        <v>0</v>
      </c>
      <c r="AH304" s="59">
        <f t="shared" si="406"/>
        <v>0</v>
      </c>
      <c r="AI304" s="59">
        <f t="shared" si="406"/>
        <v>0</v>
      </c>
      <c r="AJ304" s="59">
        <f t="shared" si="406"/>
        <v>0</v>
      </c>
      <c r="AK304" s="59">
        <f t="shared" si="406"/>
        <v>0</v>
      </c>
      <c r="AL304" s="59">
        <f t="shared" si="406"/>
        <v>0</v>
      </c>
      <c r="AM304" s="59">
        <f t="shared" si="406"/>
        <v>0</v>
      </c>
      <c r="AN304" s="59">
        <f t="shared" si="406"/>
        <v>0</v>
      </c>
      <c r="AO304" s="59">
        <f t="shared" si="406"/>
        <v>0</v>
      </c>
      <c r="AP304" s="59">
        <f t="shared" si="406"/>
        <v>0</v>
      </c>
      <c r="AQ304" s="59">
        <f t="shared" si="406"/>
        <v>0</v>
      </c>
      <c r="AR304" s="59">
        <f t="shared" si="406"/>
        <v>0</v>
      </c>
      <c r="AS304" s="59">
        <f t="shared" si="406"/>
        <v>0</v>
      </c>
      <c r="AT304" s="59">
        <f t="shared" si="406"/>
        <v>0</v>
      </c>
      <c r="AU304" s="59">
        <f t="shared" si="406"/>
        <v>0</v>
      </c>
      <c r="AV304" s="59">
        <f t="shared" si="406"/>
        <v>0</v>
      </c>
      <c r="AW304" s="59">
        <f t="shared" si="406"/>
        <v>0</v>
      </c>
      <c r="AX304" s="59">
        <f t="shared" si="406"/>
        <v>0</v>
      </c>
      <c r="AY304" s="59">
        <f t="shared" si="406"/>
        <v>0</v>
      </c>
      <c r="AZ304" s="59">
        <f t="shared" si="406"/>
        <v>0</v>
      </c>
      <c r="BA304" s="59">
        <f t="shared" si="406"/>
        <v>0</v>
      </c>
      <c r="BB304" s="59">
        <f t="shared" si="406"/>
        <v>0</v>
      </c>
      <c r="BC304" s="59">
        <f t="shared" si="406"/>
        <v>0</v>
      </c>
      <c r="BD304" s="59">
        <f t="shared" si="406"/>
        <v>0</v>
      </c>
      <c r="BE304" s="59">
        <f t="shared" si="406"/>
        <v>0</v>
      </c>
      <c r="BF304" s="59">
        <f t="shared" si="406"/>
        <v>0</v>
      </c>
      <c r="BG304" s="59">
        <f t="shared" si="406"/>
        <v>0</v>
      </c>
      <c r="BH304" s="59">
        <f t="shared" si="406"/>
        <v>0</v>
      </c>
      <c r="BI304" s="59">
        <f t="shared" si="406"/>
        <v>0</v>
      </c>
      <c r="BJ304" s="59">
        <f t="shared" si="406"/>
        <v>0</v>
      </c>
      <c r="BK304" s="59">
        <f t="shared" si="406"/>
        <v>0</v>
      </c>
      <c r="BL304" s="59">
        <f t="shared" si="406"/>
        <v>0</v>
      </c>
      <c r="BM304" s="59">
        <f t="shared" si="406"/>
        <v>0</v>
      </c>
      <c r="BN304" s="59">
        <f t="shared" si="406"/>
        <v>0</v>
      </c>
      <c r="BO304" s="59">
        <f t="shared" ref="BO304:DZ304" si="407">ROUND((BO72/BO40),6)</f>
        <v>0</v>
      </c>
      <c r="BP304" s="59">
        <f t="shared" si="407"/>
        <v>0</v>
      </c>
      <c r="BQ304" s="59">
        <f t="shared" si="407"/>
        <v>0</v>
      </c>
      <c r="BR304" s="59">
        <f t="shared" si="407"/>
        <v>0</v>
      </c>
      <c r="BS304" s="59">
        <f t="shared" si="407"/>
        <v>0</v>
      </c>
      <c r="BT304" s="59">
        <f t="shared" si="407"/>
        <v>0</v>
      </c>
      <c r="BU304" s="59">
        <f t="shared" si="407"/>
        <v>0</v>
      </c>
      <c r="BV304" s="59">
        <f t="shared" si="407"/>
        <v>0</v>
      </c>
      <c r="BW304" s="59">
        <f t="shared" si="407"/>
        <v>0</v>
      </c>
      <c r="BX304" s="59">
        <f t="shared" si="407"/>
        <v>0</v>
      </c>
      <c r="BY304" s="59">
        <f t="shared" si="407"/>
        <v>0</v>
      </c>
      <c r="BZ304" s="59">
        <f t="shared" si="407"/>
        <v>0</v>
      </c>
      <c r="CA304" s="59">
        <f t="shared" si="407"/>
        <v>0</v>
      </c>
      <c r="CB304" s="59">
        <f t="shared" si="407"/>
        <v>0</v>
      </c>
      <c r="CC304" s="59">
        <f t="shared" si="407"/>
        <v>0</v>
      </c>
      <c r="CD304" s="59">
        <f t="shared" si="407"/>
        <v>0</v>
      </c>
      <c r="CE304" s="59">
        <f t="shared" si="407"/>
        <v>0</v>
      </c>
      <c r="CF304" s="59">
        <f t="shared" si="407"/>
        <v>0</v>
      </c>
      <c r="CG304" s="59">
        <f t="shared" si="407"/>
        <v>0</v>
      </c>
      <c r="CH304" s="59">
        <f t="shared" si="407"/>
        <v>0</v>
      </c>
      <c r="CI304" s="59">
        <f t="shared" si="407"/>
        <v>0</v>
      </c>
      <c r="CJ304" s="59">
        <f t="shared" si="407"/>
        <v>0</v>
      </c>
      <c r="CK304" s="59">
        <f t="shared" si="407"/>
        <v>0</v>
      </c>
      <c r="CL304" s="59">
        <f t="shared" si="407"/>
        <v>0</v>
      </c>
      <c r="CM304" s="59">
        <f t="shared" si="407"/>
        <v>0</v>
      </c>
      <c r="CN304" s="59">
        <f t="shared" si="407"/>
        <v>0</v>
      </c>
      <c r="CO304" s="59">
        <f t="shared" si="407"/>
        <v>0</v>
      </c>
      <c r="CP304" s="59">
        <f t="shared" si="407"/>
        <v>0</v>
      </c>
      <c r="CQ304" s="59">
        <f t="shared" si="407"/>
        <v>0</v>
      </c>
      <c r="CR304" s="59">
        <f t="shared" si="407"/>
        <v>0</v>
      </c>
      <c r="CS304" s="59">
        <f t="shared" si="407"/>
        <v>0</v>
      </c>
      <c r="CT304" s="59">
        <f t="shared" si="407"/>
        <v>0</v>
      </c>
      <c r="CU304" s="59">
        <f t="shared" si="407"/>
        <v>0</v>
      </c>
      <c r="CV304" s="59">
        <f t="shared" si="407"/>
        <v>0</v>
      </c>
      <c r="CW304" s="59">
        <f t="shared" si="407"/>
        <v>0</v>
      </c>
      <c r="CX304" s="59">
        <f t="shared" si="407"/>
        <v>0</v>
      </c>
      <c r="CY304" s="59">
        <f t="shared" si="407"/>
        <v>0</v>
      </c>
      <c r="CZ304" s="59">
        <f t="shared" si="407"/>
        <v>0</v>
      </c>
      <c r="DA304" s="59">
        <f t="shared" si="407"/>
        <v>0</v>
      </c>
      <c r="DB304" s="59">
        <f t="shared" si="407"/>
        <v>0</v>
      </c>
      <c r="DC304" s="59">
        <f t="shared" si="407"/>
        <v>0</v>
      </c>
      <c r="DD304" s="59">
        <f t="shared" si="407"/>
        <v>0</v>
      </c>
      <c r="DE304" s="59">
        <f t="shared" si="407"/>
        <v>0</v>
      </c>
      <c r="DF304" s="59">
        <f t="shared" si="407"/>
        <v>0</v>
      </c>
      <c r="DG304" s="59">
        <f t="shared" si="407"/>
        <v>0</v>
      </c>
      <c r="DH304" s="59">
        <f t="shared" si="407"/>
        <v>0</v>
      </c>
      <c r="DI304" s="59">
        <f t="shared" si="407"/>
        <v>0</v>
      </c>
      <c r="DJ304" s="59">
        <f t="shared" si="407"/>
        <v>0</v>
      </c>
      <c r="DK304" s="59">
        <f t="shared" si="407"/>
        <v>0</v>
      </c>
      <c r="DL304" s="59">
        <f t="shared" si="407"/>
        <v>0</v>
      </c>
      <c r="DM304" s="59">
        <f t="shared" si="407"/>
        <v>0</v>
      </c>
      <c r="DN304" s="59">
        <f t="shared" si="407"/>
        <v>0</v>
      </c>
      <c r="DO304" s="59">
        <f t="shared" si="407"/>
        <v>0</v>
      </c>
      <c r="DP304" s="59">
        <f t="shared" si="407"/>
        <v>0</v>
      </c>
      <c r="DQ304" s="59">
        <f t="shared" si="407"/>
        <v>0</v>
      </c>
      <c r="DR304" s="59">
        <f t="shared" si="407"/>
        <v>0</v>
      </c>
      <c r="DS304" s="59">
        <f t="shared" si="407"/>
        <v>0</v>
      </c>
      <c r="DT304" s="59">
        <f t="shared" si="407"/>
        <v>0</v>
      </c>
      <c r="DU304" s="59">
        <f t="shared" si="407"/>
        <v>0</v>
      </c>
      <c r="DV304" s="59">
        <f t="shared" si="407"/>
        <v>0</v>
      </c>
      <c r="DW304" s="59">
        <f t="shared" si="407"/>
        <v>0</v>
      </c>
      <c r="DX304" s="59">
        <f t="shared" si="407"/>
        <v>0</v>
      </c>
      <c r="DY304" s="59">
        <f t="shared" si="407"/>
        <v>0</v>
      </c>
      <c r="DZ304" s="59">
        <f t="shared" si="407"/>
        <v>0</v>
      </c>
      <c r="EA304" s="59">
        <f t="shared" ref="EA304:FX304" si="408">ROUND((EA72/EA40),6)</f>
        <v>0</v>
      </c>
      <c r="EB304" s="59">
        <f t="shared" si="408"/>
        <v>0</v>
      </c>
      <c r="EC304" s="59">
        <f t="shared" si="408"/>
        <v>0</v>
      </c>
      <c r="ED304" s="59">
        <f t="shared" si="408"/>
        <v>0</v>
      </c>
      <c r="EE304" s="59">
        <f t="shared" si="408"/>
        <v>0</v>
      </c>
      <c r="EF304" s="59">
        <f t="shared" si="408"/>
        <v>0</v>
      </c>
      <c r="EG304" s="59">
        <f t="shared" si="408"/>
        <v>0</v>
      </c>
      <c r="EH304" s="59">
        <f t="shared" si="408"/>
        <v>0</v>
      </c>
      <c r="EI304" s="59">
        <f t="shared" si="408"/>
        <v>0</v>
      </c>
      <c r="EJ304" s="59">
        <f t="shared" si="408"/>
        <v>0</v>
      </c>
      <c r="EK304" s="59">
        <f t="shared" si="408"/>
        <v>0</v>
      </c>
      <c r="EL304" s="59">
        <f t="shared" si="408"/>
        <v>0</v>
      </c>
      <c r="EM304" s="59">
        <f t="shared" si="408"/>
        <v>0</v>
      </c>
      <c r="EN304" s="59">
        <f t="shared" si="408"/>
        <v>0</v>
      </c>
      <c r="EO304" s="59">
        <f t="shared" si="408"/>
        <v>0</v>
      </c>
      <c r="EP304" s="59">
        <f t="shared" si="408"/>
        <v>0</v>
      </c>
      <c r="EQ304" s="59">
        <f t="shared" si="408"/>
        <v>0</v>
      </c>
      <c r="ER304" s="59">
        <f t="shared" si="408"/>
        <v>0</v>
      </c>
      <c r="ES304" s="59">
        <f t="shared" si="408"/>
        <v>0</v>
      </c>
      <c r="ET304" s="59">
        <f t="shared" si="408"/>
        <v>0</v>
      </c>
      <c r="EU304" s="59">
        <f t="shared" si="408"/>
        <v>0</v>
      </c>
      <c r="EV304" s="59">
        <f t="shared" si="408"/>
        <v>0</v>
      </c>
      <c r="EW304" s="59">
        <f t="shared" si="408"/>
        <v>0</v>
      </c>
      <c r="EX304" s="59">
        <f t="shared" si="408"/>
        <v>0</v>
      </c>
      <c r="EY304" s="59">
        <f t="shared" si="408"/>
        <v>0</v>
      </c>
      <c r="EZ304" s="59">
        <f t="shared" si="408"/>
        <v>0</v>
      </c>
      <c r="FA304" s="59">
        <f t="shared" si="408"/>
        <v>0</v>
      </c>
      <c r="FB304" s="59">
        <f t="shared" si="408"/>
        <v>0</v>
      </c>
      <c r="FC304" s="59">
        <f t="shared" si="408"/>
        <v>0</v>
      </c>
      <c r="FD304" s="59">
        <f t="shared" si="408"/>
        <v>0</v>
      </c>
      <c r="FE304" s="59">
        <f t="shared" si="408"/>
        <v>0</v>
      </c>
      <c r="FF304" s="59">
        <f t="shared" si="408"/>
        <v>0</v>
      </c>
      <c r="FG304" s="59">
        <f t="shared" si="408"/>
        <v>0</v>
      </c>
      <c r="FH304" s="59">
        <f t="shared" si="408"/>
        <v>0</v>
      </c>
      <c r="FI304" s="59">
        <f t="shared" si="408"/>
        <v>0</v>
      </c>
      <c r="FJ304" s="59">
        <f t="shared" si="408"/>
        <v>0</v>
      </c>
      <c r="FK304" s="59">
        <f t="shared" si="408"/>
        <v>0</v>
      </c>
      <c r="FL304" s="59">
        <f t="shared" si="408"/>
        <v>0</v>
      </c>
      <c r="FM304" s="59">
        <f t="shared" si="408"/>
        <v>0</v>
      </c>
      <c r="FN304" s="59">
        <f t="shared" si="408"/>
        <v>0</v>
      </c>
      <c r="FO304" s="59">
        <f t="shared" si="408"/>
        <v>0</v>
      </c>
      <c r="FP304" s="59">
        <f t="shared" si="408"/>
        <v>0</v>
      </c>
      <c r="FQ304" s="59">
        <f t="shared" si="408"/>
        <v>0</v>
      </c>
      <c r="FR304" s="59">
        <f t="shared" si="408"/>
        <v>0</v>
      </c>
      <c r="FS304" s="59">
        <f t="shared" si="408"/>
        <v>0</v>
      </c>
      <c r="FT304" s="44">
        <f t="shared" si="408"/>
        <v>0</v>
      </c>
      <c r="FU304" s="59">
        <f t="shared" si="408"/>
        <v>0</v>
      </c>
      <c r="FV304" s="59">
        <f t="shared" si="408"/>
        <v>0</v>
      </c>
      <c r="FW304" s="59">
        <f t="shared" si="408"/>
        <v>0</v>
      </c>
      <c r="FX304" s="59">
        <f t="shared" si="408"/>
        <v>0</v>
      </c>
      <c r="FY304" s="59"/>
      <c r="FZ304" s="33"/>
      <c r="GA304" s="33"/>
      <c r="GB304" s="33"/>
      <c r="GC304" s="33"/>
      <c r="GD304" s="6"/>
      <c r="GE304" s="48"/>
    </row>
    <row r="305" spans="1:187" ht="15.75" x14ac:dyDescent="0.25">
      <c r="A305" s="48"/>
      <c r="B305" s="2" t="s">
        <v>698</v>
      </c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44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  <c r="EN305" s="59"/>
      <c r="EO305" s="59"/>
      <c r="EP305" s="59"/>
      <c r="EQ305" s="59"/>
      <c r="ER305" s="59"/>
      <c r="ES305" s="59"/>
      <c r="ET305" s="59"/>
      <c r="EU305" s="59"/>
      <c r="EV305" s="59"/>
      <c r="EW305" s="59"/>
      <c r="EX305" s="59"/>
      <c r="EY305" s="59"/>
      <c r="EZ305" s="59"/>
      <c r="FA305" s="59"/>
      <c r="FB305" s="59"/>
      <c r="FC305" s="59"/>
      <c r="FD305" s="59"/>
      <c r="FE305" s="59"/>
      <c r="FF305" s="59"/>
      <c r="FG305" s="59"/>
      <c r="FH305" s="59"/>
      <c r="FI305" s="59"/>
      <c r="FJ305" s="59"/>
      <c r="FK305" s="59"/>
      <c r="FL305" s="59"/>
      <c r="FM305" s="59"/>
      <c r="FN305" s="59"/>
      <c r="FO305" s="59"/>
      <c r="FP305" s="59"/>
      <c r="FQ305" s="59"/>
      <c r="FR305" s="59"/>
      <c r="FS305" s="59"/>
      <c r="FT305" s="44"/>
      <c r="FU305" s="59"/>
      <c r="FV305" s="59"/>
      <c r="FW305" s="59"/>
      <c r="FX305" s="59"/>
      <c r="FY305" s="59"/>
      <c r="FZ305" s="33"/>
      <c r="GA305" s="33"/>
      <c r="GB305" s="33"/>
      <c r="GC305" s="33"/>
      <c r="GD305" s="6"/>
      <c r="GE305" s="6"/>
    </row>
    <row r="306" spans="1:187" ht="15.75" x14ac:dyDescent="0.25">
      <c r="A306" s="3" t="s">
        <v>699</v>
      </c>
      <c r="B306" s="2" t="s">
        <v>700</v>
      </c>
      <c r="C306" s="59">
        <f t="shared" ref="C306:BN306" si="409">ROUND((C73/C40),6)</f>
        <v>8.4919999999999995E-3</v>
      </c>
      <c r="D306" s="59">
        <f t="shared" si="409"/>
        <v>1.4238000000000001E-2</v>
      </c>
      <c r="E306" s="59">
        <f t="shared" si="409"/>
        <v>6.7380000000000001E-3</v>
      </c>
      <c r="F306" s="59">
        <f t="shared" si="409"/>
        <v>6.38E-4</v>
      </c>
      <c r="G306" s="59">
        <f t="shared" si="409"/>
        <v>0</v>
      </c>
      <c r="H306" s="59">
        <f t="shared" si="409"/>
        <v>3.032E-3</v>
      </c>
      <c r="I306" s="59">
        <f t="shared" si="409"/>
        <v>1.1374E-2</v>
      </c>
      <c r="J306" s="59">
        <f t="shared" si="409"/>
        <v>0</v>
      </c>
      <c r="K306" s="59">
        <f t="shared" si="409"/>
        <v>0</v>
      </c>
      <c r="L306" s="59">
        <f t="shared" si="409"/>
        <v>1.1185E-2</v>
      </c>
      <c r="M306" s="59">
        <f t="shared" si="409"/>
        <v>4.9639999999999997E-3</v>
      </c>
      <c r="N306" s="59">
        <f t="shared" si="409"/>
        <v>1.6756E-2</v>
      </c>
      <c r="O306" s="59">
        <f t="shared" si="409"/>
        <v>1.5610000000000001E-2</v>
      </c>
      <c r="P306" s="59">
        <f t="shared" si="409"/>
        <v>0</v>
      </c>
      <c r="Q306" s="59">
        <f t="shared" si="409"/>
        <v>1.6691999999999999E-2</v>
      </c>
      <c r="R306" s="59">
        <f t="shared" si="409"/>
        <v>2.2889999999999998E-3</v>
      </c>
      <c r="S306" s="59">
        <f t="shared" si="409"/>
        <v>0</v>
      </c>
      <c r="T306" s="59">
        <f t="shared" si="409"/>
        <v>1.0468E-2</v>
      </c>
      <c r="U306" s="59">
        <f t="shared" si="409"/>
        <v>5.9350000000000002E-3</v>
      </c>
      <c r="V306" s="59">
        <f t="shared" si="409"/>
        <v>0</v>
      </c>
      <c r="W306" s="59">
        <f t="shared" si="409"/>
        <v>0</v>
      </c>
      <c r="X306" s="59">
        <f t="shared" si="409"/>
        <v>1.0886E-2</v>
      </c>
      <c r="Y306" s="59">
        <f t="shared" si="409"/>
        <v>0</v>
      </c>
      <c r="Z306" s="59">
        <f t="shared" si="409"/>
        <v>0</v>
      </c>
      <c r="AA306" s="59">
        <f t="shared" si="409"/>
        <v>1.2237E-2</v>
      </c>
      <c r="AB306" s="59">
        <f t="shared" si="409"/>
        <v>1.0081E-2</v>
      </c>
      <c r="AC306" s="59">
        <f t="shared" si="409"/>
        <v>1.0597000000000001E-2</v>
      </c>
      <c r="AD306" s="59">
        <f t="shared" si="409"/>
        <v>1.0869E-2</v>
      </c>
      <c r="AE306" s="59">
        <f t="shared" si="409"/>
        <v>7.9520000000000007E-3</v>
      </c>
      <c r="AF306" s="59">
        <f t="shared" si="409"/>
        <v>9.5099999999999994E-3</v>
      </c>
      <c r="AG306" s="59">
        <f t="shared" si="409"/>
        <v>3.9659999999999999E-3</v>
      </c>
      <c r="AH306" s="59">
        <f t="shared" si="409"/>
        <v>0</v>
      </c>
      <c r="AI306" s="59">
        <f t="shared" si="409"/>
        <v>0</v>
      </c>
      <c r="AJ306" s="59">
        <f t="shared" si="409"/>
        <v>0</v>
      </c>
      <c r="AK306" s="59">
        <f t="shared" si="409"/>
        <v>0</v>
      </c>
      <c r="AL306" s="59">
        <f t="shared" si="409"/>
        <v>5.1720000000000004E-3</v>
      </c>
      <c r="AM306" s="59">
        <f t="shared" si="409"/>
        <v>0</v>
      </c>
      <c r="AN306" s="59">
        <f t="shared" si="409"/>
        <v>0</v>
      </c>
      <c r="AO306" s="59">
        <f t="shared" si="409"/>
        <v>0</v>
      </c>
      <c r="AP306" s="59">
        <f t="shared" si="409"/>
        <v>1.2168999999999999E-2</v>
      </c>
      <c r="AQ306" s="59">
        <f t="shared" si="409"/>
        <v>2.5209999999999998E-3</v>
      </c>
      <c r="AR306" s="59">
        <f t="shared" si="409"/>
        <v>5.2839999999999996E-3</v>
      </c>
      <c r="AS306" s="59">
        <f t="shared" si="409"/>
        <v>4.8069999999999996E-3</v>
      </c>
      <c r="AT306" s="59">
        <f t="shared" si="409"/>
        <v>0</v>
      </c>
      <c r="AU306" s="59">
        <f t="shared" si="409"/>
        <v>0</v>
      </c>
      <c r="AV306" s="59">
        <f t="shared" si="409"/>
        <v>0</v>
      </c>
      <c r="AW306" s="59">
        <f t="shared" si="409"/>
        <v>0</v>
      </c>
      <c r="AX306" s="59">
        <f t="shared" si="409"/>
        <v>0</v>
      </c>
      <c r="AY306" s="59">
        <f t="shared" si="409"/>
        <v>0</v>
      </c>
      <c r="AZ306" s="59">
        <f t="shared" si="409"/>
        <v>8.8690000000000001E-3</v>
      </c>
      <c r="BA306" s="59">
        <f t="shared" si="409"/>
        <v>2.0428999999999999E-2</v>
      </c>
      <c r="BB306" s="59">
        <f t="shared" si="409"/>
        <v>4.705E-3</v>
      </c>
      <c r="BC306" s="59">
        <f t="shared" si="409"/>
        <v>2.7385E-2</v>
      </c>
      <c r="BD306" s="59">
        <f t="shared" si="409"/>
        <v>1.5363999999999999E-2</v>
      </c>
      <c r="BE306" s="59">
        <f t="shared" si="409"/>
        <v>3.0785E-2</v>
      </c>
      <c r="BF306" s="59">
        <f t="shared" si="409"/>
        <v>1.7312999999999999E-2</v>
      </c>
      <c r="BG306" s="59">
        <f t="shared" si="409"/>
        <v>0</v>
      </c>
      <c r="BH306" s="59">
        <f t="shared" si="409"/>
        <v>4.3290000000000004E-3</v>
      </c>
      <c r="BI306" s="59">
        <f t="shared" si="409"/>
        <v>0</v>
      </c>
      <c r="BJ306" s="59">
        <f t="shared" si="409"/>
        <v>8.0300000000000007E-3</v>
      </c>
      <c r="BK306" s="59">
        <f t="shared" si="409"/>
        <v>1.2848E-2</v>
      </c>
      <c r="BL306" s="59">
        <f t="shared" si="409"/>
        <v>0</v>
      </c>
      <c r="BM306" s="59">
        <f t="shared" si="409"/>
        <v>0</v>
      </c>
      <c r="BN306" s="59">
        <f t="shared" si="409"/>
        <v>5.8609999999999999E-3</v>
      </c>
      <c r="BO306" s="59">
        <f t="shared" ref="BO306:DZ306" si="410">ROUND((BO73/BO40),6)</f>
        <v>2.4759999999999999E-3</v>
      </c>
      <c r="BP306" s="59">
        <f t="shared" si="410"/>
        <v>1.851E-3</v>
      </c>
      <c r="BQ306" s="59">
        <f t="shared" si="410"/>
        <v>8.2269999999999999E-3</v>
      </c>
      <c r="BR306" s="59">
        <f t="shared" si="410"/>
        <v>6.0109999999999999E-3</v>
      </c>
      <c r="BS306" s="59">
        <f t="shared" si="410"/>
        <v>3.5639999999999999E-3</v>
      </c>
      <c r="BT306" s="59">
        <f t="shared" si="410"/>
        <v>3.0980000000000001E-3</v>
      </c>
      <c r="BU306" s="59">
        <f t="shared" si="410"/>
        <v>4.5040000000000002E-3</v>
      </c>
      <c r="BV306" s="59">
        <f t="shared" si="410"/>
        <v>2.4350000000000001E-3</v>
      </c>
      <c r="BW306" s="59">
        <f t="shared" si="410"/>
        <v>7.0439999999999999E-3</v>
      </c>
      <c r="BX306" s="59">
        <f t="shared" si="410"/>
        <v>0</v>
      </c>
      <c r="BY306" s="59">
        <f t="shared" si="410"/>
        <v>3.7469999999999999E-3</v>
      </c>
      <c r="BZ306" s="59">
        <f t="shared" si="410"/>
        <v>0</v>
      </c>
      <c r="CA306" s="59">
        <f t="shared" si="410"/>
        <v>0</v>
      </c>
      <c r="CB306" s="59">
        <f t="shared" si="410"/>
        <v>1.2034E-2</v>
      </c>
      <c r="CC306" s="59">
        <f t="shared" si="410"/>
        <v>0</v>
      </c>
      <c r="CD306" s="59">
        <f t="shared" si="410"/>
        <v>0</v>
      </c>
      <c r="CE306" s="59">
        <f t="shared" si="410"/>
        <v>0</v>
      </c>
      <c r="CF306" s="59">
        <f t="shared" si="410"/>
        <v>0</v>
      </c>
      <c r="CG306" s="59">
        <f t="shared" si="410"/>
        <v>5.0200000000000002E-3</v>
      </c>
      <c r="CH306" s="59">
        <f t="shared" si="410"/>
        <v>0</v>
      </c>
      <c r="CI306" s="59">
        <f t="shared" si="410"/>
        <v>2.6029999999999998E-3</v>
      </c>
      <c r="CJ306" s="59">
        <f t="shared" si="410"/>
        <v>3.4030000000000002E-3</v>
      </c>
      <c r="CK306" s="59">
        <f t="shared" si="410"/>
        <v>5.522E-3</v>
      </c>
      <c r="CL306" s="59">
        <f t="shared" si="410"/>
        <v>8.6099999999999996E-3</v>
      </c>
      <c r="CM306" s="59">
        <f t="shared" si="410"/>
        <v>4.496E-3</v>
      </c>
      <c r="CN306" s="59">
        <f t="shared" si="410"/>
        <v>1.0735E-2</v>
      </c>
      <c r="CO306" s="59">
        <f t="shared" si="410"/>
        <v>7.7559999999999999E-3</v>
      </c>
      <c r="CP306" s="59">
        <f t="shared" si="410"/>
        <v>7.5820000000000002E-3</v>
      </c>
      <c r="CQ306" s="59">
        <f t="shared" si="410"/>
        <v>0</v>
      </c>
      <c r="CR306" s="59">
        <f t="shared" si="410"/>
        <v>3.0620000000000001E-3</v>
      </c>
      <c r="CS306" s="59">
        <f t="shared" si="410"/>
        <v>0</v>
      </c>
      <c r="CT306" s="59">
        <f t="shared" si="410"/>
        <v>0</v>
      </c>
      <c r="CU306" s="59">
        <f t="shared" si="410"/>
        <v>1.3436999999999999E-2</v>
      </c>
      <c r="CV306" s="59">
        <f t="shared" si="410"/>
        <v>1.0045999999999999E-2</v>
      </c>
      <c r="CW306" s="59">
        <f t="shared" si="410"/>
        <v>0</v>
      </c>
      <c r="CX306" s="59">
        <f t="shared" si="410"/>
        <v>0</v>
      </c>
      <c r="CY306" s="59">
        <f t="shared" si="410"/>
        <v>0</v>
      </c>
      <c r="CZ306" s="59">
        <f t="shared" si="410"/>
        <v>2.4870000000000001E-3</v>
      </c>
      <c r="DA306" s="59">
        <f t="shared" si="410"/>
        <v>0</v>
      </c>
      <c r="DB306" s="59">
        <f t="shared" si="410"/>
        <v>0</v>
      </c>
      <c r="DC306" s="59">
        <f t="shared" si="410"/>
        <v>7.2059999999999997E-3</v>
      </c>
      <c r="DD306" s="59">
        <f t="shared" si="410"/>
        <v>0</v>
      </c>
      <c r="DE306" s="59">
        <f t="shared" si="410"/>
        <v>2.993E-3</v>
      </c>
      <c r="DF306" s="59">
        <f t="shared" si="410"/>
        <v>9.1590000000000005E-3</v>
      </c>
      <c r="DG306" s="59">
        <f t="shared" si="410"/>
        <v>1.7149999999999999E-3</v>
      </c>
      <c r="DH306" s="59">
        <f t="shared" si="410"/>
        <v>4.914E-3</v>
      </c>
      <c r="DI306" s="59">
        <f t="shared" si="410"/>
        <v>0</v>
      </c>
      <c r="DJ306" s="59">
        <f t="shared" si="410"/>
        <v>6.7660000000000003E-3</v>
      </c>
      <c r="DK306" s="59">
        <f t="shared" si="410"/>
        <v>7.3460000000000001E-3</v>
      </c>
      <c r="DL306" s="59">
        <f t="shared" si="410"/>
        <v>0</v>
      </c>
      <c r="DM306" s="59">
        <f t="shared" si="410"/>
        <v>6.744E-3</v>
      </c>
      <c r="DN306" s="59">
        <f t="shared" si="410"/>
        <v>9.8200000000000006E-3</v>
      </c>
      <c r="DO306" s="59">
        <f t="shared" si="410"/>
        <v>2.2100000000000002E-3</v>
      </c>
      <c r="DP306" s="59">
        <f t="shared" si="410"/>
        <v>0</v>
      </c>
      <c r="DQ306" s="59">
        <f t="shared" si="410"/>
        <v>0</v>
      </c>
      <c r="DR306" s="59">
        <f t="shared" si="410"/>
        <v>0</v>
      </c>
      <c r="DS306" s="59">
        <f t="shared" si="410"/>
        <v>0</v>
      </c>
      <c r="DT306" s="59">
        <f t="shared" si="410"/>
        <v>0</v>
      </c>
      <c r="DU306" s="59">
        <f t="shared" si="410"/>
        <v>0</v>
      </c>
      <c r="DV306" s="59">
        <f t="shared" si="410"/>
        <v>0</v>
      </c>
      <c r="DW306" s="59">
        <f t="shared" si="410"/>
        <v>8.83E-4</v>
      </c>
      <c r="DX306" s="59">
        <f t="shared" si="410"/>
        <v>8.5349999999999992E-3</v>
      </c>
      <c r="DY306" s="59">
        <f t="shared" si="410"/>
        <v>5.8890000000000001E-3</v>
      </c>
      <c r="DZ306" s="59">
        <f t="shared" si="410"/>
        <v>4.6150000000000002E-3</v>
      </c>
      <c r="EA306" s="59">
        <f t="shared" ref="EA306:FX306" si="411">ROUND((EA73/EA40),6)</f>
        <v>6.9399999999999996E-4</v>
      </c>
      <c r="EB306" s="59">
        <f t="shared" si="411"/>
        <v>7.0819999999999998E-3</v>
      </c>
      <c r="EC306" s="59">
        <f t="shared" si="411"/>
        <v>5.0000000000000001E-3</v>
      </c>
      <c r="ED306" s="59">
        <f t="shared" si="411"/>
        <v>1.686E-3</v>
      </c>
      <c r="EE306" s="59">
        <f t="shared" si="411"/>
        <v>0</v>
      </c>
      <c r="EF306" s="59">
        <f t="shared" si="411"/>
        <v>0</v>
      </c>
      <c r="EG306" s="59">
        <f t="shared" si="411"/>
        <v>0</v>
      </c>
      <c r="EH306" s="59">
        <f t="shared" si="411"/>
        <v>0</v>
      </c>
      <c r="EI306" s="59">
        <f t="shared" si="411"/>
        <v>0</v>
      </c>
      <c r="EJ306" s="59">
        <f t="shared" si="411"/>
        <v>0</v>
      </c>
      <c r="EK306" s="59">
        <f t="shared" si="411"/>
        <v>6.9099999999999999E-4</v>
      </c>
      <c r="EL306" s="59">
        <f t="shared" si="411"/>
        <v>2.9710000000000001E-3</v>
      </c>
      <c r="EM306" s="59">
        <f t="shared" si="411"/>
        <v>9.4640000000000002E-3</v>
      </c>
      <c r="EN306" s="59">
        <f t="shared" si="411"/>
        <v>3.447E-3</v>
      </c>
      <c r="EO306" s="59">
        <f t="shared" si="411"/>
        <v>1.828E-3</v>
      </c>
      <c r="EP306" s="59">
        <f t="shared" si="411"/>
        <v>7.8799999999999999E-3</v>
      </c>
      <c r="EQ306" s="59">
        <f t="shared" si="411"/>
        <v>1.8029999999999999E-3</v>
      </c>
      <c r="ER306" s="59">
        <f t="shared" si="411"/>
        <v>1.0652999999999999E-2</v>
      </c>
      <c r="ES306" s="59">
        <f t="shared" si="411"/>
        <v>0</v>
      </c>
      <c r="ET306" s="59">
        <f t="shared" si="411"/>
        <v>8.3230000000000005E-3</v>
      </c>
      <c r="EU306" s="59">
        <f t="shared" si="411"/>
        <v>0</v>
      </c>
      <c r="EV306" s="59">
        <f t="shared" si="411"/>
        <v>0</v>
      </c>
      <c r="EW306" s="59">
        <f t="shared" si="411"/>
        <v>2.3749999999999999E-3</v>
      </c>
      <c r="EX306" s="59">
        <f t="shared" si="411"/>
        <v>1.0005999999999999E-2</v>
      </c>
      <c r="EY306" s="59">
        <f t="shared" si="411"/>
        <v>0</v>
      </c>
      <c r="EZ306" s="59">
        <f t="shared" si="411"/>
        <v>0</v>
      </c>
      <c r="FA306" s="59">
        <f t="shared" si="411"/>
        <v>2.5209999999999998E-3</v>
      </c>
      <c r="FB306" s="59">
        <f t="shared" si="411"/>
        <v>2.0669999999999998E-3</v>
      </c>
      <c r="FC306" s="59">
        <f t="shared" si="411"/>
        <v>4.3020000000000003E-3</v>
      </c>
      <c r="FD306" s="59">
        <f t="shared" si="411"/>
        <v>0</v>
      </c>
      <c r="FE306" s="59">
        <f t="shared" si="411"/>
        <v>7.3480000000000004E-3</v>
      </c>
      <c r="FF306" s="59">
        <f t="shared" si="411"/>
        <v>0</v>
      </c>
      <c r="FG306" s="59">
        <f t="shared" si="411"/>
        <v>0</v>
      </c>
      <c r="FH306" s="59">
        <f t="shared" si="411"/>
        <v>3.9569999999999996E-3</v>
      </c>
      <c r="FI306" s="59">
        <f t="shared" si="411"/>
        <v>3.6719999999999999E-3</v>
      </c>
      <c r="FJ306" s="59">
        <f t="shared" si="411"/>
        <v>3.081E-3</v>
      </c>
      <c r="FK306" s="59">
        <f t="shared" si="411"/>
        <v>4.3660000000000001E-3</v>
      </c>
      <c r="FL306" s="59">
        <f t="shared" si="411"/>
        <v>5.4250000000000001E-3</v>
      </c>
      <c r="FM306" s="59">
        <f t="shared" si="411"/>
        <v>1.2340000000000001E-3</v>
      </c>
      <c r="FN306" s="59">
        <f t="shared" si="411"/>
        <v>9.6480000000000003E-3</v>
      </c>
      <c r="FO306" s="59">
        <f t="shared" si="411"/>
        <v>2.153E-3</v>
      </c>
      <c r="FP306" s="59">
        <f t="shared" si="411"/>
        <v>3.241E-3</v>
      </c>
      <c r="FQ306" s="59">
        <f t="shared" si="411"/>
        <v>4.8110000000000002E-3</v>
      </c>
      <c r="FR306" s="59">
        <f t="shared" si="411"/>
        <v>6.2310000000000004E-3</v>
      </c>
      <c r="FS306" s="59">
        <f t="shared" si="411"/>
        <v>2.9999999999999997E-4</v>
      </c>
      <c r="FT306" s="44">
        <f t="shared" si="411"/>
        <v>1.6559999999999999E-3</v>
      </c>
      <c r="FU306" s="59">
        <f t="shared" si="411"/>
        <v>1.1034E-2</v>
      </c>
      <c r="FV306" s="59">
        <f t="shared" si="411"/>
        <v>1.2733E-2</v>
      </c>
      <c r="FW306" s="59">
        <f t="shared" si="411"/>
        <v>0</v>
      </c>
      <c r="FX306" s="59">
        <f t="shared" si="411"/>
        <v>1.6981E-2</v>
      </c>
      <c r="FY306" s="59"/>
      <c r="FZ306" s="33"/>
      <c r="GA306" s="33"/>
      <c r="GB306" s="33"/>
      <c r="GC306" s="33"/>
      <c r="GD306" s="6"/>
      <c r="GE306" s="6"/>
    </row>
    <row r="307" spans="1:187" ht="15.75" x14ac:dyDescent="0.25">
      <c r="A307" s="48"/>
      <c r="B307" s="2" t="s">
        <v>701</v>
      </c>
      <c r="C307" s="59">
        <f>C306*1000</f>
        <v>8.4919999999999991</v>
      </c>
      <c r="D307" s="59">
        <f t="shared" ref="D307:BO307" si="412">D306*1000</f>
        <v>14.238000000000001</v>
      </c>
      <c r="E307" s="59">
        <f t="shared" si="412"/>
        <v>6.7380000000000004</v>
      </c>
      <c r="F307" s="59">
        <f t="shared" si="412"/>
        <v>0.63800000000000001</v>
      </c>
      <c r="G307" s="59">
        <f t="shared" si="412"/>
        <v>0</v>
      </c>
      <c r="H307" s="59">
        <f t="shared" si="412"/>
        <v>3.032</v>
      </c>
      <c r="I307" s="59">
        <f t="shared" si="412"/>
        <v>11.374000000000001</v>
      </c>
      <c r="J307" s="59">
        <f t="shared" si="412"/>
        <v>0</v>
      </c>
      <c r="K307" s="59">
        <f t="shared" si="412"/>
        <v>0</v>
      </c>
      <c r="L307" s="59">
        <f t="shared" si="412"/>
        <v>11.185</v>
      </c>
      <c r="M307" s="59">
        <f t="shared" si="412"/>
        <v>4.9639999999999995</v>
      </c>
      <c r="N307" s="59">
        <f t="shared" si="412"/>
        <v>16.756</v>
      </c>
      <c r="O307" s="59">
        <f t="shared" si="412"/>
        <v>15.610000000000001</v>
      </c>
      <c r="P307" s="59">
        <f t="shared" si="412"/>
        <v>0</v>
      </c>
      <c r="Q307" s="59">
        <f t="shared" si="412"/>
        <v>16.692</v>
      </c>
      <c r="R307" s="59">
        <f t="shared" si="412"/>
        <v>2.2889999999999997</v>
      </c>
      <c r="S307" s="59">
        <f t="shared" si="412"/>
        <v>0</v>
      </c>
      <c r="T307" s="59">
        <f t="shared" si="412"/>
        <v>10.468</v>
      </c>
      <c r="U307" s="59">
        <f t="shared" si="412"/>
        <v>5.9350000000000005</v>
      </c>
      <c r="V307" s="59">
        <f t="shared" si="412"/>
        <v>0</v>
      </c>
      <c r="W307" s="59">
        <f t="shared" si="412"/>
        <v>0</v>
      </c>
      <c r="X307" s="59">
        <f t="shared" si="412"/>
        <v>10.885999999999999</v>
      </c>
      <c r="Y307" s="59">
        <f t="shared" si="412"/>
        <v>0</v>
      </c>
      <c r="Z307" s="59">
        <f t="shared" si="412"/>
        <v>0</v>
      </c>
      <c r="AA307" s="59">
        <f t="shared" si="412"/>
        <v>12.237</v>
      </c>
      <c r="AB307" s="59">
        <f t="shared" si="412"/>
        <v>10.081</v>
      </c>
      <c r="AC307" s="59">
        <f t="shared" si="412"/>
        <v>10.597000000000001</v>
      </c>
      <c r="AD307" s="59">
        <f t="shared" si="412"/>
        <v>10.869</v>
      </c>
      <c r="AE307" s="59">
        <f t="shared" si="412"/>
        <v>7.9520000000000008</v>
      </c>
      <c r="AF307" s="59">
        <f t="shared" si="412"/>
        <v>9.51</v>
      </c>
      <c r="AG307" s="59">
        <f t="shared" si="412"/>
        <v>3.9659999999999997</v>
      </c>
      <c r="AH307" s="59">
        <f t="shared" si="412"/>
        <v>0</v>
      </c>
      <c r="AI307" s="59">
        <f t="shared" si="412"/>
        <v>0</v>
      </c>
      <c r="AJ307" s="59">
        <f t="shared" si="412"/>
        <v>0</v>
      </c>
      <c r="AK307" s="59">
        <f t="shared" si="412"/>
        <v>0</v>
      </c>
      <c r="AL307" s="59">
        <f t="shared" si="412"/>
        <v>5.1720000000000006</v>
      </c>
      <c r="AM307" s="59">
        <f t="shared" si="412"/>
        <v>0</v>
      </c>
      <c r="AN307" s="59">
        <f t="shared" si="412"/>
        <v>0</v>
      </c>
      <c r="AO307" s="59">
        <f t="shared" si="412"/>
        <v>0</v>
      </c>
      <c r="AP307" s="59">
        <f t="shared" si="412"/>
        <v>12.168999999999999</v>
      </c>
      <c r="AQ307" s="59">
        <f t="shared" si="412"/>
        <v>2.5209999999999999</v>
      </c>
      <c r="AR307" s="59">
        <f t="shared" si="412"/>
        <v>5.2839999999999998</v>
      </c>
      <c r="AS307" s="59">
        <f t="shared" si="412"/>
        <v>4.8069999999999995</v>
      </c>
      <c r="AT307" s="59">
        <f t="shared" si="412"/>
        <v>0</v>
      </c>
      <c r="AU307" s="59">
        <f t="shared" si="412"/>
        <v>0</v>
      </c>
      <c r="AV307" s="59">
        <f t="shared" si="412"/>
        <v>0</v>
      </c>
      <c r="AW307" s="59">
        <f t="shared" si="412"/>
        <v>0</v>
      </c>
      <c r="AX307" s="59">
        <f t="shared" si="412"/>
        <v>0</v>
      </c>
      <c r="AY307" s="59">
        <f t="shared" si="412"/>
        <v>0</v>
      </c>
      <c r="AZ307" s="59">
        <f t="shared" si="412"/>
        <v>8.8689999999999998</v>
      </c>
      <c r="BA307" s="59">
        <f t="shared" si="412"/>
        <v>20.428999999999998</v>
      </c>
      <c r="BB307" s="59">
        <f t="shared" si="412"/>
        <v>4.7050000000000001</v>
      </c>
      <c r="BC307" s="59">
        <f t="shared" si="412"/>
        <v>27.384999999999998</v>
      </c>
      <c r="BD307" s="59">
        <f t="shared" si="412"/>
        <v>15.363999999999999</v>
      </c>
      <c r="BE307" s="59">
        <f t="shared" si="412"/>
        <v>30.785</v>
      </c>
      <c r="BF307" s="59">
        <f t="shared" si="412"/>
        <v>17.312999999999999</v>
      </c>
      <c r="BG307" s="59">
        <f t="shared" si="412"/>
        <v>0</v>
      </c>
      <c r="BH307" s="59">
        <f t="shared" si="412"/>
        <v>4.3290000000000006</v>
      </c>
      <c r="BI307" s="59">
        <f t="shared" si="412"/>
        <v>0</v>
      </c>
      <c r="BJ307" s="59">
        <f t="shared" si="412"/>
        <v>8.0300000000000011</v>
      </c>
      <c r="BK307" s="59">
        <f t="shared" si="412"/>
        <v>12.848000000000001</v>
      </c>
      <c r="BL307" s="59">
        <f t="shared" si="412"/>
        <v>0</v>
      </c>
      <c r="BM307" s="59">
        <f t="shared" si="412"/>
        <v>0</v>
      </c>
      <c r="BN307" s="59">
        <f t="shared" si="412"/>
        <v>5.8609999999999998</v>
      </c>
      <c r="BO307" s="59">
        <f t="shared" si="412"/>
        <v>2.476</v>
      </c>
      <c r="BP307" s="59">
        <f t="shared" ref="BP307:EA307" si="413">BP306*1000</f>
        <v>1.851</v>
      </c>
      <c r="BQ307" s="59">
        <f t="shared" si="413"/>
        <v>8.2270000000000003</v>
      </c>
      <c r="BR307" s="59">
        <f t="shared" si="413"/>
        <v>6.0110000000000001</v>
      </c>
      <c r="BS307" s="59">
        <f t="shared" si="413"/>
        <v>3.5640000000000001</v>
      </c>
      <c r="BT307" s="59">
        <f t="shared" si="413"/>
        <v>3.0979999999999999</v>
      </c>
      <c r="BU307" s="59">
        <f t="shared" si="413"/>
        <v>4.5040000000000004</v>
      </c>
      <c r="BV307" s="59">
        <f t="shared" si="413"/>
        <v>2.4350000000000001</v>
      </c>
      <c r="BW307" s="59">
        <f t="shared" si="413"/>
        <v>7.0439999999999996</v>
      </c>
      <c r="BX307" s="59">
        <f t="shared" si="413"/>
        <v>0</v>
      </c>
      <c r="BY307" s="59">
        <f t="shared" si="413"/>
        <v>3.7469999999999999</v>
      </c>
      <c r="BZ307" s="59">
        <f t="shared" si="413"/>
        <v>0</v>
      </c>
      <c r="CA307" s="59">
        <f t="shared" si="413"/>
        <v>0</v>
      </c>
      <c r="CB307" s="59">
        <f t="shared" si="413"/>
        <v>12.033999999999999</v>
      </c>
      <c r="CC307" s="59">
        <f t="shared" si="413"/>
        <v>0</v>
      </c>
      <c r="CD307" s="59">
        <f t="shared" si="413"/>
        <v>0</v>
      </c>
      <c r="CE307" s="59">
        <f t="shared" si="413"/>
        <v>0</v>
      </c>
      <c r="CF307" s="59">
        <f t="shared" si="413"/>
        <v>0</v>
      </c>
      <c r="CG307" s="59">
        <f t="shared" si="413"/>
        <v>5.0200000000000005</v>
      </c>
      <c r="CH307" s="59">
        <f t="shared" si="413"/>
        <v>0</v>
      </c>
      <c r="CI307" s="59">
        <f t="shared" si="413"/>
        <v>2.6029999999999998</v>
      </c>
      <c r="CJ307" s="59">
        <f t="shared" si="413"/>
        <v>3.403</v>
      </c>
      <c r="CK307" s="59">
        <f t="shared" si="413"/>
        <v>5.5220000000000002</v>
      </c>
      <c r="CL307" s="59">
        <f t="shared" si="413"/>
        <v>8.61</v>
      </c>
      <c r="CM307" s="59">
        <f t="shared" si="413"/>
        <v>4.4960000000000004</v>
      </c>
      <c r="CN307" s="59">
        <f t="shared" si="413"/>
        <v>10.734999999999999</v>
      </c>
      <c r="CO307" s="59">
        <f t="shared" si="413"/>
        <v>7.7560000000000002</v>
      </c>
      <c r="CP307" s="59">
        <f t="shared" si="413"/>
        <v>7.5819999999999999</v>
      </c>
      <c r="CQ307" s="59">
        <f t="shared" si="413"/>
        <v>0</v>
      </c>
      <c r="CR307" s="59">
        <f t="shared" si="413"/>
        <v>3.0619999999999998</v>
      </c>
      <c r="CS307" s="59">
        <f t="shared" si="413"/>
        <v>0</v>
      </c>
      <c r="CT307" s="59">
        <f t="shared" si="413"/>
        <v>0</v>
      </c>
      <c r="CU307" s="59">
        <f t="shared" si="413"/>
        <v>13.436999999999999</v>
      </c>
      <c r="CV307" s="59">
        <f t="shared" si="413"/>
        <v>10.045999999999999</v>
      </c>
      <c r="CW307" s="59">
        <f t="shared" si="413"/>
        <v>0</v>
      </c>
      <c r="CX307" s="59">
        <f t="shared" si="413"/>
        <v>0</v>
      </c>
      <c r="CY307" s="59">
        <f t="shared" si="413"/>
        <v>0</v>
      </c>
      <c r="CZ307" s="59">
        <f t="shared" si="413"/>
        <v>2.4870000000000001</v>
      </c>
      <c r="DA307" s="59">
        <f t="shared" si="413"/>
        <v>0</v>
      </c>
      <c r="DB307" s="59">
        <f t="shared" si="413"/>
        <v>0</v>
      </c>
      <c r="DC307" s="59">
        <f t="shared" si="413"/>
        <v>7.2059999999999995</v>
      </c>
      <c r="DD307" s="59">
        <f t="shared" si="413"/>
        <v>0</v>
      </c>
      <c r="DE307" s="59">
        <f t="shared" si="413"/>
        <v>2.9929999999999999</v>
      </c>
      <c r="DF307" s="59">
        <f t="shared" si="413"/>
        <v>9.1590000000000007</v>
      </c>
      <c r="DG307" s="59">
        <f t="shared" si="413"/>
        <v>1.7149999999999999</v>
      </c>
      <c r="DH307" s="59">
        <f t="shared" si="413"/>
        <v>4.9139999999999997</v>
      </c>
      <c r="DI307" s="59">
        <f t="shared" si="413"/>
        <v>0</v>
      </c>
      <c r="DJ307" s="59">
        <f t="shared" si="413"/>
        <v>6.766</v>
      </c>
      <c r="DK307" s="59">
        <f t="shared" si="413"/>
        <v>7.3460000000000001</v>
      </c>
      <c r="DL307" s="59">
        <f t="shared" si="413"/>
        <v>0</v>
      </c>
      <c r="DM307" s="59">
        <f t="shared" si="413"/>
        <v>6.7439999999999998</v>
      </c>
      <c r="DN307" s="59">
        <f t="shared" si="413"/>
        <v>9.82</v>
      </c>
      <c r="DO307" s="59">
        <f t="shared" si="413"/>
        <v>2.21</v>
      </c>
      <c r="DP307" s="59">
        <f t="shared" si="413"/>
        <v>0</v>
      </c>
      <c r="DQ307" s="59">
        <f t="shared" si="413"/>
        <v>0</v>
      </c>
      <c r="DR307" s="59">
        <f t="shared" si="413"/>
        <v>0</v>
      </c>
      <c r="DS307" s="59">
        <f t="shared" si="413"/>
        <v>0</v>
      </c>
      <c r="DT307" s="59">
        <f t="shared" si="413"/>
        <v>0</v>
      </c>
      <c r="DU307" s="59">
        <f t="shared" si="413"/>
        <v>0</v>
      </c>
      <c r="DV307" s="59">
        <f t="shared" si="413"/>
        <v>0</v>
      </c>
      <c r="DW307" s="59">
        <f t="shared" si="413"/>
        <v>0.88300000000000001</v>
      </c>
      <c r="DX307" s="59">
        <f t="shared" si="413"/>
        <v>8.5349999999999984</v>
      </c>
      <c r="DY307" s="59">
        <f t="shared" si="413"/>
        <v>5.8890000000000002</v>
      </c>
      <c r="DZ307" s="59">
        <f t="shared" si="413"/>
        <v>4.6150000000000002</v>
      </c>
      <c r="EA307" s="59">
        <f t="shared" si="413"/>
        <v>0.69399999999999995</v>
      </c>
      <c r="EB307" s="59">
        <f t="shared" ref="EB307:FX307" si="414">EB306*1000</f>
        <v>7.0819999999999999</v>
      </c>
      <c r="EC307" s="59">
        <f t="shared" si="414"/>
        <v>5</v>
      </c>
      <c r="ED307" s="59">
        <f t="shared" si="414"/>
        <v>1.6859999999999999</v>
      </c>
      <c r="EE307" s="59">
        <f t="shared" si="414"/>
        <v>0</v>
      </c>
      <c r="EF307" s="59">
        <f t="shared" si="414"/>
        <v>0</v>
      </c>
      <c r="EG307" s="59">
        <f t="shared" si="414"/>
        <v>0</v>
      </c>
      <c r="EH307" s="59">
        <f t="shared" si="414"/>
        <v>0</v>
      </c>
      <c r="EI307" s="59">
        <f t="shared" si="414"/>
        <v>0</v>
      </c>
      <c r="EJ307" s="59">
        <f t="shared" si="414"/>
        <v>0</v>
      </c>
      <c r="EK307" s="59">
        <f t="shared" si="414"/>
        <v>0.69099999999999995</v>
      </c>
      <c r="EL307" s="59">
        <f t="shared" si="414"/>
        <v>2.9710000000000001</v>
      </c>
      <c r="EM307" s="59">
        <f t="shared" si="414"/>
        <v>9.4640000000000004</v>
      </c>
      <c r="EN307" s="59">
        <f t="shared" si="414"/>
        <v>3.4470000000000001</v>
      </c>
      <c r="EO307" s="59">
        <f t="shared" si="414"/>
        <v>1.8280000000000001</v>
      </c>
      <c r="EP307" s="59">
        <f t="shared" si="414"/>
        <v>7.88</v>
      </c>
      <c r="EQ307" s="59">
        <f t="shared" si="414"/>
        <v>1.8029999999999999</v>
      </c>
      <c r="ER307" s="59">
        <f t="shared" si="414"/>
        <v>10.652999999999999</v>
      </c>
      <c r="ES307" s="59">
        <f t="shared" si="414"/>
        <v>0</v>
      </c>
      <c r="ET307" s="59">
        <f t="shared" si="414"/>
        <v>8.3230000000000004</v>
      </c>
      <c r="EU307" s="59">
        <f t="shared" si="414"/>
        <v>0</v>
      </c>
      <c r="EV307" s="59">
        <f t="shared" si="414"/>
        <v>0</v>
      </c>
      <c r="EW307" s="59">
        <f t="shared" si="414"/>
        <v>2.375</v>
      </c>
      <c r="EX307" s="59">
        <f t="shared" si="414"/>
        <v>10.005999999999998</v>
      </c>
      <c r="EY307" s="59">
        <f t="shared" si="414"/>
        <v>0</v>
      </c>
      <c r="EZ307" s="59">
        <f t="shared" si="414"/>
        <v>0</v>
      </c>
      <c r="FA307" s="59">
        <f t="shared" si="414"/>
        <v>2.5209999999999999</v>
      </c>
      <c r="FB307" s="59">
        <f t="shared" si="414"/>
        <v>2.0669999999999997</v>
      </c>
      <c r="FC307" s="59">
        <f t="shared" si="414"/>
        <v>4.3020000000000005</v>
      </c>
      <c r="FD307" s="59">
        <f t="shared" si="414"/>
        <v>0</v>
      </c>
      <c r="FE307" s="59">
        <f t="shared" si="414"/>
        <v>7.3480000000000008</v>
      </c>
      <c r="FF307" s="59">
        <f t="shared" si="414"/>
        <v>0</v>
      </c>
      <c r="FG307" s="59">
        <f t="shared" si="414"/>
        <v>0</v>
      </c>
      <c r="FH307" s="59">
        <f t="shared" si="414"/>
        <v>3.9569999999999994</v>
      </c>
      <c r="FI307" s="59">
        <f t="shared" si="414"/>
        <v>3.6719999999999997</v>
      </c>
      <c r="FJ307" s="59">
        <f t="shared" si="414"/>
        <v>3.081</v>
      </c>
      <c r="FK307" s="59">
        <f t="shared" si="414"/>
        <v>4.3659999999999997</v>
      </c>
      <c r="FL307" s="59">
        <f t="shared" si="414"/>
        <v>5.4249999999999998</v>
      </c>
      <c r="FM307" s="59">
        <f t="shared" si="414"/>
        <v>1.234</v>
      </c>
      <c r="FN307" s="59">
        <f t="shared" si="414"/>
        <v>9.6479999999999997</v>
      </c>
      <c r="FO307" s="59">
        <f t="shared" si="414"/>
        <v>2.153</v>
      </c>
      <c r="FP307" s="59">
        <f t="shared" si="414"/>
        <v>3.2410000000000001</v>
      </c>
      <c r="FQ307" s="59">
        <f t="shared" si="414"/>
        <v>4.8109999999999999</v>
      </c>
      <c r="FR307" s="59">
        <f t="shared" si="414"/>
        <v>6.2310000000000008</v>
      </c>
      <c r="FS307" s="59">
        <f t="shared" si="414"/>
        <v>0.3</v>
      </c>
      <c r="FT307" s="59">
        <f t="shared" si="414"/>
        <v>1.6559999999999999</v>
      </c>
      <c r="FU307" s="59">
        <f t="shared" si="414"/>
        <v>11.034000000000001</v>
      </c>
      <c r="FV307" s="59">
        <f t="shared" si="414"/>
        <v>12.732999999999999</v>
      </c>
      <c r="FW307" s="59">
        <f t="shared" si="414"/>
        <v>0</v>
      </c>
      <c r="FX307" s="59">
        <f t="shared" si="414"/>
        <v>16.980999999999998</v>
      </c>
      <c r="FY307" s="59"/>
      <c r="FZ307" s="33"/>
      <c r="GA307" s="33"/>
      <c r="GB307" s="33"/>
      <c r="GC307" s="33"/>
      <c r="GD307" s="6"/>
      <c r="GE307" s="6"/>
    </row>
    <row r="308" spans="1:187" ht="15.75" x14ac:dyDescent="0.25">
      <c r="A308" s="3" t="s">
        <v>702</v>
      </c>
      <c r="B308" s="2" t="s">
        <v>703</v>
      </c>
      <c r="C308" s="59">
        <f t="shared" ref="C308:AH308" si="415">SUM(C300:C306)</f>
        <v>3.4892999999999993E-2</v>
      </c>
      <c r="D308" s="59">
        <f t="shared" si="415"/>
        <v>4.1237999999999997E-2</v>
      </c>
      <c r="E308" s="59">
        <f t="shared" si="415"/>
        <v>3.1425999999999996E-2</v>
      </c>
      <c r="F308" s="59">
        <f t="shared" si="415"/>
        <v>2.69E-2</v>
      </c>
      <c r="G308" s="59">
        <f t="shared" si="415"/>
        <v>2.2284999999999999E-2</v>
      </c>
      <c r="H308" s="59">
        <f t="shared" si="415"/>
        <v>3.0032E-2</v>
      </c>
      <c r="I308" s="59">
        <f t="shared" si="415"/>
        <v>3.9126000000000001E-2</v>
      </c>
      <c r="J308" s="59">
        <f t="shared" si="415"/>
        <v>2.7E-2</v>
      </c>
      <c r="K308" s="59">
        <f t="shared" si="415"/>
        <v>2.7E-2</v>
      </c>
      <c r="L308" s="59">
        <f t="shared" si="415"/>
        <v>3.3079999999999998E-2</v>
      </c>
      <c r="M308" s="59">
        <f t="shared" si="415"/>
        <v>2.5911E-2</v>
      </c>
      <c r="N308" s="59">
        <f t="shared" si="415"/>
        <v>3.8242999999999999E-2</v>
      </c>
      <c r="O308" s="59">
        <f t="shared" si="415"/>
        <v>4.2327000000000004E-2</v>
      </c>
      <c r="P308" s="59">
        <f t="shared" si="415"/>
        <v>2.7185000000000001E-2</v>
      </c>
      <c r="Q308" s="59">
        <f t="shared" si="415"/>
        <v>4.2702000000000004E-2</v>
      </c>
      <c r="R308" s="59">
        <f t="shared" si="415"/>
        <v>2.6197999999999999E-2</v>
      </c>
      <c r="S308" s="59">
        <f t="shared" si="415"/>
        <v>2.1013999999999998E-2</v>
      </c>
      <c r="T308" s="59">
        <f t="shared" si="415"/>
        <v>2.9768999999999997E-2</v>
      </c>
      <c r="U308" s="59">
        <f t="shared" si="415"/>
        <v>2.4735999999999998E-2</v>
      </c>
      <c r="V308" s="59">
        <f t="shared" si="415"/>
        <v>2.7E-2</v>
      </c>
      <c r="W308" s="44">
        <f t="shared" si="415"/>
        <v>2.7E-2</v>
      </c>
      <c r="X308" s="59">
        <f t="shared" si="415"/>
        <v>2.1978999999999999E-2</v>
      </c>
      <c r="Y308" s="59">
        <f t="shared" si="415"/>
        <v>1.9498000000000001E-2</v>
      </c>
      <c r="Z308" s="59">
        <f t="shared" si="415"/>
        <v>2.4487999999999996E-2</v>
      </c>
      <c r="AA308" s="59">
        <f t="shared" si="415"/>
        <v>3.7232000000000001E-2</v>
      </c>
      <c r="AB308" s="59">
        <f t="shared" si="415"/>
        <v>3.5103999999999996E-2</v>
      </c>
      <c r="AC308" s="59">
        <f t="shared" si="415"/>
        <v>2.6578999999999998E-2</v>
      </c>
      <c r="AD308" s="59">
        <f t="shared" si="415"/>
        <v>2.5562000000000001E-2</v>
      </c>
      <c r="AE308" s="59">
        <f t="shared" si="415"/>
        <v>1.7590000000000001E-2</v>
      </c>
      <c r="AF308" s="59">
        <f t="shared" si="415"/>
        <v>1.6184E-2</v>
      </c>
      <c r="AG308" s="59">
        <f t="shared" si="415"/>
        <v>1.6447E-2</v>
      </c>
      <c r="AH308" s="59">
        <f t="shared" si="415"/>
        <v>2.3233000000000004E-2</v>
      </c>
      <c r="AI308" s="59">
        <f t="shared" ref="AI308:CT308" si="416">SUM(AI300:AI306)</f>
        <v>2.7E-2</v>
      </c>
      <c r="AJ308" s="59">
        <f t="shared" si="416"/>
        <v>1.8787999999999999E-2</v>
      </c>
      <c r="AK308" s="59">
        <f t="shared" si="416"/>
        <v>1.6280000000000003E-2</v>
      </c>
      <c r="AL308" s="59">
        <f t="shared" si="416"/>
        <v>3.2171999999999999E-2</v>
      </c>
      <c r="AM308" s="59">
        <f t="shared" si="416"/>
        <v>1.6449000000000002E-2</v>
      </c>
      <c r="AN308" s="59">
        <f t="shared" si="416"/>
        <v>2.2903E-2</v>
      </c>
      <c r="AO308" s="59">
        <f t="shared" si="416"/>
        <v>2.2655999999999999E-2</v>
      </c>
      <c r="AP308" s="59">
        <f t="shared" si="416"/>
        <v>3.771E-2</v>
      </c>
      <c r="AQ308" s="59">
        <f t="shared" si="416"/>
        <v>1.8079999999999999E-2</v>
      </c>
      <c r="AR308" s="59">
        <f t="shared" si="416"/>
        <v>3.0724000000000001E-2</v>
      </c>
      <c r="AS308" s="59">
        <f t="shared" si="416"/>
        <v>1.7155E-2</v>
      </c>
      <c r="AT308" s="59">
        <f t="shared" si="416"/>
        <v>2.6713999999999998E-2</v>
      </c>
      <c r="AU308" s="59">
        <f t="shared" si="416"/>
        <v>1.9188E-2</v>
      </c>
      <c r="AV308" s="59">
        <f t="shared" si="416"/>
        <v>2.5359000000000003E-2</v>
      </c>
      <c r="AW308" s="59">
        <f t="shared" si="416"/>
        <v>2.0596E-2</v>
      </c>
      <c r="AX308" s="59">
        <f t="shared" si="416"/>
        <v>1.6797999999999997E-2</v>
      </c>
      <c r="AY308" s="59">
        <f t="shared" si="416"/>
        <v>2.7E-2</v>
      </c>
      <c r="AZ308" s="59">
        <f t="shared" si="416"/>
        <v>2.5215000000000001E-2</v>
      </c>
      <c r="BA308" s="59">
        <f t="shared" si="416"/>
        <v>4.2323E-2</v>
      </c>
      <c r="BB308" s="59">
        <f t="shared" si="416"/>
        <v>2.4389000000000001E-2</v>
      </c>
      <c r="BC308" s="59">
        <f t="shared" si="416"/>
        <v>4.9946999999999998E-2</v>
      </c>
      <c r="BD308" s="59">
        <f t="shared" si="416"/>
        <v>4.2363999999999999E-2</v>
      </c>
      <c r="BE308" s="59">
        <f t="shared" si="416"/>
        <v>5.3600999999999996E-2</v>
      </c>
      <c r="BF308" s="59">
        <f t="shared" si="416"/>
        <v>4.4264999999999999E-2</v>
      </c>
      <c r="BG308" s="59">
        <f t="shared" si="416"/>
        <v>2.7E-2</v>
      </c>
      <c r="BH308" s="59">
        <f t="shared" si="416"/>
        <v>2.5748E-2</v>
      </c>
      <c r="BI308" s="59">
        <f t="shared" si="416"/>
        <v>8.4329999999999995E-3</v>
      </c>
      <c r="BJ308" s="59">
        <f t="shared" si="416"/>
        <v>3.1194E-2</v>
      </c>
      <c r="BK308" s="59">
        <f t="shared" si="416"/>
        <v>3.7307E-2</v>
      </c>
      <c r="BL308" s="59">
        <f t="shared" si="416"/>
        <v>2.7E-2</v>
      </c>
      <c r="BM308" s="59">
        <f t="shared" si="416"/>
        <v>2.2704999999999999E-2</v>
      </c>
      <c r="BN308" s="59">
        <f t="shared" si="416"/>
        <v>3.2861000000000001E-2</v>
      </c>
      <c r="BO308" s="59">
        <f t="shared" si="416"/>
        <v>1.7679E-2</v>
      </c>
      <c r="BP308" s="59">
        <f t="shared" si="416"/>
        <v>2.3553000000000001E-2</v>
      </c>
      <c r="BQ308" s="59">
        <f t="shared" si="416"/>
        <v>2.9985999999999999E-2</v>
      </c>
      <c r="BR308" s="59">
        <f t="shared" si="416"/>
        <v>1.0711E-2</v>
      </c>
      <c r="BS308" s="59">
        <f t="shared" si="416"/>
        <v>5.7949999999999998E-3</v>
      </c>
      <c r="BT308" s="59">
        <f t="shared" si="416"/>
        <v>7.1730000000000006E-3</v>
      </c>
      <c r="BU308" s="59">
        <f t="shared" si="416"/>
        <v>1.8315000000000001E-2</v>
      </c>
      <c r="BV308" s="59">
        <f t="shared" si="416"/>
        <v>1.5645000000000003E-2</v>
      </c>
      <c r="BW308" s="59">
        <f t="shared" si="416"/>
        <v>2.2544000000000002E-2</v>
      </c>
      <c r="BX308" s="59">
        <f t="shared" si="416"/>
        <v>1.6598999999999999E-2</v>
      </c>
      <c r="BY308" s="59">
        <f t="shared" si="416"/>
        <v>2.7528E-2</v>
      </c>
      <c r="BZ308" s="59">
        <f t="shared" si="416"/>
        <v>2.6312000000000002E-2</v>
      </c>
      <c r="CA308" s="59">
        <f t="shared" si="416"/>
        <v>2.3040999999999999E-2</v>
      </c>
      <c r="CB308" s="59">
        <f t="shared" si="416"/>
        <v>3.8286000000000001E-2</v>
      </c>
      <c r="CC308" s="59">
        <f t="shared" si="416"/>
        <v>2.2199E-2</v>
      </c>
      <c r="CD308" s="59">
        <f t="shared" si="416"/>
        <v>2.3552999999999998E-2</v>
      </c>
      <c r="CE308" s="59">
        <f t="shared" si="416"/>
        <v>2.7E-2</v>
      </c>
      <c r="CF308" s="59">
        <f t="shared" si="416"/>
        <v>2.7140000000000001E-2</v>
      </c>
      <c r="CG308" s="59">
        <f t="shared" si="416"/>
        <v>3.202E-2</v>
      </c>
      <c r="CH308" s="59">
        <f t="shared" si="416"/>
        <v>2.2187999999999999E-2</v>
      </c>
      <c r="CI308" s="59">
        <f t="shared" si="416"/>
        <v>2.6783000000000001E-2</v>
      </c>
      <c r="CJ308" s="59">
        <f t="shared" si="416"/>
        <v>2.6872E-2</v>
      </c>
      <c r="CK308" s="59">
        <f t="shared" si="416"/>
        <v>1.4106E-2</v>
      </c>
      <c r="CL308" s="59">
        <f t="shared" si="416"/>
        <v>1.6997999999999999E-2</v>
      </c>
      <c r="CM308" s="59">
        <f t="shared" si="416"/>
        <v>6.77E-3</v>
      </c>
      <c r="CN308" s="59">
        <f t="shared" si="416"/>
        <v>3.7734999999999998E-2</v>
      </c>
      <c r="CO308" s="59">
        <f t="shared" si="416"/>
        <v>3.0115999999999997E-2</v>
      </c>
      <c r="CP308" s="59">
        <f t="shared" si="416"/>
        <v>2.8130999999999996E-2</v>
      </c>
      <c r="CQ308" s="59">
        <f t="shared" si="416"/>
        <v>1.2426999999999999E-2</v>
      </c>
      <c r="CR308" s="59">
        <f t="shared" si="416"/>
        <v>5.4299999999999999E-3</v>
      </c>
      <c r="CS308" s="59">
        <f t="shared" si="416"/>
        <v>2.2658000000000001E-2</v>
      </c>
      <c r="CT308" s="59">
        <f t="shared" si="416"/>
        <v>9.3919999999999993E-3</v>
      </c>
      <c r="CU308" s="59">
        <f t="shared" ref="CU308:FF308" si="417">SUM(CU300:CU306)</f>
        <v>3.3052999999999999E-2</v>
      </c>
      <c r="CV308" s="59">
        <f t="shared" si="417"/>
        <v>2.2683999999999999E-2</v>
      </c>
      <c r="CW308" s="59">
        <f t="shared" si="417"/>
        <v>1.7086999999999998E-2</v>
      </c>
      <c r="CX308" s="59">
        <f t="shared" si="417"/>
        <v>2.1824000000000003E-2</v>
      </c>
      <c r="CY308" s="59">
        <f t="shared" si="417"/>
        <v>2.7E-2</v>
      </c>
      <c r="CZ308" s="59">
        <f t="shared" si="417"/>
        <v>2.9138000000000001E-2</v>
      </c>
      <c r="DA308" s="59">
        <f t="shared" si="417"/>
        <v>2.7479E-2</v>
      </c>
      <c r="DB308" s="59">
        <f t="shared" si="417"/>
        <v>2.7E-2</v>
      </c>
      <c r="DC308" s="59">
        <f t="shared" si="417"/>
        <v>2.5215000000000001E-2</v>
      </c>
      <c r="DD308" s="59">
        <f t="shared" si="417"/>
        <v>3.4510000000000005E-3</v>
      </c>
      <c r="DE308" s="59">
        <f t="shared" si="417"/>
        <v>1.4443000000000001E-2</v>
      </c>
      <c r="DF308" s="59">
        <f t="shared" si="417"/>
        <v>3.3373E-2</v>
      </c>
      <c r="DG308" s="59">
        <f t="shared" si="417"/>
        <v>2.2168E-2</v>
      </c>
      <c r="DH308" s="59">
        <f t="shared" si="417"/>
        <v>2.6148999999999999E-2</v>
      </c>
      <c r="DI308" s="59">
        <f t="shared" si="417"/>
        <v>1.8844999999999997E-2</v>
      </c>
      <c r="DJ308" s="59">
        <f t="shared" si="417"/>
        <v>2.7649E-2</v>
      </c>
      <c r="DK308" s="59">
        <f t="shared" si="417"/>
        <v>2.3003999999999997E-2</v>
      </c>
      <c r="DL308" s="59">
        <f t="shared" si="417"/>
        <v>2.1967E-2</v>
      </c>
      <c r="DM308" s="59">
        <f t="shared" si="417"/>
        <v>2.6643E-2</v>
      </c>
      <c r="DN308" s="59">
        <f t="shared" si="417"/>
        <v>3.6819999999999999E-2</v>
      </c>
      <c r="DO308" s="59">
        <f t="shared" si="417"/>
        <v>2.921E-2</v>
      </c>
      <c r="DP308" s="59">
        <f t="shared" si="417"/>
        <v>2.7604E-2</v>
      </c>
      <c r="DQ308" s="59">
        <f t="shared" si="417"/>
        <v>2.4545000000000001E-2</v>
      </c>
      <c r="DR308" s="59">
        <f t="shared" si="417"/>
        <v>2.4417000000000001E-2</v>
      </c>
      <c r="DS308" s="59">
        <f t="shared" si="417"/>
        <v>2.5923999999999999E-2</v>
      </c>
      <c r="DT308" s="59">
        <f t="shared" si="417"/>
        <v>2.1728999999999998E-2</v>
      </c>
      <c r="DU308" s="59">
        <f t="shared" si="417"/>
        <v>2.7E-2</v>
      </c>
      <c r="DV308" s="59">
        <f t="shared" si="417"/>
        <v>2.7E-2</v>
      </c>
      <c r="DW308" s="59">
        <f t="shared" si="417"/>
        <v>2.2879999999999998E-2</v>
      </c>
      <c r="DX308" s="59">
        <f t="shared" si="417"/>
        <v>2.7465999999999997E-2</v>
      </c>
      <c r="DY308" s="59">
        <f t="shared" si="417"/>
        <v>1.8817E-2</v>
      </c>
      <c r="DZ308" s="59">
        <f t="shared" si="417"/>
        <v>2.2277000000000002E-2</v>
      </c>
      <c r="EA308" s="59">
        <f t="shared" si="417"/>
        <v>1.4715000000000001E-2</v>
      </c>
      <c r="EB308" s="59">
        <f t="shared" si="417"/>
        <v>3.4082000000000001E-2</v>
      </c>
      <c r="EC308" s="59">
        <f t="shared" si="417"/>
        <v>3.1620999999999996E-2</v>
      </c>
      <c r="ED308" s="59">
        <f t="shared" si="417"/>
        <v>6.3429999999999997E-3</v>
      </c>
      <c r="EE308" s="59">
        <f t="shared" si="417"/>
        <v>2.7E-2</v>
      </c>
      <c r="EF308" s="59">
        <f t="shared" si="417"/>
        <v>1.9594999999999998E-2</v>
      </c>
      <c r="EG308" s="59">
        <f t="shared" si="417"/>
        <v>2.6536000000000001E-2</v>
      </c>
      <c r="EH308" s="59">
        <f t="shared" si="417"/>
        <v>2.5053000000000002E-2</v>
      </c>
      <c r="EI308" s="59">
        <f t="shared" si="417"/>
        <v>2.7E-2</v>
      </c>
      <c r="EJ308" s="59">
        <f t="shared" si="417"/>
        <v>2.7E-2</v>
      </c>
      <c r="EK308" s="59">
        <f t="shared" si="417"/>
        <v>6.4580000000000002E-3</v>
      </c>
      <c r="EL308" s="59">
        <f t="shared" si="417"/>
        <v>7.9120000000000006E-3</v>
      </c>
      <c r="EM308" s="59">
        <f t="shared" si="417"/>
        <v>2.5772E-2</v>
      </c>
      <c r="EN308" s="59">
        <f t="shared" si="417"/>
        <v>3.0446999999999998E-2</v>
      </c>
      <c r="EO308" s="59">
        <f t="shared" si="417"/>
        <v>2.8827999999999999E-2</v>
      </c>
      <c r="EP308" s="59">
        <f t="shared" si="417"/>
        <v>2.8465999999999998E-2</v>
      </c>
      <c r="EQ308" s="59">
        <f t="shared" si="417"/>
        <v>1.3008000000000002E-2</v>
      </c>
      <c r="ER308" s="59">
        <f t="shared" si="417"/>
        <v>3.1935999999999999E-2</v>
      </c>
      <c r="ES308" s="59">
        <f t="shared" si="417"/>
        <v>2.3557999999999999E-2</v>
      </c>
      <c r="ET308" s="59">
        <f t="shared" si="417"/>
        <v>3.5323E-2</v>
      </c>
      <c r="EU308" s="59">
        <f t="shared" si="417"/>
        <v>2.7E-2</v>
      </c>
      <c r="EV308" s="59">
        <f t="shared" si="417"/>
        <v>1.1403999999999999E-2</v>
      </c>
      <c r="EW308" s="59">
        <f t="shared" si="417"/>
        <v>8.4279999999999997E-3</v>
      </c>
      <c r="EX308" s="59">
        <f t="shared" si="417"/>
        <v>1.3916E-2</v>
      </c>
      <c r="EY308" s="59">
        <f t="shared" si="417"/>
        <v>2.7E-2</v>
      </c>
      <c r="EZ308" s="59">
        <f t="shared" si="417"/>
        <v>2.5711000000000001E-2</v>
      </c>
      <c r="FA308" s="59">
        <f t="shared" si="417"/>
        <v>1.3979999999999999E-2</v>
      </c>
      <c r="FB308" s="59">
        <f t="shared" si="417"/>
        <v>1.3571999999999999E-2</v>
      </c>
      <c r="FC308" s="59">
        <f t="shared" si="417"/>
        <v>2.6852000000000001E-2</v>
      </c>
      <c r="FD308" s="59">
        <f t="shared" si="417"/>
        <v>2.4437999999999998E-2</v>
      </c>
      <c r="FE308" s="59">
        <f t="shared" si="417"/>
        <v>2.1759000000000001E-2</v>
      </c>
      <c r="FF308" s="59">
        <f t="shared" si="417"/>
        <v>2.7E-2</v>
      </c>
      <c r="FG308" s="59">
        <f t="shared" ref="FG308:FU308" si="418">SUM(FG300:FG306)</f>
        <v>2.7E-2</v>
      </c>
      <c r="FH308" s="59">
        <f t="shared" si="418"/>
        <v>2.5693999999999998E-2</v>
      </c>
      <c r="FI308" s="59">
        <f t="shared" si="418"/>
        <v>9.8719999999999988E-3</v>
      </c>
      <c r="FJ308" s="59">
        <f t="shared" si="418"/>
        <v>2.2519000000000001E-2</v>
      </c>
      <c r="FK308" s="59">
        <f t="shared" si="418"/>
        <v>1.5256E-2</v>
      </c>
      <c r="FL308" s="59">
        <f t="shared" si="418"/>
        <v>3.2425000000000002E-2</v>
      </c>
      <c r="FM308" s="59">
        <f t="shared" si="418"/>
        <v>1.9647999999999999E-2</v>
      </c>
      <c r="FN308" s="59">
        <f t="shared" si="418"/>
        <v>3.6648E-2</v>
      </c>
      <c r="FO308" s="59">
        <f t="shared" si="418"/>
        <v>7.7769999999999992E-3</v>
      </c>
      <c r="FP308" s="59">
        <f t="shared" si="418"/>
        <v>1.5384000000000002E-2</v>
      </c>
      <c r="FQ308" s="59">
        <f t="shared" si="418"/>
        <v>2.1690999999999998E-2</v>
      </c>
      <c r="FR308" s="59">
        <f t="shared" si="418"/>
        <v>1.7795999999999999E-2</v>
      </c>
      <c r="FS308" s="59">
        <f t="shared" si="418"/>
        <v>5.4450000000000002E-3</v>
      </c>
      <c r="FT308" s="44">
        <f t="shared" si="418"/>
        <v>5.9489999999999994E-3</v>
      </c>
      <c r="FU308" s="59">
        <f t="shared" si="418"/>
        <v>2.9379000000000002E-2</v>
      </c>
      <c r="FV308" s="59">
        <f>SUM(FV300:FV306)</f>
        <v>2.7764999999999998E-2</v>
      </c>
      <c r="FW308" s="59">
        <f>SUM(FW300:FW306)</f>
        <v>2.1498E-2</v>
      </c>
      <c r="FX308" s="59">
        <f>SUM(FX300:FX306)</f>
        <v>3.6656000000000001E-2</v>
      </c>
      <c r="FY308" s="59"/>
      <c r="GA308" s="33"/>
      <c r="GB308" s="33"/>
      <c r="GC308" s="33"/>
      <c r="GD308" s="6"/>
      <c r="GE308" s="6"/>
    </row>
    <row r="309" spans="1:187" ht="15.75" x14ac:dyDescent="0.25">
      <c r="A309" s="48"/>
      <c r="B309" s="2" t="s">
        <v>704</v>
      </c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47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47"/>
      <c r="FU309" s="33"/>
      <c r="FV309" s="33"/>
      <c r="FW309" s="33"/>
      <c r="FX309" s="33"/>
      <c r="FY309" s="59"/>
      <c r="GA309" s="33"/>
      <c r="GB309" s="33"/>
      <c r="GC309" s="33"/>
      <c r="GD309" s="6"/>
      <c r="GE309" s="6"/>
    </row>
    <row r="310" spans="1:187" ht="15.75" x14ac:dyDescent="0.25">
      <c r="A310" s="48"/>
      <c r="B310" s="2"/>
      <c r="C310" s="33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35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35"/>
      <c r="FU310" s="6"/>
      <c r="FV310" s="6"/>
      <c r="FW310" s="6"/>
      <c r="FX310" s="6"/>
      <c r="FY310" s="59"/>
      <c r="FZ310" s="33"/>
      <c r="GA310" s="33"/>
      <c r="GB310" s="33"/>
      <c r="GC310" s="33"/>
      <c r="GD310" s="6"/>
      <c r="GE310" s="6"/>
    </row>
    <row r="311" spans="1:187" ht="15.75" x14ac:dyDescent="0.25">
      <c r="A311" s="48"/>
      <c r="B311" s="2"/>
      <c r="C311" s="33">
        <f>ROUND((C264-C166)/C91,2)</f>
        <v>8816.19</v>
      </c>
      <c r="D311" s="33">
        <f t="shared" ref="D311:BO311" si="419">ROUND((D264-D166)/D91,2)</f>
        <v>8431.77</v>
      </c>
      <c r="E311" s="33">
        <f t="shared" si="419"/>
        <v>9006.98</v>
      </c>
      <c r="F311" s="33">
        <f t="shared" si="419"/>
        <v>8310.6200000000008</v>
      </c>
      <c r="G311" s="33">
        <f t="shared" si="419"/>
        <v>8935.8700000000008</v>
      </c>
      <c r="H311" s="33">
        <f t="shared" si="419"/>
        <v>8899.15</v>
      </c>
      <c r="I311" s="33">
        <f t="shared" si="419"/>
        <v>9058.86</v>
      </c>
      <c r="J311" s="33">
        <f t="shared" si="419"/>
        <v>8181.42</v>
      </c>
      <c r="K311" s="33">
        <f t="shared" si="419"/>
        <v>11358.11</v>
      </c>
      <c r="L311" s="33">
        <f t="shared" si="419"/>
        <v>8956.5300000000007</v>
      </c>
      <c r="M311" s="33">
        <f t="shared" si="419"/>
        <v>9999.5300000000007</v>
      </c>
      <c r="N311" s="33">
        <f t="shared" si="419"/>
        <v>8577.2199999999993</v>
      </c>
      <c r="O311" s="33">
        <f t="shared" si="419"/>
        <v>8287.7199999999993</v>
      </c>
      <c r="P311" s="33">
        <f t="shared" si="419"/>
        <v>15491.43</v>
      </c>
      <c r="Q311" s="33">
        <f t="shared" si="419"/>
        <v>8973.6200000000008</v>
      </c>
      <c r="R311" s="33">
        <f t="shared" si="419"/>
        <v>10433</v>
      </c>
      <c r="S311" s="33">
        <f t="shared" si="419"/>
        <v>8679.19</v>
      </c>
      <c r="T311" s="33">
        <f t="shared" si="419"/>
        <v>15020.76</v>
      </c>
      <c r="U311" s="33">
        <f t="shared" si="419"/>
        <v>17642.09</v>
      </c>
      <c r="V311" s="33">
        <f t="shared" si="419"/>
        <v>11169.78</v>
      </c>
      <c r="W311" s="33">
        <f t="shared" si="419"/>
        <v>17837.28</v>
      </c>
      <c r="X311" s="33">
        <f t="shared" si="419"/>
        <v>17143.13</v>
      </c>
      <c r="Y311" s="33">
        <f t="shared" si="419"/>
        <v>11730.9</v>
      </c>
      <c r="Z311" s="33">
        <f t="shared" si="419"/>
        <v>11943.64</v>
      </c>
      <c r="AA311" s="33">
        <f t="shared" si="419"/>
        <v>8421.51</v>
      </c>
      <c r="AB311" s="33">
        <f t="shared" si="419"/>
        <v>8524.2900000000009</v>
      </c>
      <c r="AC311" s="33">
        <f t="shared" si="419"/>
        <v>8786.36</v>
      </c>
      <c r="AD311" s="33">
        <f t="shared" si="419"/>
        <v>8503.27</v>
      </c>
      <c r="AE311" s="33">
        <f t="shared" si="419"/>
        <v>15590.94</v>
      </c>
      <c r="AF311" s="33">
        <f t="shared" si="419"/>
        <v>14663</v>
      </c>
      <c r="AG311" s="33">
        <f t="shared" si="419"/>
        <v>9255.3799999999992</v>
      </c>
      <c r="AH311" s="33">
        <f t="shared" si="419"/>
        <v>8541.17</v>
      </c>
      <c r="AI311" s="33">
        <f t="shared" si="419"/>
        <v>10333.129999999999</v>
      </c>
      <c r="AJ311" s="33">
        <f t="shared" si="419"/>
        <v>13801.54</v>
      </c>
      <c r="AK311" s="33">
        <f t="shared" si="419"/>
        <v>13470.21</v>
      </c>
      <c r="AL311" s="33">
        <f t="shared" si="419"/>
        <v>11905.05</v>
      </c>
      <c r="AM311" s="33">
        <f t="shared" si="419"/>
        <v>9510.5</v>
      </c>
      <c r="AN311" s="33">
        <f t="shared" si="419"/>
        <v>10775.32</v>
      </c>
      <c r="AO311" s="33">
        <f t="shared" si="419"/>
        <v>8365.58</v>
      </c>
      <c r="AP311" s="33">
        <f t="shared" si="419"/>
        <v>8911.57</v>
      </c>
      <c r="AQ311" s="33">
        <f t="shared" si="419"/>
        <v>11946.57</v>
      </c>
      <c r="AR311" s="33">
        <f t="shared" si="419"/>
        <v>8328.68</v>
      </c>
      <c r="AS311" s="33">
        <f t="shared" si="419"/>
        <v>8931.08</v>
      </c>
      <c r="AT311" s="33">
        <f t="shared" si="419"/>
        <v>8493.9500000000007</v>
      </c>
      <c r="AU311" s="33">
        <f t="shared" si="419"/>
        <v>12660.72</v>
      </c>
      <c r="AV311" s="33">
        <f t="shared" si="419"/>
        <v>11946.6</v>
      </c>
      <c r="AW311" s="33">
        <f t="shared" si="419"/>
        <v>13932.23</v>
      </c>
      <c r="AX311" s="33">
        <f t="shared" si="419"/>
        <v>18263.11</v>
      </c>
      <c r="AY311" s="33">
        <f t="shared" si="419"/>
        <v>9872.7099999999991</v>
      </c>
      <c r="AZ311" s="33">
        <f t="shared" si="419"/>
        <v>8768.49</v>
      </c>
      <c r="BA311" s="33">
        <f t="shared" si="419"/>
        <v>8181.42</v>
      </c>
      <c r="BB311" s="33">
        <f t="shared" si="419"/>
        <v>8181.42</v>
      </c>
      <c r="BC311" s="33">
        <f t="shared" si="419"/>
        <v>8505.94</v>
      </c>
      <c r="BD311" s="33">
        <f t="shared" si="419"/>
        <v>8181.42</v>
      </c>
      <c r="BE311" s="33">
        <f t="shared" si="419"/>
        <v>8724.61</v>
      </c>
      <c r="BF311" s="33">
        <f t="shared" si="419"/>
        <v>8181.42</v>
      </c>
      <c r="BG311" s="33">
        <f t="shared" si="419"/>
        <v>9155.25</v>
      </c>
      <c r="BH311" s="33">
        <f t="shared" si="419"/>
        <v>9419.24</v>
      </c>
      <c r="BI311" s="33">
        <f t="shared" si="419"/>
        <v>12913.24</v>
      </c>
      <c r="BJ311" s="33">
        <f t="shared" si="419"/>
        <v>8181.42</v>
      </c>
      <c r="BK311" s="33">
        <f t="shared" si="419"/>
        <v>8323.26</v>
      </c>
      <c r="BL311" s="33">
        <f t="shared" si="419"/>
        <v>14641.52</v>
      </c>
      <c r="BM311" s="33">
        <f t="shared" si="419"/>
        <v>11954.95</v>
      </c>
      <c r="BN311" s="33">
        <f t="shared" si="419"/>
        <v>8181.42</v>
      </c>
      <c r="BO311" s="33">
        <f t="shared" si="419"/>
        <v>8556.48</v>
      </c>
      <c r="BP311" s="33">
        <f t="shared" ref="BP311:EA311" si="420">ROUND((BP264-BP166)/BP91,2)</f>
        <v>13911.39</v>
      </c>
      <c r="BQ311" s="33">
        <f t="shared" si="420"/>
        <v>8895.7900000000009</v>
      </c>
      <c r="BR311" s="33">
        <f t="shared" si="420"/>
        <v>8311.17</v>
      </c>
      <c r="BS311" s="33">
        <f t="shared" si="420"/>
        <v>9189.09</v>
      </c>
      <c r="BT311" s="33">
        <f t="shared" si="420"/>
        <v>10262.290000000001</v>
      </c>
      <c r="BU311" s="33">
        <f t="shared" si="420"/>
        <v>10476.82</v>
      </c>
      <c r="BV311" s="33">
        <f t="shared" si="420"/>
        <v>8636.61</v>
      </c>
      <c r="BW311" s="33">
        <f t="shared" si="420"/>
        <v>8525.43</v>
      </c>
      <c r="BX311" s="33">
        <f t="shared" si="420"/>
        <v>17493.009999999998</v>
      </c>
      <c r="BY311" s="33">
        <f t="shared" si="420"/>
        <v>9552.18</v>
      </c>
      <c r="BZ311" s="33">
        <f t="shared" si="420"/>
        <v>12985.22</v>
      </c>
      <c r="CA311" s="33">
        <f t="shared" si="420"/>
        <v>14781.52</v>
      </c>
      <c r="CB311" s="33">
        <f t="shared" si="420"/>
        <v>8408.1299999999992</v>
      </c>
      <c r="CC311" s="33">
        <f t="shared" si="420"/>
        <v>14034.74</v>
      </c>
      <c r="CD311" s="33">
        <f t="shared" si="420"/>
        <v>16680.419999999998</v>
      </c>
      <c r="CE311" s="33">
        <f t="shared" si="420"/>
        <v>14157.46</v>
      </c>
      <c r="CF311" s="33">
        <f t="shared" si="420"/>
        <v>15504.11</v>
      </c>
      <c r="CG311" s="33">
        <f t="shared" si="420"/>
        <v>13195.82</v>
      </c>
      <c r="CH311" s="33">
        <f t="shared" si="420"/>
        <v>16019.31</v>
      </c>
      <c r="CI311" s="33">
        <f t="shared" si="420"/>
        <v>8873.1</v>
      </c>
      <c r="CJ311" s="33">
        <f t="shared" si="420"/>
        <v>9002.15</v>
      </c>
      <c r="CK311" s="33">
        <f t="shared" si="420"/>
        <v>8530.14</v>
      </c>
      <c r="CL311" s="33">
        <f t="shared" si="420"/>
        <v>8926.0400000000009</v>
      </c>
      <c r="CM311" s="33">
        <f t="shared" si="420"/>
        <v>9765.39</v>
      </c>
      <c r="CN311" s="33">
        <f t="shared" si="420"/>
        <v>8181.42</v>
      </c>
      <c r="CO311" s="33">
        <f t="shared" si="420"/>
        <v>8181.42</v>
      </c>
      <c r="CP311" s="33">
        <f t="shared" si="420"/>
        <v>9064.43</v>
      </c>
      <c r="CQ311" s="33">
        <f t="shared" si="420"/>
        <v>9227.58</v>
      </c>
      <c r="CR311" s="33">
        <f t="shared" si="420"/>
        <v>14389.56</v>
      </c>
      <c r="CS311" s="33">
        <f t="shared" si="420"/>
        <v>10528.22</v>
      </c>
      <c r="CT311" s="33">
        <f t="shared" si="420"/>
        <v>16006.79</v>
      </c>
      <c r="CU311" s="33">
        <f t="shared" si="420"/>
        <v>9295.15</v>
      </c>
      <c r="CV311" s="33">
        <f t="shared" si="420"/>
        <v>16322.99</v>
      </c>
      <c r="CW311" s="33">
        <f t="shared" si="420"/>
        <v>14461.27</v>
      </c>
      <c r="CX311" s="33">
        <f t="shared" si="420"/>
        <v>9469.5499999999993</v>
      </c>
      <c r="CY311" s="33">
        <f t="shared" si="420"/>
        <v>17552.29</v>
      </c>
      <c r="CZ311" s="33">
        <f t="shared" si="420"/>
        <v>8311.44</v>
      </c>
      <c r="DA311" s="33">
        <f t="shared" si="420"/>
        <v>14013.51</v>
      </c>
      <c r="DB311" s="33">
        <f t="shared" si="420"/>
        <v>11389.01</v>
      </c>
      <c r="DC311" s="33">
        <f t="shared" si="420"/>
        <v>14708.88</v>
      </c>
      <c r="DD311" s="33">
        <f t="shared" si="420"/>
        <v>14676.49</v>
      </c>
      <c r="DE311" s="33">
        <f t="shared" si="420"/>
        <v>9684.1299999999992</v>
      </c>
      <c r="DF311" s="33">
        <f t="shared" si="420"/>
        <v>8181.42</v>
      </c>
      <c r="DG311" s="33">
        <f t="shared" si="420"/>
        <v>17284.09</v>
      </c>
      <c r="DH311" s="33">
        <f t="shared" si="420"/>
        <v>8181.42</v>
      </c>
      <c r="DI311" s="33">
        <f t="shared" si="420"/>
        <v>8335.61</v>
      </c>
      <c r="DJ311" s="33">
        <f t="shared" si="420"/>
        <v>9149.7999999999993</v>
      </c>
      <c r="DK311" s="33">
        <f t="shared" si="420"/>
        <v>9585.84</v>
      </c>
      <c r="DL311" s="33">
        <f t="shared" si="420"/>
        <v>8508.42</v>
      </c>
      <c r="DM311" s="33">
        <f t="shared" si="420"/>
        <v>13889.99</v>
      </c>
      <c r="DN311" s="33">
        <f t="shared" si="420"/>
        <v>8854.11</v>
      </c>
      <c r="DO311" s="33">
        <f t="shared" si="420"/>
        <v>8670.5300000000007</v>
      </c>
      <c r="DP311" s="33">
        <f t="shared" si="420"/>
        <v>13685.7</v>
      </c>
      <c r="DQ311" s="33">
        <f t="shared" si="420"/>
        <v>9363.51</v>
      </c>
      <c r="DR311" s="33">
        <f t="shared" si="420"/>
        <v>9003.76</v>
      </c>
      <c r="DS311" s="33">
        <f t="shared" si="420"/>
        <v>9491.4599999999991</v>
      </c>
      <c r="DT311" s="33">
        <f t="shared" si="420"/>
        <v>16169.21</v>
      </c>
      <c r="DU311" s="33">
        <f t="shared" si="420"/>
        <v>10262.34</v>
      </c>
      <c r="DV311" s="33">
        <f t="shared" si="420"/>
        <v>13769.11</v>
      </c>
      <c r="DW311" s="33">
        <f t="shared" si="420"/>
        <v>10568.27</v>
      </c>
      <c r="DX311" s="33">
        <f t="shared" si="420"/>
        <v>16315.7</v>
      </c>
      <c r="DY311" s="33">
        <f t="shared" si="420"/>
        <v>12129.18</v>
      </c>
      <c r="DZ311" s="33">
        <f t="shared" si="420"/>
        <v>9185.2800000000007</v>
      </c>
      <c r="EA311" s="33">
        <f t="shared" si="420"/>
        <v>9603.56</v>
      </c>
      <c r="EB311" s="33">
        <f t="shared" ref="EB311:FX311" si="421">ROUND((EB264-EB166)/EB91,2)</f>
        <v>9078.9699999999993</v>
      </c>
      <c r="EC311" s="33">
        <f t="shared" si="421"/>
        <v>10589.45</v>
      </c>
      <c r="ED311" s="33">
        <f t="shared" si="421"/>
        <v>11144.22</v>
      </c>
      <c r="EE311" s="33">
        <f t="shared" si="421"/>
        <v>13703.66</v>
      </c>
      <c r="EF311" s="33">
        <f t="shared" si="421"/>
        <v>8631.81</v>
      </c>
      <c r="EG311" s="33">
        <f t="shared" si="421"/>
        <v>11006.77</v>
      </c>
      <c r="EH311" s="33">
        <f t="shared" si="421"/>
        <v>12185.42</v>
      </c>
      <c r="EI311" s="33">
        <f t="shared" si="421"/>
        <v>8858.24</v>
      </c>
      <c r="EJ311" s="33">
        <f t="shared" si="421"/>
        <v>8181.42</v>
      </c>
      <c r="EK311" s="33">
        <f t="shared" si="421"/>
        <v>8928.64</v>
      </c>
      <c r="EL311" s="33">
        <f t="shared" si="421"/>
        <v>9078.91</v>
      </c>
      <c r="EM311" s="33">
        <f t="shared" si="421"/>
        <v>9707.0300000000007</v>
      </c>
      <c r="EN311" s="33">
        <f t="shared" si="421"/>
        <v>8792.83</v>
      </c>
      <c r="EO311" s="33">
        <f t="shared" si="421"/>
        <v>9806.57</v>
      </c>
      <c r="EP311" s="33">
        <f t="shared" si="421"/>
        <v>10831.13</v>
      </c>
      <c r="EQ311" s="33">
        <f t="shared" si="421"/>
        <v>8591.2800000000007</v>
      </c>
      <c r="ER311" s="33">
        <f t="shared" si="421"/>
        <v>11826.59</v>
      </c>
      <c r="ES311" s="33">
        <f t="shared" si="421"/>
        <v>15953.74</v>
      </c>
      <c r="ET311" s="33">
        <f t="shared" si="421"/>
        <v>15020.61</v>
      </c>
      <c r="EU311" s="33">
        <f t="shared" si="421"/>
        <v>9948.51</v>
      </c>
      <c r="EV311" s="33">
        <f t="shared" si="421"/>
        <v>18332.150000000001</v>
      </c>
      <c r="EW311" s="33">
        <f t="shared" si="421"/>
        <v>11478.27</v>
      </c>
      <c r="EX311" s="33">
        <f t="shared" si="421"/>
        <v>13406.49</v>
      </c>
      <c r="EY311" s="33">
        <f t="shared" si="421"/>
        <v>9548.94</v>
      </c>
      <c r="EZ311" s="33">
        <f t="shared" si="421"/>
        <v>15536.51</v>
      </c>
      <c r="FA311" s="33">
        <f t="shared" si="421"/>
        <v>8904.7999999999993</v>
      </c>
      <c r="FB311" s="33">
        <f t="shared" si="421"/>
        <v>11115.13</v>
      </c>
      <c r="FC311" s="33">
        <f t="shared" si="421"/>
        <v>8265.8700000000008</v>
      </c>
      <c r="FD311" s="33">
        <f t="shared" si="421"/>
        <v>10923.31</v>
      </c>
      <c r="FE311" s="33">
        <f t="shared" si="421"/>
        <v>16575.16</v>
      </c>
      <c r="FF311" s="33">
        <f t="shared" si="421"/>
        <v>13044.68</v>
      </c>
      <c r="FG311" s="33">
        <f t="shared" si="421"/>
        <v>16108.2</v>
      </c>
      <c r="FH311" s="33">
        <f t="shared" si="421"/>
        <v>16900.810000000001</v>
      </c>
      <c r="FI311" s="33">
        <f t="shared" si="421"/>
        <v>8491.7900000000009</v>
      </c>
      <c r="FJ311" s="33">
        <f t="shared" si="421"/>
        <v>8287.8700000000008</v>
      </c>
      <c r="FK311" s="33">
        <f t="shared" si="421"/>
        <v>8268.2800000000007</v>
      </c>
      <c r="FL311" s="33">
        <f t="shared" si="421"/>
        <v>8181.42</v>
      </c>
      <c r="FM311" s="33">
        <f t="shared" si="421"/>
        <v>8181.42</v>
      </c>
      <c r="FN311" s="33">
        <f t="shared" si="421"/>
        <v>8476.73</v>
      </c>
      <c r="FO311" s="33">
        <f t="shared" si="421"/>
        <v>8660.41</v>
      </c>
      <c r="FP311" s="33">
        <f t="shared" si="421"/>
        <v>8811.19</v>
      </c>
      <c r="FQ311" s="33">
        <f t="shared" si="421"/>
        <v>8887.84</v>
      </c>
      <c r="FR311" s="33">
        <f t="shared" si="421"/>
        <v>14911.67</v>
      </c>
      <c r="FS311" s="33">
        <f t="shared" si="421"/>
        <v>13702.69</v>
      </c>
      <c r="FT311" s="33">
        <f t="shared" si="421"/>
        <v>17393.62</v>
      </c>
      <c r="FU311" s="33">
        <f t="shared" si="421"/>
        <v>9590.64</v>
      </c>
      <c r="FV311" s="33">
        <f t="shared" si="421"/>
        <v>9230.49</v>
      </c>
      <c r="FW311" s="33">
        <f t="shared" si="421"/>
        <v>13911.87</v>
      </c>
      <c r="FX311" s="33">
        <f t="shared" si="421"/>
        <v>18048.45</v>
      </c>
      <c r="FY311" s="33"/>
      <c r="GA311" s="129">
        <f>ROUND(FZ312/FZ91,2)</f>
        <v>8612.02</v>
      </c>
      <c r="GB311" s="33"/>
      <c r="GC311" s="33"/>
      <c r="GD311" s="6"/>
      <c r="GE311" s="6"/>
    </row>
    <row r="312" spans="1:187" ht="15.75" x14ac:dyDescent="0.25">
      <c r="A312" s="48"/>
      <c r="B312" s="2" t="s">
        <v>705</v>
      </c>
      <c r="C312" s="21">
        <f t="shared" ref="C312:V312" si="422">C116*(C91)+C155</f>
        <v>54213368.905488648</v>
      </c>
      <c r="D312" s="21">
        <f t="shared" si="422"/>
        <v>353354445.51782084</v>
      </c>
      <c r="E312" s="21">
        <f t="shared" si="422"/>
        <v>72471952.148335397</v>
      </c>
      <c r="F312" s="21">
        <f t="shared" si="422"/>
        <v>147961507.90775964</v>
      </c>
      <c r="G312" s="21">
        <f t="shared" si="422"/>
        <v>9359432.0073274709</v>
      </c>
      <c r="H312" s="21">
        <f t="shared" si="422"/>
        <v>8478216.3825415689</v>
      </c>
      <c r="I312" s="21">
        <f t="shared" si="422"/>
        <v>94158684.57230328</v>
      </c>
      <c r="J312" s="21">
        <f t="shared" si="422"/>
        <v>18985934.170082614</v>
      </c>
      <c r="K312" s="21">
        <f t="shared" si="422"/>
        <v>3377902.6399627817</v>
      </c>
      <c r="L312" s="21">
        <f t="shared" si="422"/>
        <v>23624628.706682306</v>
      </c>
      <c r="M312" s="21">
        <f t="shared" si="422"/>
        <v>13581365.046671512</v>
      </c>
      <c r="N312" s="21">
        <f t="shared" si="422"/>
        <v>452080136.68766892</v>
      </c>
      <c r="O312" s="21">
        <f t="shared" si="422"/>
        <v>121860174.68309914</v>
      </c>
      <c r="P312" s="21">
        <f t="shared" si="422"/>
        <v>2799302.1000063037</v>
      </c>
      <c r="Q312" s="21">
        <f t="shared" si="422"/>
        <v>357010820.79640335</v>
      </c>
      <c r="R312" s="21">
        <f t="shared" si="422"/>
        <v>5071483.3676616363</v>
      </c>
      <c r="S312" s="21">
        <f t="shared" si="422"/>
        <v>14056814.34876263</v>
      </c>
      <c r="T312" s="21">
        <f t="shared" si="422"/>
        <v>2144964.8418009602</v>
      </c>
      <c r="U312" s="21">
        <f t="shared" si="422"/>
        <v>882104.29951599985</v>
      </c>
      <c r="V312" s="21">
        <f t="shared" si="422"/>
        <v>3357635.59840438</v>
      </c>
      <c r="W312" s="21">
        <f>(W116*W91)+W155</f>
        <v>891864.13951599994</v>
      </c>
      <c r="X312" s="21">
        <f>X116*(X91)+X155</f>
        <v>857156.50141299993</v>
      </c>
      <c r="Y312" s="21">
        <f>Y311*Y91</f>
        <v>5786852.9699999997</v>
      </c>
      <c r="Z312" s="21">
        <f t="shared" ref="Z312:BX312" si="423">Z116*(Z91)+Z155</f>
        <v>2921414.9024153138</v>
      </c>
      <c r="AA312" s="21">
        <f t="shared" si="423"/>
        <v>252917425.71030191</v>
      </c>
      <c r="AB312" s="21">
        <f t="shared" si="423"/>
        <v>253499730.37675735</v>
      </c>
      <c r="AC312" s="21">
        <f t="shared" si="423"/>
        <v>8474448.5734308697</v>
      </c>
      <c r="AD312" s="21">
        <f t="shared" si="423"/>
        <v>10885892.523184724</v>
      </c>
      <c r="AE312" s="21">
        <f t="shared" si="423"/>
        <v>1733712.9576033121</v>
      </c>
      <c r="AF312" s="21">
        <f t="shared" si="423"/>
        <v>2479512.7476203656</v>
      </c>
      <c r="AG312" s="21">
        <f t="shared" si="423"/>
        <v>7402449.3999600643</v>
      </c>
      <c r="AH312" s="21">
        <f t="shared" si="423"/>
        <v>8836697.1801513359</v>
      </c>
      <c r="AI312" s="21">
        <f t="shared" si="423"/>
        <v>3798460.2349042078</v>
      </c>
      <c r="AJ312" s="21">
        <f t="shared" si="423"/>
        <v>2805852.2217345377</v>
      </c>
      <c r="AK312" s="21">
        <f t="shared" si="423"/>
        <v>2925730.6039532879</v>
      </c>
      <c r="AL312" s="21">
        <f t="shared" si="423"/>
        <v>3333413.9304948002</v>
      </c>
      <c r="AM312" s="21">
        <f t="shared" si="423"/>
        <v>4274969.6556870556</v>
      </c>
      <c r="AN312" s="21">
        <f t="shared" si="423"/>
        <v>3892046.5377699481</v>
      </c>
      <c r="AO312" s="21">
        <f t="shared" si="423"/>
        <v>39361716.282685578</v>
      </c>
      <c r="AP312" s="21">
        <f t="shared" si="423"/>
        <v>773830985.45784831</v>
      </c>
      <c r="AQ312" s="21">
        <f t="shared" si="423"/>
        <v>2944829.8148840452</v>
      </c>
      <c r="AR312" s="21">
        <f t="shared" si="423"/>
        <v>519249882.74236357</v>
      </c>
      <c r="AS312" s="21">
        <f t="shared" si="423"/>
        <v>61575335.577792257</v>
      </c>
      <c r="AT312" s="21">
        <f t="shared" si="423"/>
        <v>19835075.086218424</v>
      </c>
      <c r="AU312" s="21">
        <f t="shared" si="423"/>
        <v>3336098.7039187551</v>
      </c>
      <c r="AV312" s="21">
        <f t="shared" si="423"/>
        <v>3609067.3967428389</v>
      </c>
      <c r="AW312" s="21">
        <f t="shared" si="423"/>
        <v>2952238.8969911304</v>
      </c>
      <c r="AX312" s="21">
        <f t="shared" si="423"/>
        <v>913155.55550349993</v>
      </c>
      <c r="AY312" s="21">
        <f t="shared" si="423"/>
        <v>4682627.3823146187</v>
      </c>
      <c r="AZ312" s="21">
        <f t="shared" si="423"/>
        <v>100416779.83121604</v>
      </c>
      <c r="BA312" s="21">
        <f t="shared" si="423"/>
        <v>73555354.428606346</v>
      </c>
      <c r="BB312" s="21">
        <f t="shared" si="423"/>
        <v>63990087.266353458</v>
      </c>
      <c r="BC312" s="21">
        <f t="shared" si="423"/>
        <v>254229873.92462903</v>
      </c>
      <c r="BD312" s="21">
        <f t="shared" si="423"/>
        <v>40023128.289334521</v>
      </c>
      <c r="BE312" s="21">
        <f t="shared" si="423"/>
        <v>12265923.226030553</v>
      </c>
      <c r="BF312" s="21">
        <f t="shared" si="423"/>
        <v>192485187.30273169</v>
      </c>
      <c r="BG312" s="21">
        <f t="shared" si="423"/>
        <v>8940099.230466906</v>
      </c>
      <c r="BH312" s="21">
        <f t="shared" si="423"/>
        <v>5757040.9807263045</v>
      </c>
      <c r="BI312" s="21">
        <f t="shared" si="423"/>
        <v>3295460.1011531758</v>
      </c>
      <c r="BJ312" s="21">
        <f t="shared" si="423"/>
        <v>51356844.753247179</v>
      </c>
      <c r="BK312" s="21">
        <f t="shared" si="423"/>
        <v>132564564.33900176</v>
      </c>
      <c r="BL312" s="21">
        <f t="shared" si="423"/>
        <v>2717466.6642988804</v>
      </c>
      <c r="BM312" s="21">
        <f t="shared" si="423"/>
        <v>3376076.8886538157</v>
      </c>
      <c r="BN312" s="21">
        <f t="shared" si="423"/>
        <v>29959476.730940968</v>
      </c>
      <c r="BO312" s="21">
        <f t="shared" si="423"/>
        <v>11599167.504804935</v>
      </c>
      <c r="BP312" s="21">
        <f t="shared" si="423"/>
        <v>2780887.1890337761</v>
      </c>
      <c r="BQ312" s="21">
        <f t="shared" si="423"/>
        <v>53873805.914604098</v>
      </c>
      <c r="BR312" s="21">
        <f t="shared" si="423"/>
        <v>39188001.284152284</v>
      </c>
      <c r="BS312" s="21">
        <f t="shared" si="423"/>
        <v>10139244.796163945</v>
      </c>
      <c r="BT312" s="21">
        <f t="shared" si="423"/>
        <v>4515408.5870280005</v>
      </c>
      <c r="BU312" s="21">
        <f t="shared" si="423"/>
        <v>4485126.1269126451</v>
      </c>
      <c r="BV312" s="21">
        <f t="shared" si="423"/>
        <v>10859674.077892466</v>
      </c>
      <c r="BW312" s="21">
        <f t="shared" si="423"/>
        <v>16703024.332353681</v>
      </c>
      <c r="BX312" s="21">
        <f t="shared" si="423"/>
        <v>1619852.9477675401</v>
      </c>
      <c r="BY312" s="21">
        <f>BY271*BY91</f>
        <v>5026357.1160000004</v>
      </c>
      <c r="BZ312" s="21">
        <f t="shared" ref="BZ312:EK312" si="424">BZ116*(BZ91)+BZ155</f>
        <v>2781434.0513156122</v>
      </c>
      <c r="CA312" s="21">
        <f t="shared" si="424"/>
        <v>2586765.2191282497</v>
      </c>
      <c r="CB312" s="21">
        <f t="shared" si="424"/>
        <v>678849682.80799329</v>
      </c>
      <c r="CC312" s="21">
        <f t="shared" si="424"/>
        <v>2370468.0136178057</v>
      </c>
      <c r="CD312" s="21">
        <f t="shared" si="424"/>
        <v>992485.16809090995</v>
      </c>
      <c r="CE312" s="21">
        <f t="shared" si="424"/>
        <v>2364295.4249293599</v>
      </c>
      <c r="CF312" s="21">
        <f t="shared" si="424"/>
        <v>1556612.3911319359</v>
      </c>
      <c r="CG312" s="21">
        <f t="shared" si="424"/>
        <v>2672154.4575075251</v>
      </c>
      <c r="CH312" s="21">
        <f t="shared" si="424"/>
        <v>1778143.89633409</v>
      </c>
      <c r="CI312" s="21">
        <f t="shared" si="424"/>
        <v>6379759.4394014003</v>
      </c>
      <c r="CJ312" s="21">
        <f t="shared" si="424"/>
        <v>8715882.2616931312</v>
      </c>
      <c r="CK312" s="21">
        <f t="shared" si="424"/>
        <v>42451114.284721173</v>
      </c>
      <c r="CL312" s="21">
        <f t="shared" si="424"/>
        <v>11770774.707598077</v>
      </c>
      <c r="CM312" s="21">
        <f t="shared" si="424"/>
        <v>8002735.9613733897</v>
      </c>
      <c r="CN312" s="21">
        <f t="shared" si="424"/>
        <v>239929666.78150666</v>
      </c>
      <c r="CO312" s="21">
        <f t="shared" si="424"/>
        <v>123850306.65481316</v>
      </c>
      <c r="CP312" s="21">
        <f t="shared" si="424"/>
        <v>9716159.2298657</v>
      </c>
      <c r="CQ312" s="21">
        <f t="shared" si="424"/>
        <v>9639127.1161280945</v>
      </c>
      <c r="CR312" s="21">
        <f t="shared" si="424"/>
        <v>2611704.9889814351</v>
      </c>
      <c r="CS312" s="21">
        <f t="shared" si="424"/>
        <v>3719620.8039123472</v>
      </c>
      <c r="CT312" s="21">
        <f t="shared" si="424"/>
        <v>1795962.1978090599</v>
      </c>
      <c r="CU312" s="21">
        <f t="shared" si="424"/>
        <v>714796.9140688621</v>
      </c>
      <c r="CV312" s="21">
        <f t="shared" si="424"/>
        <v>843898.679145389</v>
      </c>
      <c r="CW312" s="21">
        <f t="shared" si="424"/>
        <v>2400571.6323239999</v>
      </c>
      <c r="CX312" s="21">
        <f t="shared" si="424"/>
        <v>4592730.9574969998</v>
      </c>
      <c r="CY312" s="21">
        <f t="shared" si="424"/>
        <v>877614.41434000002</v>
      </c>
      <c r="CZ312" s="21">
        <f t="shared" si="424"/>
        <v>17670959.494258173</v>
      </c>
      <c r="DA312" s="21">
        <f t="shared" si="424"/>
        <v>2572880.3993123756</v>
      </c>
      <c r="DB312" s="21">
        <f t="shared" si="424"/>
        <v>3487315.0597602678</v>
      </c>
      <c r="DC312" s="21">
        <f t="shared" si="424"/>
        <v>2366658.2765051657</v>
      </c>
      <c r="DD312" s="21">
        <f t="shared" si="424"/>
        <v>2377591.9160257201</v>
      </c>
      <c r="DE312" s="21">
        <f t="shared" si="424"/>
        <v>4292005.1208205121</v>
      </c>
      <c r="DF312" s="21">
        <f t="shared" si="424"/>
        <v>174599103.01031518</v>
      </c>
      <c r="DG312" s="21">
        <f t="shared" si="424"/>
        <v>1393097.9771122918</v>
      </c>
      <c r="DH312" s="21">
        <f t="shared" si="424"/>
        <v>16730176.309796</v>
      </c>
      <c r="DI312" s="21">
        <f t="shared" si="424"/>
        <v>22518657.791869376</v>
      </c>
      <c r="DJ312" s="21">
        <f t="shared" si="424"/>
        <v>6337148.0432829363</v>
      </c>
      <c r="DK312" s="21">
        <f>DK271*DK91</f>
        <v>4432492.4160000002</v>
      </c>
      <c r="DL312" s="21">
        <f t="shared" si="424"/>
        <v>49946993.698569901</v>
      </c>
      <c r="DM312" s="21">
        <f t="shared" si="424"/>
        <v>3890584.8330187229</v>
      </c>
      <c r="DN312" s="21">
        <f t="shared" si="424"/>
        <v>13028829.4556392</v>
      </c>
      <c r="DO312" s="21">
        <f t="shared" si="424"/>
        <v>26983559.032917991</v>
      </c>
      <c r="DP312" s="21">
        <f t="shared" si="424"/>
        <v>2928740.6606442998</v>
      </c>
      <c r="DQ312" s="21">
        <f t="shared" si="424"/>
        <v>5376529.7464961186</v>
      </c>
      <c r="DR312" s="21">
        <f t="shared" si="424"/>
        <v>12869076.368790044</v>
      </c>
      <c r="DS312" s="21">
        <f t="shared" si="424"/>
        <v>7589372.1434189957</v>
      </c>
      <c r="DT312" s="21">
        <f t="shared" si="424"/>
        <v>2153739.1189744598</v>
      </c>
      <c r="DU312" s="21">
        <f t="shared" si="424"/>
        <v>4043363.8818776198</v>
      </c>
      <c r="DV312" s="21">
        <f t="shared" si="424"/>
        <v>2737298.6160432645</v>
      </c>
      <c r="DW312" s="21">
        <f t="shared" si="424"/>
        <v>3820428.5286943153</v>
      </c>
      <c r="DX312" s="21">
        <f t="shared" si="424"/>
        <v>2789984.6338607399</v>
      </c>
      <c r="DY312" s="21">
        <f t="shared" si="424"/>
        <v>3941984.7995555</v>
      </c>
      <c r="DZ312" s="21">
        <f t="shared" si="424"/>
        <v>8484446.2126565799</v>
      </c>
      <c r="EA312" s="21">
        <f t="shared" si="424"/>
        <v>6378682.5467046984</v>
      </c>
      <c r="EB312" s="21">
        <f t="shared" si="424"/>
        <v>5332986.5152608464</v>
      </c>
      <c r="EC312" s="21">
        <f t="shared" si="424"/>
        <v>3293319.5629003798</v>
      </c>
      <c r="ED312" s="21">
        <f t="shared" si="424"/>
        <v>18481576.956646618</v>
      </c>
      <c r="EE312" s="21">
        <f t="shared" si="424"/>
        <v>2595472.4372066902</v>
      </c>
      <c r="EF312" s="21">
        <f t="shared" si="424"/>
        <v>12804420.269083733</v>
      </c>
      <c r="EG312" s="21">
        <f t="shared" si="424"/>
        <v>3167748.5342801004</v>
      </c>
      <c r="EH312" s="21">
        <f t="shared" si="424"/>
        <v>2895255.63810504</v>
      </c>
      <c r="EI312" s="21">
        <f t="shared" si="424"/>
        <v>148313474.96670425</v>
      </c>
      <c r="EJ312" s="21">
        <f t="shared" si="424"/>
        <v>76225514.362610206</v>
      </c>
      <c r="EK312" s="21">
        <f t="shared" si="424"/>
        <v>6171476.5731389448</v>
      </c>
      <c r="EL312" s="21">
        <f t="shared" ref="EL312:EX312" si="425">EL116*(EL91)+EL155</f>
        <v>4429601.260839521</v>
      </c>
      <c r="EM312" s="21">
        <f t="shared" si="425"/>
        <v>4255560.7396838721</v>
      </c>
      <c r="EN312" s="21">
        <f t="shared" si="425"/>
        <v>8718092.9083145857</v>
      </c>
      <c r="EO312" s="21">
        <f t="shared" si="425"/>
        <v>3989313.3060386479</v>
      </c>
      <c r="EP312" s="21">
        <f t="shared" si="425"/>
        <v>4351949.1863495419</v>
      </c>
      <c r="EQ312" s="21">
        <f t="shared" si="425"/>
        <v>23305553.9962065</v>
      </c>
      <c r="ER312" s="21">
        <f t="shared" si="425"/>
        <v>4043512.7014836147</v>
      </c>
      <c r="ES312" s="21">
        <f t="shared" si="425"/>
        <v>1968692.12107968</v>
      </c>
      <c r="ET312" s="21">
        <f t="shared" si="425"/>
        <v>3303031.036121449</v>
      </c>
      <c r="EU312" s="21">
        <f>EU311*EU91</f>
        <v>6402861.0359999994</v>
      </c>
      <c r="EV312" s="21">
        <f t="shared" si="425"/>
        <v>1217254.4469980241</v>
      </c>
      <c r="EW312" s="21">
        <f t="shared" si="425"/>
        <v>10332738.222775355</v>
      </c>
      <c r="EX312" s="21">
        <f t="shared" si="425"/>
        <v>3279227.005404958</v>
      </c>
      <c r="EY312" s="21">
        <f>EY311*EY91</f>
        <v>2371956.696</v>
      </c>
      <c r="EZ312" s="21">
        <f t="shared" ref="EZ312:FX312" si="426">EZ116*(EZ91)+EZ155</f>
        <v>1984011.7200292421</v>
      </c>
      <c r="FA312" s="21">
        <f t="shared" si="426"/>
        <v>30221114.577491086</v>
      </c>
      <c r="FB312" s="21">
        <f t="shared" si="426"/>
        <v>3852502.4934988003</v>
      </c>
      <c r="FC312" s="21">
        <f t="shared" si="426"/>
        <v>19398352.95824106</v>
      </c>
      <c r="FD312" s="21">
        <f t="shared" si="426"/>
        <v>3876684.4084889228</v>
      </c>
      <c r="FE312" s="21">
        <f t="shared" si="426"/>
        <v>1669119.0639605529</v>
      </c>
      <c r="FF312" s="21">
        <f t="shared" si="426"/>
        <v>3015930.5189772961</v>
      </c>
      <c r="FG312" s="21">
        <f t="shared" si="426"/>
        <v>1886270.1198049749</v>
      </c>
      <c r="FH312" s="21">
        <f t="shared" si="426"/>
        <v>1593746.2280171581</v>
      </c>
      <c r="FI312" s="21">
        <f t="shared" si="426"/>
        <v>15817648.900628164</v>
      </c>
      <c r="FJ312" s="21">
        <f t="shared" si="426"/>
        <v>15765189.953341721</v>
      </c>
      <c r="FK312" s="21">
        <f t="shared" si="426"/>
        <v>18878143.180508748</v>
      </c>
      <c r="FL312" s="21">
        <f t="shared" si="426"/>
        <v>46930586.848218538</v>
      </c>
      <c r="FM312" s="21">
        <f t="shared" si="426"/>
        <v>29617841.551850341</v>
      </c>
      <c r="FN312" s="21">
        <f t="shared" si="426"/>
        <v>183572911.70519611</v>
      </c>
      <c r="FO312" s="21">
        <f t="shared" si="426"/>
        <v>9715247.3085844461</v>
      </c>
      <c r="FP312" s="21">
        <f t="shared" si="426"/>
        <v>19912413.2331145</v>
      </c>
      <c r="FQ312" s="21">
        <f t="shared" si="426"/>
        <v>8023943.2856284361</v>
      </c>
      <c r="FR312" s="21">
        <f t="shared" si="426"/>
        <v>2475336.7970794598</v>
      </c>
      <c r="FS312" s="21">
        <f t="shared" si="426"/>
        <v>2707651.1365473438</v>
      </c>
      <c r="FT312" s="17">
        <f t="shared" si="426"/>
        <v>1401925.7255496478</v>
      </c>
      <c r="FU312" s="21">
        <f t="shared" si="426"/>
        <v>7389588.8908588151</v>
      </c>
      <c r="FV312" s="21">
        <f t="shared" si="426"/>
        <v>6181662.4666687604</v>
      </c>
      <c r="FW312" s="21">
        <f t="shared" si="426"/>
        <v>2835238.3353719702</v>
      </c>
      <c r="FX312" s="21">
        <f t="shared" si="426"/>
        <v>1167734.9354406048</v>
      </c>
      <c r="FY312" s="21">
        <f>FY130*(FY91)+FY189</f>
        <v>0</v>
      </c>
      <c r="FZ312" s="33">
        <f>SUM(C312:FY312)</f>
        <v>7295410987.9970398</v>
      </c>
      <c r="GA312" s="129">
        <f>ROUND(GA311*0.95,2)</f>
        <v>8181.42</v>
      </c>
      <c r="GB312" s="33">
        <f>GA312*(1+GA271)</f>
        <v>7278.1094740241451</v>
      </c>
      <c r="GC312" s="33"/>
      <c r="GD312" s="6"/>
      <c r="GE312" s="6"/>
    </row>
    <row r="313" spans="1:187" ht="15.75" x14ac:dyDescent="0.25">
      <c r="A313" s="6"/>
      <c r="B313" s="35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  <c r="DU313" s="36"/>
      <c r="DV313" s="36"/>
      <c r="DW313" s="36"/>
      <c r="DX313" s="36"/>
      <c r="DY313" s="36"/>
      <c r="DZ313" s="36"/>
      <c r="EA313" s="36"/>
      <c r="EB313" s="36"/>
      <c r="EC313" s="36"/>
      <c r="ED313" s="36"/>
      <c r="EE313" s="36"/>
      <c r="EF313" s="36"/>
      <c r="EG313" s="36"/>
      <c r="EH313" s="36"/>
      <c r="EI313" s="36"/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6"/>
      <c r="EV313" s="36"/>
      <c r="EW313" s="36"/>
      <c r="EX313" s="36"/>
      <c r="EY313" s="36"/>
      <c r="EZ313" s="36"/>
      <c r="FA313" s="36"/>
      <c r="FB313" s="36"/>
      <c r="FC313" s="36"/>
      <c r="FD313" s="36"/>
      <c r="FE313" s="36"/>
      <c r="FF313" s="36"/>
      <c r="FG313" s="36"/>
      <c r="FH313" s="36"/>
      <c r="FI313" s="36"/>
      <c r="FJ313" s="36"/>
      <c r="FK313" s="36"/>
      <c r="FL313" s="36"/>
      <c r="FM313" s="36"/>
      <c r="FN313" s="36"/>
      <c r="FO313" s="36"/>
      <c r="FP313" s="36"/>
      <c r="FQ313" s="36"/>
      <c r="FR313" s="36"/>
      <c r="FS313" s="36"/>
      <c r="FT313" s="36"/>
      <c r="FU313" s="36"/>
      <c r="FV313" s="36"/>
      <c r="FW313" s="36"/>
      <c r="FX313" s="36"/>
      <c r="FZ313" s="33"/>
      <c r="GB313" s="33"/>
      <c r="GC313" s="33"/>
      <c r="GD313" s="6"/>
      <c r="GE313" s="6"/>
    </row>
    <row r="314" spans="1:187" ht="15.75" x14ac:dyDescent="0.25">
      <c r="A314" s="6"/>
      <c r="B314" s="130" t="s">
        <v>706</v>
      </c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31"/>
      <c r="AR314" s="131"/>
      <c r="AS314" s="131"/>
      <c r="AT314" s="131"/>
      <c r="AU314" s="131"/>
      <c r="AV314" s="131"/>
      <c r="AW314" s="131"/>
      <c r="AX314" s="131"/>
      <c r="AY314" s="131"/>
      <c r="AZ314" s="131"/>
      <c r="BA314" s="131"/>
      <c r="BB314" s="131"/>
      <c r="BC314" s="131"/>
      <c r="BD314" s="131"/>
      <c r="BE314" s="131"/>
      <c r="BF314" s="131"/>
      <c r="BG314" s="131"/>
      <c r="BH314" s="131"/>
      <c r="BI314" s="131"/>
      <c r="BJ314" s="131"/>
      <c r="BK314" s="131"/>
      <c r="BL314" s="131"/>
      <c r="BM314" s="131"/>
      <c r="BN314" s="131"/>
      <c r="BO314" s="131"/>
      <c r="BP314" s="131"/>
      <c r="BQ314" s="131"/>
      <c r="BR314" s="131"/>
      <c r="BS314" s="131"/>
      <c r="BT314" s="131"/>
      <c r="BU314" s="131"/>
      <c r="BV314" s="131"/>
      <c r="BW314" s="131"/>
      <c r="BX314" s="131"/>
      <c r="BY314" s="131"/>
      <c r="BZ314" s="131"/>
      <c r="CA314" s="131"/>
      <c r="CB314" s="131"/>
      <c r="CC314" s="131"/>
      <c r="CD314" s="131"/>
      <c r="CE314" s="131"/>
      <c r="CF314" s="131"/>
      <c r="CG314" s="131"/>
      <c r="CH314" s="131"/>
      <c r="CI314" s="131"/>
      <c r="CJ314" s="131"/>
      <c r="CK314" s="131"/>
      <c r="CL314" s="131"/>
      <c r="CM314" s="131"/>
      <c r="CN314" s="131"/>
      <c r="CO314" s="131"/>
      <c r="CP314" s="131"/>
      <c r="CQ314" s="131"/>
      <c r="CR314" s="131"/>
      <c r="CS314" s="131"/>
      <c r="CT314" s="131"/>
      <c r="CU314" s="131"/>
      <c r="CV314" s="131"/>
      <c r="CW314" s="131"/>
      <c r="CX314" s="131"/>
      <c r="CY314" s="131"/>
      <c r="CZ314" s="131"/>
      <c r="DA314" s="131"/>
      <c r="DB314" s="131"/>
      <c r="DC314" s="131"/>
      <c r="DD314" s="131"/>
      <c r="DE314" s="131"/>
      <c r="DF314" s="131"/>
      <c r="DG314" s="131"/>
      <c r="DH314" s="131"/>
      <c r="DI314" s="131"/>
      <c r="DJ314" s="131"/>
      <c r="DK314" s="131"/>
      <c r="DL314" s="131"/>
      <c r="DM314" s="131"/>
      <c r="DN314" s="131"/>
      <c r="DO314" s="131"/>
      <c r="DP314" s="131"/>
      <c r="DQ314" s="131"/>
      <c r="DR314" s="131"/>
      <c r="DS314" s="131"/>
      <c r="DT314" s="131"/>
      <c r="DU314" s="131"/>
      <c r="DV314" s="131"/>
      <c r="DW314" s="131"/>
      <c r="DX314" s="131"/>
      <c r="DY314" s="131"/>
      <c r="DZ314" s="131"/>
      <c r="EA314" s="131"/>
      <c r="EB314" s="131"/>
      <c r="EC314" s="131"/>
      <c r="ED314" s="131"/>
      <c r="EE314" s="131"/>
      <c r="EF314" s="131"/>
      <c r="EG314" s="131"/>
      <c r="EH314" s="131"/>
      <c r="EI314" s="131"/>
      <c r="EJ314" s="131"/>
      <c r="EK314" s="131"/>
      <c r="EL314" s="131"/>
      <c r="EM314" s="131"/>
      <c r="EN314" s="131"/>
      <c r="EO314" s="131"/>
      <c r="EP314" s="131"/>
      <c r="EQ314" s="131"/>
      <c r="ER314" s="131"/>
      <c r="ES314" s="131"/>
      <c r="ET314" s="131"/>
      <c r="EU314" s="131"/>
      <c r="EV314" s="131"/>
      <c r="EW314" s="131"/>
      <c r="EX314" s="131"/>
      <c r="EY314" s="131"/>
      <c r="EZ314" s="131"/>
      <c r="FA314" s="131"/>
      <c r="FB314" s="131"/>
      <c r="FC314" s="131"/>
      <c r="FD314" s="131"/>
      <c r="FE314" s="131"/>
      <c r="FF314" s="131"/>
      <c r="FG314" s="131"/>
      <c r="FH314" s="131"/>
      <c r="FI314" s="131"/>
      <c r="FJ314" s="131"/>
      <c r="FK314" s="131"/>
      <c r="FL314" s="131"/>
      <c r="FM314" s="131"/>
      <c r="FN314" s="131"/>
      <c r="FO314" s="131"/>
      <c r="FP314" s="131"/>
      <c r="FQ314" s="131"/>
      <c r="FR314" s="131"/>
      <c r="FS314" s="131"/>
      <c r="FT314" s="131"/>
      <c r="FU314" s="131"/>
      <c r="FV314" s="131"/>
      <c r="FW314" s="131"/>
      <c r="FX314" s="131"/>
      <c r="FY314" s="6"/>
      <c r="FZ314" s="21"/>
      <c r="GA314" s="33"/>
      <c r="GB314" s="33"/>
      <c r="GC314" s="33"/>
      <c r="GD314" s="6"/>
      <c r="GE314" s="6"/>
    </row>
    <row r="315" spans="1:187" ht="15.75" x14ac:dyDescent="0.25">
      <c r="A315" s="6"/>
      <c r="B315" s="35"/>
      <c r="C315" s="132"/>
      <c r="D315" s="6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  <c r="DU315" s="35"/>
      <c r="DV315" s="35"/>
      <c r="DW315" s="35"/>
      <c r="DX315" s="35"/>
      <c r="DY315" s="35"/>
      <c r="DZ315" s="35"/>
      <c r="EA315" s="35"/>
      <c r="EB315" s="35"/>
      <c r="EC315" s="35"/>
      <c r="ED315" s="35"/>
      <c r="EE315" s="35"/>
      <c r="EF315" s="35"/>
      <c r="EG315" s="35"/>
      <c r="EH315" s="35"/>
      <c r="EI315" s="35"/>
      <c r="EJ315" s="35"/>
      <c r="EK315" s="35"/>
      <c r="EL315" s="35"/>
      <c r="EM315" s="35"/>
      <c r="EN315" s="35"/>
      <c r="EO315" s="35"/>
      <c r="EP315" s="35"/>
      <c r="EQ315" s="35"/>
      <c r="ER315" s="35"/>
      <c r="ES315" s="35"/>
      <c r="ET315" s="35"/>
      <c r="EU315" s="35"/>
      <c r="EV315" s="35"/>
      <c r="EW315" s="35"/>
      <c r="EX315" s="35"/>
      <c r="EY315" s="35"/>
      <c r="EZ315" s="35"/>
      <c r="FA315" s="35"/>
      <c r="FB315" s="35"/>
      <c r="FC315" s="35"/>
      <c r="FD315" s="35"/>
      <c r="FE315" s="35"/>
      <c r="FF315" s="35"/>
      <c r="FG315" s="35"/>
      <c r="FH315" s="35"/>
      <c r="FI315" s="35"/>
      <c r="FJ315" s="35"/>
      <c r="FK315" s="35"/>
      <c r="FL315" s="35"/>
      <c r="FM315" s="35"/>
      <c r="FN315" s="35"/>
      <c r="FO315" s="35"/>
      <c r="FP315" s="35"/>
      <c r="FQ315" s="35"/>
      <c r="FR315" s="35"/>
      <c r="FS315" s="35"/>
      <c r="FT315" s="35"/>
      <c r="FU315" s="35"/>
      <c r="FV315" s="35"/>
      <c r="FW315" s="35"/>
      <c r="FX315" s="35"/>
      <c r="GB315" s="33"/>
      <c r="GC315" s="33"/>
      <c r="GD315" s="6"/>
      <c r="GE315" s="6"/>
    </row>
    <row r="316" spans="1:187" s="21" customFormat="1" x14ac:dyDescent="0.2">
      <c r="B316" s="21" t="s">
        <v>707</v>
      </c>
      <c r="M316" s="21" t="s">
        <v>296</v>
      </c>
    </row>
    <row r="317" spans="1:187" s="21" customFormat="1" x14ac:dyDescent="0.2">
      <c r="B317" s="21" t="s">
        <v>708</v>
      </c>
      <c r="C317" s="21">
        <v>30</v>
      </c>
      <c r="D317" s="21">
        <v>60</v>
      </c>
      <c r="E317" s="21">
        <v>111</v>
      </c>
      <c r="F317" s="21">
        <v>60</v>
      </c>
      <c r="G317" s="21">
        <v>0</v>
      </c>
      <c r="H317" s="21">
        <v>0</v>
      </c>
      <c r="I317" s="21">
        <v>36</v>
      </c>
      <c r="J317" s="21">
        <v>35</v>
      </c>
      <c r="K317" s="21">
        <v>0</v>
      </c>
      <c r="L317" s="21">
        <v>60</v>
      </c>
      <c r="M317" s="21">
        <v>100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15</v>
      </c>
      <c r="T317" s="21">
        <v>0</v>
      </c>
      <c r="U317" s="21">
        <v>0</v>
      </c>
      <c r="V317" s="21">
        <v>0</v>
      </c>
      <c r="W317" s="21">
        <v>0</v>
      </c>
      <c r="X317" s="21">
        <v>1</v>
      </c>
      <c r="Y317" s="21">
        <v>0</v>
      </c>
      <c r="Z317" s="21">
        <v>0</v>
      </c>
      <c r="AA317" s="21">
        <v>15</v>
      </c>
      <c r="AB317" s="21">
        <v>78</v>
      </c>
      <c r="AC317" s="21">
        <v>15</v>
      </c>
      <c r="AD317" s="21">
        <v>18</v>
      </c>
      <c r="AE317" s="21">
        <v>4</v>
      </c>
      <c r="AF317" s="21">
        <v>0</v>
      </c>
      <c r="AG317" s="21">
        <v>10</v>
      </c>
      <c r="AH317" s="21">
        <v>18</v>
      </c>
      <c r="AI317" s="21">
        <v>0</v>
      </c>
      <c r="AJ317" s="21">
        <v>10</v>
      </c>
      <c r="AK317" s="21">
        <v>0</v>
      </c>
      <c r="AL317" s="21">
        <v>0</v>
      </c>
      <c r="AM317" s="21">
        <v>0</v>
      </c>
      <c r="AN317" s="21">
        <v>0</v>
      </c>
      <c r="AO317" s="21">
        <v>30</v>
      </c>
      <c r="AP317" s="21">
        <v>494</v>
      </c>
      <c r="AQ317" s="21">
        <v>0</v>
      </c>
      <c r="AR317" s="21">
        <v>0</v>
      </c>
      <c r="AS317" s="21">
        <v>0</v>
      </c>
      <c r="AT317" s="21">
        <v>0</v>
      </c>
      <c r="AU317" s="21">
        <v>0</v>
      </c>
      <c r="AV317" s="21">
        <v>0</v>
      </c>
      <c r="AW317" s="21">
        <v>0</v>
      </c>
      <c r="AX317" s="21">
        <v>0</v>
      </c>
      <c r="AY317" s="21">
        <v>0</v>
      </c>
      <c r="AZ317" s="21">
        <v>135</v>
      </c>
      <c r="BA317" s="21">
        <v>5</v>
      </c>
      <c r="BB317" s="21">
        <v>0</v>
      </c>
      <c r="BC317" s="21">
        <v>181</v>
      </c>
      <c r="BD317" s="21">
        <v>0</v>
      </c>
      <c r="BE317" s="21">
        <v>0</v>
      </c>
      <c r="BF317" s="21">
        <v>0</v>
      </c>
      <c r="BG317" s="21">
        <v>0</v>
      </c>
      <c r="BH317" s="21">
        <v>0</v>
      </c>
      <c r="BI317" s="21">
        <v>11</v>
      </c>
      <c r="BJ317" s="21">
        <v>0</v>
      </c>
      <c r="BK317" s="21">
        <v>0</v>
      </c>
      <c r="BL317" s="21">
        <v>5</v>
      </c>
      <c r="BM317" s="21">
        <v>0</v>
      </c>
      <c r="BN317" s="21">
        <v>30</v>
      </c>
      <c r="BO317" s="21">
        <v>16</v>
      </c>
      <c r="BP317" s="21">
        <v>0</v>
      </c>
      <c r="BQ317" s="21">
        <v>10</v>
      </c>
      <c r="BR317" s="21">
        <v>0</v>
      </c>
      <c r="BS317" s="21">
        <v>0</v>
      </c>
      <c r="BT317" s="21">
        <v>0</v>
      </c>
      <c r="BU317" s="21">
        <v>0</v>
      </c>
      <c r="BV317" s="21">
        <v>0</v>
      </c>
      <c r="BW317" s="21">
        <v>20</v>
      </c>
      <c r="BX317" s="21">
        <v>0</v>
      </c>
      <c r="BY317" s="21">
        <v>0</v>
      </c>
      <c r="BZ317" s="21">
        <v>0</v>
      </c>
      <c r="CA317" s="21">
        <v>0</v>
      </c>
      <c r="CB317" s="21">
        <v>105</v>
      </c>
      <c r="CC317" s="21">
        <v>0</v>
      </c>
      <c r="CD317" s="21">
        <v>2</v>
      </c>
      <c r="CE317" s="21">
        <v>5</v>
      </c>
      <c r="CF317" s="21">
        <v>0</v>
      </c>
      <c r="CG317" s="21">
        <v>0</v>
      </c>
      <c r="CH317" s="21">
        <v>3</v>
      </c>
      <c r="CI317" s="21">
        <v>15</v>
      </c>
      <c r="CJ317" s="21">
        <v>30</v>
      </c>
      <c r="CK317" s="21">
        <v>15</v>
      </c>
      <c r="CL317" s="21">
        <v>0</v>
      </c>
      <c r="CM317" s="21">
        <v>0</v>
      </c>
      <c r="CN317" s="21">
        <v>0</v>
      </c>
      <c r="CO317" s="21">
        <v>0</v>
      </c>
      <c r="CP317" s="21">
        <v>0</v>
      </c>
      <c r="CQ317" s="21">
        <v>15</v>
      </c>
      <c r="CR317" s="21">
        <v>0</v>
      </c>
      <c r="CS317" s="21">
        <v>0</v>
      </c>
      <c r="CT317" s="21">
        <v>3</v>
      </c>
      <c r="CU317" s="21">
        <v>0</v>
      </c>
      <c r="CV317" s="21">
        <v>0</v>
      </c>
      <c r="CW317" s="21">
        <v>0</v>
      </c>
      <c r="CX317" s="21">
        <v>0</v>
      </c>
      <c r="CY317" s="21">
        <v>0</v>
      </c>
      <c r="CZ317" s="21">
        <v>0</v>
      </c>
      <c r="DA317" s="21">
        <v>4</v>
      </c>
      <c r="DB317" s="21">
        <v>0</v>
      </c>
      <c r="DC317" s="21">
        <v>0</v>
      </c>
      <c r="DD317" s="21">
        <v>0</v>
      </c>
      <c r="DE317" s="21">
        <v>0</v>
      </c>
      <c r="DF317" s="21">
        <v>126</v>
      </c>
      <c r="DG317" s="21">
        <v>0</v>
      </c>
      <c r="DH317" s="21">
        <v>15</v>
      </c>
      <c r="DI317" s="21">
        <v>0</v>
      </c>
      <c r="DJ317" s="21">
        <v>0</v>
      </c>
      <c r="DK317" s="21">
        <v>0</v>
      </c>
      <c r="DL317" s="21">
        <v>15</v>
      </c>
      <c r="DM317" s="21">
        <v>4</v>
      </c>
      <c r="DN317" s="21">
        <v>0</v>
      </c>
      <c r="DO317" s="21">
        <v>15</v>
      </c>
      <c r="DP317" s="21">
        <v>0</v>
      </c>
      <c r="DQ317" s="21">
        <v>0</v>
      </c>
      <c r="DR317" s="21">
        <v>0</v>
      </c>
      <c r="DS317" s="21">
        <v>26</v>
      </c>
      <c r="DT317" s="21">
        <v>0</v>
      </c>
      <c r="DU317" s="21">
        <v>0</v>
      </c>
      <c r="DV317" s="21">
        <v>0</v>
      </c>
      <c r="DW317" s="21">
        <v>0</v>
      </c>
      <c r="DX317" s="21">
        <v>0</v>
      </c>
      <c r="DY317" s="21">
        <v>0</v>
      </c>
      <c r="DZ317" s="21">
        <v>10</v>
      </c>
      <c r="EA317" s="21">
        <v>0</v>
      </c>
      <c r="EB317" s="21">
        <v>15</v>
      </c>
      <c r="EC317" s="21">
        <v>0</v>
      </c>
      <c r="ED317" s="21">
        <v>0</v>
      </c>
      <c r="EE317" s="21">
        <v>8</v>
      </c>
      <c r="EF317" s="21">
        <v>15</v>
      </c>
      <c r="EG317" s="21">
        <v>0</v>
      </c>
      <c r="EH317" s="21">
        <v>0</v>
      </c>
      <c r="EI317" s="21">
        <v>165</v>
      </c>
      <c r="EJ317" s="21">
        <v>0</v>
      </c>
      <c r="EK317" s="21">
        <v>0</v>
      </c>
      <c r="EL317" s="21">
        <v>0</v>
      </c>
      <c r="EM317" s="21">
        <v>0</v>
      </c>
      <c r="EN317" s="21">
        <v>30</v>
      </c>
      <c r="EO317" s="21">
        <v>0</v>
      </c>
      <c r="EP317" s="21">
        <v>10</v>
      </c>
      <c r="EQ317" s="21">
        <v>0</v>
      </c>
      <c r="ER317" s="21">
        <v>7</v>
      </c>
      <c r="ES317" s="21">
        <v>0</v>
      </c>
      <c r="ET317" s="21">
        <v>0</v>
      </c>
      <c r="EU317" s="21">
        <v>15</v>
      </c>
      <c r="EV317" s="21">
        <v>0</v>
      </c>
      <c r="EW317" s="21">
        <v>0</v>
      </c>
      <c r="EX317" s="21">
        <v>0</v>
      </c>
      <c r="EY317" s="21">
        <v>0</v>
      </c>
      <c r="EZ317" s="21">
        <v>0</v>
      </c>
      <c r="FA317" s="21">
        <v>10</v>
      </c>
      <c r="FB317" s="21">
        <v>0</v>
      </c>
      <c r="FC317" s="21">
        <v>0</v>
      </c>
      <c r="FD317" s="21">
        <v>0</v>
      </c>
      <c r="FE317" s="21">
        <v>0</v>
      </c>
      <c r="FF317" s="21">
        <v>0</v>
      </c>
      <c r="FG317" s="21">
        <v>0</v>
      </c>
      <c r="FH317" s="21">
        <v>5</v>
      </c>
      <c r="FI317" s="21">
        <v>0</v>
      </c>
      <c r="FJ317" s="21">
        <v>0</v>
      </c>
      <c r="FK317" s="21">
        <v>30</v>
      </c>
      <c r="FL317" s="21">
        <v>0</v>
      </c>
      <c r="FM317" s="21">
        <v>0</v>
      </c>
      <c r="FN317" s="21">
        <v>90</v>
      </c>
      <c r="FO317" s="21">
        <v>0</v>
      </c>
      <c r="FP317" s="21">
        <v>18</v>
      </c>
      <c r="FQ317" s="21">
        <v>0</v>
      </c>
      <c r="FR317" s="21">
        <v>0</v>
      </c>
      <c r="FS317" s="21">
        <v>0</v>
      </c>
      <c r="FT317" s="21">
        <v>0</v>
      </c>
      <c r="FU317" s="21">
        <v>15</v>
      </c>
      <c r="FV317" s="21">
        <v>0</v>
      </c>
      <c r="FW317" s="21">
        <v>0</v>
      </c>
      <c r="FX317" s="21">
        <v>0</v>
      </c>
    </row>
    <row r="318" spans="1:187" s="21" customFormat="1" x14ac:dyDescent="0.2">
      <c r="B318" s="21" t="s">
        <v>709</v>
      </c>
      <c r="C318" s="21">
        <f>ROUND(C317*0.42,1)</f>
        <v>12.6</v>
      </c>
      <c r="D318" s="21">
        <f t="shared" ref="D318:BO318" si="427">ROUND(D317*0.42,1)</f>
        <v>25.2</v>
      </c>
      <c r="E318" s="21">
        <f t="shared" si="427"/>
        <v>46.6</v>
      </c>
      <c r="F318" s="21">
        <f t="shared" si="427"/>
        <v>25.2</v>
      </c>
      <c r="G318" s="21">
        <f t="shared" si="427"/>
        <v>0</v>
      </c>
      <c r="H318" s="21">
        <f t="shared" si="427"/>
        <v>0</v>
      </c>
      <c r="I318" s="21">
        <f t="shared" si="427"/>
        <v>15.1</v>
      </c>
      <c r="J318" s="21">
        <f t="shared" si="427"/>
        <v>14.7</v>
      </c>
      <c r="K318" s="21">
        <f t="shared" si="427"/>
        <v>0</v>
      </c>
      <c r="L318" s="21">
        <f t="shared" si="427"/>
        <v>25.2</v>
      </c>
      <c r="M318" s="21">
        <f t="shared" si="427"/>
        <v>42</v>
      </c>
      <c r="N318" s="21">
        <f t="shared" si="427"/>
        <v>0</v>
      </c>
      <c r="O318" s="21">
        <f t="shared" si="427"/>
        <v>0</v>
      </c>
      <c r="P318" s="21">
        <f t="shared" si="427"/>
        <v>0</v>
      </c>
      <c r="Q318" s="21">
        <f t="shared" si="427"/>
        <v>0</v>
      </c>
      <c r="R318" s="21">
        <f t="shared" si="427"/>
        <v>0</v>
      </c>
      <c r="S318" s="21">
        <f t="shared" si="427"/>
        <v>6.3</v>
      </c>
      <c r="T318" s="21">
        <f t="shared" si="427"/>
        <v>0</v>
      </c>
      <c r="U318" s="21">
        <f t="shared" si="427"/>
        <v>0</v>
      </c>
      <c r="V318" s="21">
        <f t="shared" si="427"/>
        <v>0</v>
      </c>
      <c r="W318" s="21">
        <f t="shared" si="427"/>
        <v>0</v>
      </c>
      <c r="X318" s="21">
        <f t="shared" si="427"/>
        <v>0.4</v>
      </c>
      <c r="Y318" s="21">
        <f t="shared" si="427"/>
        <v>0</v>
      </c>
      <c r="Z318" s="21">
        <f t="shared" si="427"/>
        <v>0</v>
      </c>
      <c r="AA318" s="21">
        <f t="shared" si="427"/>
        <v>6.3</v>
      </c>
      <c r="AB318" s="21">
        <f t="shared" si="427"/>
        <v>32.799999999999997</v>
      </c>
      <c r="AC318" s="21">
        <f t="shared" si="427"/>
        <v>6.3</v>
      </c>
      <c r="AD318" s="21">
        <f t="shared" si="427"/>
        <v>7.6</v>
      </c>
      <c r="AE318" s="21">
        <f t="shared" si="427"/>
        <v>1.7</v>
      </c>
      <c r="AF318" s="21">
        <f t="shared" si="427"/>
        <v>0</v>
      </c>
      <c r="AG318" s="21">
        <f t="shared" si="427"/>
        <v>4.2</v>
      </c>
      <c r="AH318" s="21">
        <f t="shared" si="427"/>
        <v>7.6</v>
      </c>
      <c r="AI318" s="21">
        <f t="shared" si="427"/>
        <v>0</v>
      </c>
      <c r="AJ318" s="21">
        <f t="shared" si="427"/>
        <v>4.2</v>
      </c>
      <c r="AK318" s="21">
        <f t="shared" si="427"/>
        <v>0</v>
      </c>
      <c r="AL318" s="21">
        <f t="shared" si="427"/>
        <v>0</v>
      </c>
      <c r="AM318" s="21">
        <f t="shared" si="427"/>
        <v>0</v>
      </c>
      <c r="AN318" s="21">
        <f t="shared" si="427"/>
        <v>0</v>
      </c>
      <c r="AO318" s="21">
        <f t="shared" si="427"/>
        <v>12.6</v>
      </c>
      <c r="AP318" s="21">
        <f t="shared" si="427"/>
        <v>207.5</v>
      </c>
      <c r="AQ318" s="21">
        <f t="shared" si="427"/>
        <v>0</v>
      </c>
      <c r="AR318" s="21">
        <f t="shared" si="427"/>
        <v>0</v>
      </c>
      <c r="AS318" s="21">
        <f t="shared" si="427"/>
        <v>0</v>
      </c>
      <c r="AT318" s="21">
        <f t="shared" si="427"/>
        <v>0</v>
      </c>
      <c r="AU318" s="21">
        <f t="shared" si="427"/>
        <v>0</v>
      </c>
      <c r="AV318" s="21">
        <f t="shared" si="427"/>
        <v>0</v>
      </c>
      <c r="AW318" s="21">
        <f t="shared" si="427"/>
        <v>0</v>
      </c>
      <c r="AX318" s="21">
        <f t="shared" si="427"/>
        <v>0</v>
      </c>
      <c r="AY318" s="21">
        <f t="shared" si="427"/>
        <v>0</v>
      </c>
      <c r="AZ318" s="21">
        <f t="shared" si="427"/>
        <v>56.7</v>
      </c>
      <c r="BA318" s="21">
        <f t="shared" si="427"/>
        <v>2.1</v>
      </c>
      <c r="BB318" s="21">
        <f t="shared" si="427"/>
        <v>0</v>
      </c>
      <c r="BC318" s="21">
        <f t="shared" si="427"/>
        <v>76</v>
      </c>
      <c r="BD318" s="21">
        <f t="shared" si="427"/>
        <v>0</v>
      </c>
      <c r="BE318" s="21">
        <f t="shared" si="427"/>
        <v>0</v>
      </c>
      <c r="BF318" s="21">
        <f t="shared" si="427"/>
        <v>0</v>
      </c>
      <c r="BG318" s="21">
        <f t="shared" si="427"/>
        <v>0</v>
      </c>
      <c r="BH318" s="21">
        <f t="shared" si="427"/>
        <v>0</v>
      </c>
      <c r="BI318" s="21">
        <f t="shared" si="427"/>
        <v>4.5999999999999996</v>
      </c>
      <c r="BJ318" s="21">
        <f t="shared" si="427"/>
        <v>0</v>
      </c>
      <c r="BK318" s="21">
        <f t="shared" si="427"/>
        <v>0</v>
      </c>
      <c r="BL318" s="21">
        <f t="shared" si="427"/>
        <v>2.1</v>
      </c>
      <c r="BM318" s="21">
        <f t="shared" si="427"/>
        <v>0</v>
      </c>
      <c r="BN318" s="21">
        <f t="shared" si="427"/>
        <v>12.6</v>
      </c>
      <c r="BO318" s="21">
        <f t="shared" si="427"/>
        <v>6.7</v>
      </c>
      <c r="BP318" s="21">
        <f t="shared" ref="BP318:EA318" si="428">ROUND(BP317*0.42,1)</f>
        <v>0</v>
      </c>
      <c r="BQ318" s="21">
        <f t="shared" si="428"/>
        <v>4.2</v>
      </c>
      <c r="BR318" s="21">
        <f t="shared" si="428"/>
        <v>0</v>
      </c>
      <c r="BS318" s="21">
        <f t="shared" si="428"/>
        <v>0</v>
      </c>
      <c r="BT318" s="21">
        <f t="shared" si="428"/>
        <v>0</v>
      </c>
      <c r="BU318" s="21">
        <f t="shared" si="428"/>
        <v>0</v>
      </c>
      <c r="BV318" s="21">
        <f t="shared" si="428"/>
        <v>0</v>
      </c>
      <c r="BW318" s="21">
        <f t="shared" si="428"/>
        <v>8.4</v>
      </c>
      <c r="BX318" s="21">
        <f t="shared" si="428"/>
        <v>0</v>
      </c>
      <c r="BY318" s="21">
        <f t="shared" si="428"/>
        <v>0</v>
      </c>
      <c r="BZ318" s="21">
        <f t="shared" si="428"/>
        <v>0</v>
      </c>
      <c r="CA318" s="21">
        <f t="shared" si="428"/>
        <v>0</v>
      </c>
      <c r="CB318" s="21">
        <f t="shared" si="428"/>
        <v>44.1</v>
      </c>
      <c r="CC318" s="21">
        <f t="shared" si="428"/>
        <v>0</v>
      </c>
      <c r="CD318" s="21">
        <f t="shared" si="428"/>
        <v>0.8</v>
      </c>
      <c r="CE318" s="21">
        <f t="shared" si="428"/>
        <v>2.1</v>
      </c>
      <c r="CF318" s="21">
        <f t="shared" si="428"/>
        <v>0</v>
      </c>
      <c r="CG318" s="21">
        <f t="shared" si="428"/>
        <v>0</v>
      </c>
      <c r="CH318" s="21">
        <f t="shared" si="428"/>
        <v>1.3</v>
      </c>
      <c r="CI318" s="21">
        <f t="shared" si="428"/>
        <v>6.3</v>
      </c>
      <c r="CJ318" s="21">
        <f t="shared" si="428"/>
        <v>12.6</v>
      </c>
      <c r="CK318" s="21">
        <f t="shared" si="428"/>
        <v>6.3</v>
      </c>
      <c r="CL318" s="21">
        <f t="shared" si="428"/>
        <v>0</v>
      </c>
      <c r="CM318" s="21">
        <f t="shared" si="428"/>
        <v>0</v>
      </c>
      <c r="CN318" s="21">
        <f t="shared" si="428"/>
        <v>0</v>
      </c>
      <c r="CO318" s="21">
        <f t="shared" si="428"/>
        <v>0</v>
      </c>
      <c r="CP318" s="21">
        <f t="shared" si="428"/>
        <v>0</v>
      </c>
      <c r="CQ318" s="21">
        <f t="shared" si="428"/>
        <v>6.3</v>
      </c>
      <c r="CR318" s="21">
        <f t="shared" si="428"/>
        <v>0</v>
      </c>
      <c r="CS318" s="21">
        <f t="shared" si="428"/>
        <v>0</v>
      </c>
      <c r="CT318" s="21">
        <f t="shared" si="428"/>
        <v>1.3</v>
      </c>
      <c r="CU318" s="21">
        <f t="shared" si="428"/>
        <v>0</v>
      </c>
      <c r="CV318" s="21">
        <f t="shared" si="428"/>
        <v>0</v>
      </c>
      <c r="CW318" s="21">
        <f t="shared" si="428"/>
        <v>0</v>
      </c>
      <c r="CX318" s="21">
        <f t="shared" si="428"/>
        <v>0</v>
      </c>
      <c r="CY318" s="21">
        <f t="shared" si="428"/>
        <v>0</v>
      </c>
      <c r="CZ318" s="21">
        <f t="shared" si="428"/>
        <v>0</v>
      </c>
      <c r="DA318" s="21">
        <f t="shared" si="428"/>
        <v>1.7</v>
      </c>
      <c r="DB318" s="21">
        <f t="shared" si="428"/>
        <v>0</v>
      </c>
      <c r="DC318" s="21">
        <f t="shared" si="428"/>
        <v>0</v>
      </c>
      <c r="DD318" s="21">
        <f t="shared" si="428"/>
        <v>0</v>
      </c>
      <c r="DE318" s="21">
        <f t="shared" si="428"/>
        <v>0</v>
      </c>
      <c r="DF318" s="21">
        <f t="shared" si="428"/>
        <v>52.9</v>
      </c>
      <c r="DG318" s="21">
        <f t="shared" si="428"/>
        <v>0</v>
      </c>
      <c r="DH318" s="21">
        <f t="shared" si="428"/>
        <v>6.3</v>
      </c>
      <c r="DI318" s="21">
        <f t="shared" si="428"/>
        <v>0</v>
      </c>
      <c r="DJ318" s="21">
        <f t="shared" si="428"/>
        <v>0</v>
      </c>
      <c r="DK318" s="21">
        <f t="shared" si="428"/>
        <v>0</v>
      </c>
      <c r="DL318" s="21">
        <f t="shared" si="428"/>
        <v>6.3</v>
      </c>
      <c r="DM318" s="21">
        <f t="shared" si="428"/>
        <v>1.7</v>
      </c>
      <c r="DN318" s="21">
        <f t="shared" si="428"/>
        <v>0</v>
      </c>
      <c r="DO318" s="21">
        <f t="shared" si="428"/>
        <v>6.3</v>
      </c>
      <c r="DP318" s="21">
        <f t="shared" si="428"/>
        <v>0</v>
      </c>
      <c r="DQ318" s="21">
        <f t="shared" si="428"/>
        <v>0</v>
      </c>
      <c r="DR318" s="21">
        <f t="shared" si="428"/>
        <v>0</v>
      </c>
      <c r="DS318" s="21">
        <f t="shared" si="428"/>
        <v>10.9</v>
      </c>
      <c r="DT318" s="21">
        <f t="shared" si="428"/>
        <v>0</v>
      </c>
      <c r="DU318" s="21">
        <f t="shared" si="428"/>
        <v>0</v>
      </c>
      <c r="DV318" s="21">
        <f t="shared" si="428"/>
        <v>0</v>
      </c>
      <c r="DW318" s="21">
        <f t="shared" si="428"/>
        <v>0</v>
      </c>
      <c r="DX318" s="21">
        <f t="shared" si="428"/>
        <v>0</v>
      </c>
      <c r="DY318" s="21">
        <f t="shared" si="428"/>
        <v>0</v>
      </c>
      <c r="DZ318" s="21">
        <f t="shared" si="428"/>
        <v>4.2</v>
      </c>
      <c r="EA318" s="21">
        <f t="shared" si="428"/>
        <v>0</v>
      </c>
      <c r="EB318" s="21">
        <f t="shared" ref="EB318:FX318" si="429">ROUND(EB317*0.42,1)</f>
        <v>6.3</v>
      </c>
      <c r="EC318" s="21">
        <f t="shared" si="429"/>
        <v>0</v>
      </c>
      <c r="ED318" s="21">
        <f t="shared" si="429"/>
        <v>0</v>
      </c>
      <c r="EE318" s="21">
        <f t="shared" si="429"/>
        <v>3.4</v>
      </c>
      <c r="EF318" s="21">
        <f t="shared" si="429"/>
        <v>6.3</v>
      </c>
      <c r="EG318" s="21">
        <f t="shared" si="429"/>
        <v>0</v>
      </c>
      <c r="EH318" s="21">
        <f t="shared" si="429"/>
        <v>0</v>
      </c>
      <c r="EI318" s="21">
        <f t="shared" si="429"/>
        <v>69.3</v>
      </c>
      <c r="EJ318" s="21">
        <f t="shared" si="429"/>
        <v>0</v>
      </c>
      <c r="EK318" s="21">
        <f t="shared" si="429"/>
        <v>0</v>
      </c>
      <c r="EL318" s="21">
        <f t="shared" si="429"/>
        <v>0</v>
      </c>
      <c r="EM318" s="21">
        <f t="shared" si="429"/>
        <v>0</v>
      </c>
      <c r="EN318" s="21">
        <f t="shared" si="429"/>
        <v>12.6</v>
      </c>
      <c r="EO318" s="21">
        <f t="shared" si="429"/>
        <v>0</v>
      </c>
      <c r="EP318" s="21">
        <f t="shared" si="429"/>
        <v>4.2</v>
      </c>
      <c r="EQ318" s="21">
        <f t="shared" si="429"/>
        <v>0</v>
      </c>
      <c r="ER318" s="21">
        <f t="shared" si="429"/>
        <v>2.9</v>
      </c>
      <c r="ES318" s="21">
        <f t="shared" si="429"/>
        <v>0</v>
      </c>
      <c r="ET318" s="21">
        <f t="shared" si="429"/>
        <v>0</v>
      </c>
      <c r="EU318" s="21">
        <f t="shared" si="429"/>
        <v>6.3</v>
      </c>
      <c r="EV318" s="21">
        <f t="shared" si="429"/>
        <v>0</v>
      </c>
      <c r="EW318" s="21">
        <f t="shared" si="429"/>
        <v>0</v>
      </c>
      <c r="EX318" s="21">
        <f t="shared" si="429"/>
        <v>0</v>
      </c>
      <c r="EY318" s="21">
        <f t="shared" si="429"/>
        <v>0</v>
      </c>
      <c r="EZ318" s="21">
        <f t="shared" si="429"/>
        <v>0</v>
      </c>
      <c r="FA318" s="21">
        <f t="shared" si="429"/>
        <v>4.2</v>
      </c>
      <c r="FB318" s="21">
        <f t="shared" si="429"/>
        <v>0</v>
      </c>
      <c r="FC318" s="21">
        <f t="shared" si="429"/>
        <v>0</v>
      </c>
      <c r="FD318" s="21">
        <f t="shared" si="429"/>
        <v>0</v>
      </c>
      <c r="FE318" s="21">
        <f t="shared" si="429"/>
        <v>0</v>
      </c>
      <c r="FF318" s="21">
        <f t="shared" si="429"/>
        <v>0</v>
      </c>
      <c r="FG318" s="21">
        <f t="shared" si="429"/>
        <v>0</v>
      </c>
      <c r="FH318" s="21">
        <f t="shared" si="429"/>
        <v>2.1</v>
      </c>
      <c r="FI318" s="21">
        <f t="shared" si="429"/>
        <v>0</v>
      </c>
      <c r="FJ318" s="21">
        <f t="shared" si="429"/>
        <v>0</v>
      </c>
      <c r="FK318" s="21">
        <f t="shared" si="429"/>
        <v>12.6</v>
      </c>
      <c r="FL318" s="21">
        <f t="shared" si="429"/>
        <v>0</v>
      </c>
      <c r="FM318" s="21">
        <f t="shared" si="429"/>
        <v>0</v>
      </c>
      <c r="FN318" s="21">
        <f t="shared" si="429"/>
        <v>37.799999999999997</v>
      </c>
      <c r="FO318" s="21">
        <f t="shared" si="429"/>
        <v>0</v>
      </c>
      <c r="FP318" s="21">
        <f t="shared" si="429"/>
        <v>7.6</v>
      </c>
      <c r="FQ318" s="21">
        <f t="shared" si="429"/>
        <v>0</v>
      </c>
      <c r="FR318" s="21">
        <f t="shared" si="429"/>
        <v>0</v>
      </c>
      <c r="FS318" s="21">
        <f t="shared" si="429"/>
        <v>0</v>
      </c>
      <c r="FT318" s="21">
        <f t="shared" si="429"/>
        <v>0</v>
      </c>
      <c r="FU318" s="21">
        <f t="shared" si="429"/>
        <v>6.3</v>
      </c>
      <c r="FV318" s="21">
        <f t="shared" si="429"/>
        <v>0</v>
      </c>
      <c r="FW318" s="21">
        <f t="shared" si="429"/>
        <v>0</v>
      </c>
      <c r="FX318" s="21">
        <f t="shared" si="429"/>
        <v>0</v>
      </c>
    </row>
    <row r="319" spans="1:187" s="21" customFormat="1" x14ac:dyDescent="0.2">
      <c r="B319" s="21" t="s">
        <v>710</v>
      </c>
      <c r="C319" s="21">
        <f t="shared" ref="C319:BN319" si="430">C318*C283</f>
        <v>95992.963304869467</v>
      </c>
      <c r="D319" s="21">
        <f t="shared" si="430"/>
        <v>189018.20093285848</v>
      </c>
      <c r="E319" s="21">
        <f t="shared" si="430"/>
        <v>373377.61736948811</v>
      </c>
      <c r="F319" s="21">
        <f t="shared" si="430"/>
        <v>186303.74858191205</v>
      </c>
      <c r="G319" s="21">
        <f t="shared" si="430"/>
        <v>0</v>
      </c>
      <c r="H319" s="21">
        <f t="shared" si="430"/>
        <v>0</v>
      </c>
      <c r="I319" s="21">
        <f t="shared" si="430"/>
        <v>121682.91113792846</v>
      </c>
      <c r="J319" s="21">
        <f t="shared" si="430"/>
        <v>106988.2092681549</v>
      </c>
      <c r="K319" s="21">
        <f t="shared" si="430"/>
        <v>0</v>
      </c>
      <c r="L319" s="21">
        <f t="shared" si="430"/>
        <v>200766.3815132216</v>
      </c>
      <c r="M319" s="21">
        <f t="shared" si="430"/>
        <v>373610.33602035511</v>
      </c>
      <c r="N319" s="21">
        <f t="shared" si="430"/>
        <v>0</v>
      </c>
      <c r="O319" s="21">
        <f t="shared" si="430"/>
        <v>0</v>
      </c>
      <c r="P319" s="21">
        <f t="shared" si="430"/>
        <v>0</v>
      </c>
      <c r="Q319" s="21">
        <f t="shared" si="430"/>
        <v>0</v>
      </c>
      <c r="R319" s="21">
        <f t="shared" si="430"/>
        <v>0</v>
      </c>
      <c r="S319" s="21">
        <f t="shared" si="430"/>
        <v>48641.794219294577</v>
      </c>
      <c r="T319" s="21">
        <f t="shared" si="430"/>
        <v>0</v>
      </c>
      <c r="U319" s="21">
        <f t="shared" si="430"/>
        <v>0</v>
      </c>
      <c r="V319" s="21">
        <f t="shared" si="430"/>
        <v>0</v>
      </c>
      <c r="W319" s="21">
        <f t="shared" si="430"/>
        <v>0</v>
      </c>
      <c r="X319" s="21">
        <f t="shared" si="430"/>
        <v>6100.1428538042319</v>
      </c>
      <c r="Y319" s="21">
        <f t="shared" si="430"/>
        <v>0</v>
      </c>
      <c r="Z319" s="21">
        <f t="shared" si="430"/>
        <v>0</v>
      </c>
      <c r="AA319" s="21">
        <f t="shared" si="430"/>
        <v>47197.674876561061</v>
      </c>
      <c r="AB319" s="21">
        <f t="shared" si="430"/>
        <v>248675.07663940475</v>
      </c>
      <c r="AC319" s="21">
        <f t="shared" si="430"/>
        <v>49242.451009053795</v>
      </c>
      <c r="AD319" s="21">
        <f t="shared" si="430"/>
        <v>57489.655626262916</v>
      </c>
      <c r="AE319" s="21">
        <f t="shared" si="430"/>
        <v>23578.231392098216</v>
      </c>
      <c r="AF319" s="21">
        <f t="shared" si="430"/>
        <v>0</v>
      </c>
      <c r="AG319" s="21">
        <f t="shared" si="430"/>
        <v>34580.656480358928</v>
      </c>
      <c r="AH319" s="21">
        <f t="shared" si="430"/>
        <v>57745.877671210896</v>
      </c>
      <c r="AI319" s="21">
        <f t="shared" si="430"/>
        <v>0</v>
      </c>
      <c r="AJ319" s="21">
        <f t="shared" si="430"/>
        <v>51566.374824509818</v>
      </c>
      <c r="AK319" s="21">
        <f t="shared" si="430"/>
        <v>0</v>
      </c>
      <c r="AL319" s="21">
        <f t="shared" si="430"/>
        <v>0</v>
      </c>
      <c r="AM319" s="21">
        <f t="shared" si="430"/>
        <v>0</v>
      </c>
      <c r="AN319" s="21">
        <f t="shared" si="430"/>
        <v>0</v>
      </c>
      <c r="AO319" s="21">
        <f t="shared" si="430"/>
        <v>93768.372682547983</v>
      </c>
      <c r="AP319" s="21">
        <f t="shared" si="430"/>
        <v>1644375.1228330473</v>
      </c>
      <c r="AQ319" s="21">
        <f t="shared" si="430"/>
        <v>0</v>
      </c>
      <c r="AR319" s="21">
        <f t="shared" si="430"/>
        <v>0</v>
      </c>
      <c r="AS319" s="21">
        <f t="shared" si="430"/>
        <v>0</v>
      </c>
      <c r="AT319" s="21">
        <f t="shared" si="430"/>
        <v>0</v>
      </c>
      <c r="AU319" s="21">
        <f t="shared" si="430"/>
        <v>0</v>
      </c>
      <c r="AV319" s="21">
        <f t="shared" si="430"/>
        <v>0</v>
      </c>
      <c r="AW319" s="21">
        <f t="shared" si="430"/>
        <v>0</v>
      </c>
      <c r="AX319" s="21">
        <f t="shared" si="430"/>
        <v>0</v>
      </c>
      <c r="AY319" s="21">
        <f t="shared" si="430"/>
        <v>0</v>
      </c>
      <c r="AZ319" s="21">
        <f t="shared" si="430"/>
        <v>442280.61568356713</v>
      </c>
      <c r="BA319" s="21">
        <f t="shared" si="430"/>
        <v>15284.029895450703</v>
      </c>
      <c r="BB319" s="21">
        <f t="shared" si="430"/>
        <v>0</v>
      </c>
      <c r="BC319" s="21">
        <f t="shared" si="430"/>
        <v>574742.59828131739</v>
      </c>
      <c r="BD319" s="21">
        <f t="shared" si="430"/>
        <v>0</v>
      </c>
      <c r="BE319" s="21">
        <f t="shared" si="430"/>
        <v>0</v>
      </c>
      <c r="BF319" s="21">
        <f t="shared" si="430"/>
        <v>0</v>
      </c>
      <c r="BG319" s="21">
        <f t="shared" si="430"/>
        <v>0</v>
      </c>
      <c r="BH319" s="21">
        <f t="shared" si="430"/>
        <v>0</v>
      </c>
      <c r="BI319" s="21">
        <f t="shared" si="430"/>
        <v>52682.7558793102</v>
      </c>
      <c r="BJ319" s="21">
        <f t="shared" si="430"/>
        <v>0</v>
      </c>
      <c r="BK319" s="21">
        <f t="shared" si="430"/>
        <v>0</v>
      </c>
      <c r="BL319" s="21">
        <f t="shared" si="430"/>
        <v>26769.420824164157</v>
      </c>
      <c r="BM319" s="21">
        <f t="shared" si="430"/>
        <v>0</v>
      </c>
      <c r="BN319" s="21">
        <f t="shared" si="430"/>
        <v>91704.179372704224</v>
      </c>
      <c r="BO319" s="21">
        <f t="shared" ref="BO319:DZ319" si="431">BO318*BO283</f>
        <v>50998.800105816299</v>
      </c>
      <c r="BP319" s="21">
        <f t="shared" si="431"/>
        <v>0</v>
      </c>
      <c r="BQ319" s="21">
        <f t="shared" si="431"/>
        <v>33237.152185857194</v>
      </c>
      <c r="BR319" s="21">
        <f t="shared" si="431"/>
        <v>0</v>
      </c>
      <c r="BS319" s="21">
        <f t="shared" si="431"/>
        <v>0</v>
      </c>
      <c r="BT319" s="21">
        <f t="shared" si="431"/>
        <v>0</v>
      </c>
      <c r="BU319" s="21">
        <f t="shared" si="431"/>
        <v>0</v>
      </c>
      <c r="BV319" s="21">
        <f t="shared" si="431"/>
        <v>0</v>
      </c>
      <c r="BW319" s="21">
        <f t="shared" si="431"/>
        <v>63706.760738817218</v>
      </c>
      <c r="BX319" s="21">
        <f t="shared" si="431"/>
        <v>0</v>
      </c>
      <c r="BY319" s="21">
        <f t="shared" si="431"/>
        <v>0</v>
      </c>
      <c r="BZ319" s="21">
        <f t="shared" si="431"/>
        <v>0</v>
      </c>
      <c r="CA319" s="21">
        <f t="shared" si="431"/>
        <v>0</v>
      </c>
      <c r="CB319" s="21">
        <f t="shared" si="431"/>
        <v>329794.15781173157</v>
      </c>
      <c r="CC319" s="21">
        <f t="shared" si="431"/>
        <v>0</v>
      </c>
      <c r="CD319" s="21">
        <f t="shared" si="431"/>
        <v>11870.990106901932</v>
      </c>
      <c r="CE319" s="21">
        <f t="shared" si="431"/>
        <v>26448.098896669861</v>
      </c>
      <c r="CF319" s="21">
        <f t="shared" si="431"/>
        <v>0</v>
      </c>
      <c r="CG319" s="21">
        <f t="shared" si="431"/>
        <v>0</v>
      </c>
      <c r="CH319" s="21">
        <f t="shared" si="431"/>
        <v>18525.808626008373</v>
      </c>
      <c r="CI319" s="21">
        <f t="shared" si="431"/>
        <v>49728.557076017016</v>
      </c>
      <c r="CJ319" s="21">
        <f t="shared" si="431"/>
        <v>100839.79742291974</v>
      </c>
      <c r="CK319" s="21">
        <f t="shared" si="431"/>
        <v>47465.680845273346</v>
      </c>
      <c r="CL319" s="21">
        <f t="shared" si="431"/>
        <v>0</v>
      </c>
      <c r="CM319" s="21">
        <f t="shared" si="431"/>
        <v>0</v>
      </c>
      <c r="CN319" s="21">
        <f t="shared" si="431"/>
        <v>0</v>
      </c>
      <c r="CO319" s="21">
        <f t="shared" si="431"/>
        <v>0</v>
      </c>
      <c r="CP319" s="21">
        <f t="shared" si="431"/>
        <v>0</v>
      </c>
      <c r="CQ319" s="21">
        <f t="shared" si="431"/>
        <v>51715.190803955717</v>
      </c>
      <c r="CR319" s="21">
        <f t="shared" si="431"/>
        <v>0</v>
      </c>
      <c r="CS319" s="21">
        <f t="shared" si="431"/>
        <v>0</v>
      </c>
      <c r="CT319" s="21">
        <f t="shared" si="431"/>
        <v>18511.328285135605</v>
      </c>
      <c r="CU319" s="21">
        <f t="shared" si="431"/>
        <v>0</v>
      </c>
      <c r="CV319" s="21">
        <f t="shared" si="431"/>
        <v>0</v>
      </c>
      <c r="CW319" s="21">
        <f t="shared" si="431"/>
        <v>0</v>
      </c>
      <c r="CX319" s="21">
        <f t="shared" si="431"/>
        <v>0</v>
      </c>
      <c r="CY319" s="21">
        <f t="shared" si="431"/>
        <v>0</v>
      </c>
      <c r="CZ319" s="21">
        <f t="shared" si="431"/>
        <v>0</v>
      </c>
      <c r="DA319" s="21">
        <f t="shared" si="431"/>
        <v>21192.67308071558</v>
      </c>
      <c r="DB319" s="21">
        <f t="shared" si="431"/>
        <v>0</v>
      </c>
      <c r="DC319" s="21">
        <f t="shared" si="431"/>
        <v>0</v>
      </c>
      <c r="DD319" s="21">
        <f t="shared" si="431"/>
        <v>0</v>
      </c>
      <c r="DE319" s="21">
        <f t="shared" si="431"/>
        <v>0</v>
      </c>
      <c r="DF319" s="21">
        <f t="shared" si="431"/>
        <v>385002.43031037174</v>
      </c>
      <c r="DG319" s="21">
        <f t="shared" si="431"/>
        <v>0</v>
      </c>
      <c r="DH319" s="21">
        <f t="shared" si="431"/>
        <v>45852.089686352119</v>
      </c>
      <c r="DI319" s="21">
        <f t="shared" si="431"/>
        <v>0</v>
      </c>
      <c r="DJ319" s="21">
        <f t="shared" si="431"/>
        <v>0</v>
      </c>
      <c r="DK319" s="21">
        <f t="shared" si="431"/>
        <v>0</v>
      </c>
      <c r="DL319" s="21">
        <f t="shared" si="431"/>
        <v>47684.749119059139</v>
      </c>
      <c r="DM319" s="21">
        <f t="shared" si="431"/>
        <v>21005.866317800825</v>
      </c>
      <c r="DN319" s="21">
        <f t="shared" si="431"/>
        <v>0</v>
      </c>
      <c r="DO319" s="21">
        <f t="shared" si="431"/>
        <v>48593.270819215497</v>
      </c>
      <c r="DP319" s="21">
        <f t="shared" si="431"/>
        <v>0</v>
      </c>
      <c r="DQ319" s="21">
        <f t="shared" si="431"/>
        <v>0</v>
      </c>
      <c r="DR319" s="21">
        <f t="shared" si="431"/>
        <v>0</v>
      </c>
      <c r="DS319" s="21">
        <f t="shared" si="431"/>
        <v>92034.245615984444</v>
      </c>
      <c r="DT319" s="21">
        <f t="shared" si="431"/>
        <v>0</v>
      </c>
      <c r="DU319" s="21">
        <f t="shared" si="431"/>
        <v>0</v>
      </c>
      <c r="DV319" s="21">
        <f t="shared" si="431"/>
        <v>0</v>
      </c>
      <c r="DW319" s="21">
        <f t="shared" si="431"/>
        <v>0</v>
      </c>
      <c r="DX319" s="21">
        <f t="shared" si="431"/>
        <v>0</v>
      </c>
      <c r="DY319" s="21">
        <f t="shared" si="431"/>
        <v>0</v>
      </c>
      <c r="DZ319" s="21">
        <f t="shared" si="431"/>
        <v>34318.772286991523</v>
      </c>
      <c r="EA319" s="21">
        <f t="shared" ref="EA319:FX319" si="432">EA318*EA283</f>
        <v>0</v>
      </c>
      <c r="EB319" s="21">
        <f t="shared" si="432"/>
        <v>50882.329833757045</v>
      </c>
      <c r="EC319" s="21">
        <f t="shared" si="432"/>
        <v>0</v>
      </c>
      <c r="ED319" s="21">
        <f t="shared" si="432"/>
        <v>0</v>
      </c>
      <c r="EE319" s="21">
        <f t="shared" si="432"/>
        <v>41084.728724388093</v>
      </c>
      <c r="EF319" s="21">
        <f t="shared" si="432"/>
        <v>48376.237825735538</v>
      </c>
      <c r="EG319" s="21">
        <f t="shared" si="432"/>
        <v>0</v>
      </c>
      <c r="EH319" s="21">
        <f t="shared" si="432"/>
        <v>0</v>
      </c>
      <c r="EI319" s="21">
        <f t="shared" si="432"/>
        <v>546087.19678980287</v>
      </c>
      <c r="EJ319" s="21">
        <f t="shared" si="432"/>
        <v>0</v>
      </c>
      <c r="EK319" s="21">
        <f t="shared" si="432"/>
        <v>0</v>
      </c>
      <c r="EL319" s="21">
        <f t="shared" si="432"/>
        <v>0</v>
      </c>
      <c r="EM319" s="21">
        <f t="shared" si="432"/>
        <v>0</v>
      </c>
      <c r="EN319" s="21">
        <f t="shared" si="432"/>
        <v>97449.522148926917</v>
      </c>
      <c r="EO319" s="21">
        <f t="shared" si="432"/>
        <v>0</v>
      </c>
      <c r="EP319" s="21">
        <f t="shared" si="432"/>
        <v>40468.123796231223</v>
      </c>
      <c r="EQ319" s="21">
        <f t="shared" si="432"/>
        <v>0</v>
      </c>
      <c r="ER319" s="21">
        <f t="shared" si="432"/>
        <v>30510.379124551324</v>
      </c>
      <c r="ES319" s="21">
        <f t="shared" si="432"/>
        <v>0</v>
      </c>
      <c r="ET319" s="21">
        <f t="shared" si="432"/>
        <v>0</v>
      </c>
      <c r="EU319" s="21">
        <f t="shared" si="432"/>
        <v>55666.836767616129</v>
      </c>
      <c r="EV319" s="21">
        <f t="shared" si="432"/>
        <v>0</v>
      </c>
      <c r="EW319" s="21">
        <f t="shared" si="432"/>
        <v>0</v>
      </c>
      <c r="EX319" s="21">
        <f t="shared" si="432"/>
        <v>0</v>
      </c>
      <c r="EY319" s="21">
        <f t="shared" si="432"/>
        <v>0</v>
      </c>
      <c r="EZ319" s="21">
        <f t="shared" si="432"/>
        <v>0</v>
      </c>
      <c r="FA319" s="21">
        <f t="shared" si="432"/>
        <v>33269.700893062654</v>
      </c>
      <c r="FB319" s="21">
        <f t="shared" si="432"/>
        <v>0</v>
      </c>
      <c r="FC319" s="21">
        <f t="shared" si="432"/>
        <v>0</v>
      </c>
      <c r="FD319" s="21">
        <f t="shared" si="432"/>
        <v>0</v>
      </c>
      <c r="FE319" s="21">
        <f t="shared" si="432"/>
        <v>0</v>
      </c>
      <c r="FF319" s="21">
        <f t="shared" si="432"/>
        <v>0</v>
      </c>
      <c r="FG319" s="21">
        <f t="shared" si="432"/>
        <v>0</v>
      </c>
      <c r="FH319" s="21">
        <f t="shared" si="432"/>
        <v>31573.059505474281</v>
      </c>
      <c r="FI319" s="21">
        <f t="shared" si="432"/>
        <v>0</v>
      </c>
      <c r="FJ319" s="21">
        <f t="shared" si="432"/>
        <v>0</v>
      </c>
      <c r="FK319" s="21">
        <f t="shared" si="432"/>
        <v>92677.809551287297</v>
      </c>
      <c r="FL319" s="21">
        <f t="shared" si="432"/>
        <v>0</v>
      </c>
      <c r="FM319" s="21">
        <f t="shared" si="432"/>
        <v>0</v>
      </c>
      <c r="FN319" s="21">
        <f t="shared" si="432"/>
        <v>285038.25606699265</v>
      </c>
      <c r="FO319" s="21">
        <f t="shared" si="432"/>
        <v>0</v>
      </c>
      <c r="FP319" s="21">
        <f t="shared" si="432"/>
        <v>59571.448757950035</v>
      </c>
      <c r="FQ319" s="21">
        <f t="shared" si="432"/>
        <v>0</v>
      </c>
      <c r="FR319" s="21">
        <f t="shared" si="432"/>
        <v>0</v>
      </c>
      <c r="FS319" s="21">
        <f t="shared" si="432"/>
        <v>0</v>
      </c>
      <c r="FT319" s="21">
        <f t="shared" si="432"/>
        <v>0</v>
      </c>
      <c r="FU319" s="21">
        <f t="shared" si="432"/>
        <v>53749.951872884041</v>
      </c>
      <c r="FV319" s="21">
        <f t="shared" si="432"/>
        <v>0</v>
      </c>
      <c r="FW319" s="21">
        <f t="shared" si="432"/>
        <v>0</v>
      </c>
      <c r="FX319" s="21">
        <f t="shared" si="432"/>
        <v>0</v>
      </c>
      <c r="FZ319" s="21">
        <f>SUM(C319:FY319)</f>
        <v>8179097.4009737112</v>
      </c>
    </row>
    <row r="320" spans="1:187" s="21" customFormat="1" x14ac:dyDescent="0.2">
      <c r="B320" s="21" t="s">
        <v>711</v>
      </c>
      <c r="C320" s="21">
        <f t="shared" ref="C320:BN320" si="433">C318*C271</f>
        <v>107907.02999999998</v>
      </c>
      <c r="D320" s="21">
        <f t="shared" si="433"/>
        <v>212477.83199999999</v>
      </c>
      <c r="E320" s="21">
        <f t="shared" si="433"/>
        <v>419718.74400000001</v>
      </c>
      <c r="F320" s="21">
        <f t="shared" si="433"/>
        <v>209426.61599999998</v>
      </c>
      <c r="G320" s="21">
        <f t="shared" si="433"/>
        <v>0</v>
      </c>
      <c r="H320" s="21">
        <f t="shared" si="433"/>
        <v>0</v>
      </c>
      <c r="I320" s="21">
        <f t="shared" si="433"/>
        <v>136785.31299999999</v>
      </c>
      <c r="J320" s="21">
        <f t="shared" si="433"/>
        <v>120266.874</v>
      </c>
      <c r="K320" s="21">
        <f t="shared" si="433"/>
        <v>0</v>
      </c>
      <c r="L320" s="21">
        <f t="shared" si="433"/>
        <v>225684.14399999997</v>
      </c>
      <c r="M320" s="21">
        <f t="shared" si="433"/>
        <v>419980.26</v>
      </c>
      <c r="N320" s="21">
        <f t="shared" si="433"/>
        <v>0</v>
      </c>
      <c r="O320" s="21">
        <f t="shared" si="433"/>
        <v>0</v>
      </c>
      <c r="P320" s="21">
        <f t="shared" si="433"/>
        <v>0</v>
      </c>
      <c r="Q320" s="21">
        <f t="shared" si="433"/>
        <v>0</v>
      </c>
      <c r="R320" s="21">
        <f t="shared" si="433"/>
        <v>0</v>
      </c>
      <c r="S320" s="21">
        <f t="shared" si="433"/>
        <v>54678.897000000004</v>
      </c>
      <c r="T320" s="21">
        <f t="shared" si="433"/>
        <v>0</v>
      </c>
      <c r="U320" s="21">
        <f t="shared" si="433"/>
        <v>0</v>
      </c>
      <c r="V320" s="21">
        <f t="shared" si="433"/>
        <v>0</v>
      </c>
      <c r="W320" s="21">
        <f t="shared" si="433"/>
        <v>0</v>
      </c>
      <c r="X320" s="21">
        <f t="shared" si="433"/>
        <v>6857.2520000000004</v>
      </c>
      <c r="Y320" s="21">
        <f t="shared" si="433"/>
        <v>0</v>
      </c>
      <c r="Z320" s="21">
        <f t="shared" si="433"/>
        <v>0</v>
      </c>
      <c r="AA320" s="21">
        <f t="shared" si="433"/>
        <v>53055.512999999999</v>
      </c>
      <c r="AB320" s="21">
        <f t="shared" si="433"/>
        <v>279538.984</v>
      </c>
      <c r="AC320" s="21">
        <f t="shared" si="433"/>
        <v>55354.067999999999</v>
      </c>
      <c r="AD320" s="21">
        <f t="shared" si="433"/>
        <v>64624.851999999999</v>
      </c>
      <c r="AE320" s="21">
        <f t="shared" si="433"/>
        <v>26504.598000000002</v>
      </c>
      <c r="AF320" s="21">
        <f t="shared" si="433"/>
        <v>0</v>
      </c>
      <c r="AG320" s="21">
        <f t="shared" si="433"/>
        <v>38872.595999999998</v>
      </c>
      <c r="AH320" s="21">
        <f t="shared" si="433"/>
        <v>64912.892</v>
      </c>
      <c r="AI320" s="21">
        <f t="shared" si="433"/>
        <v>0</v>
      </c>
      <c r="AJ320" s="21">
        <f t="shared" si="433"/>
        <v>57966.468000000008</v>
      </c>
      <c r="AK320" s="21">
        <f t="shared" si="433"/>
        <v>0</v>
      </c>
      <c r="AL320" s="21">
        <f t="shared" si="433"/>
        <v>0</v>
      </c>
      <c r="AM320" s="21">
        <f t="shared" si="433"/>
        <v>0</v>
      </c>
      <c r="AN320" s="21">
        <f t="shared" si="433"/>
        <v>0</v>
      </c>
      <c r="AO320" s="21">
        <f t="shared" si="433"/>
        <v>105406.30799999999</v>
      </c>
      <c r="AP320" s="21">
        <f t="shared" si="433"/>
        <v>1848463.95</v>
      </c>
      <c r="AQ320" s="21">
        <f t="shared" si="433"/>
        <v>0</v>
      </c>
      <c r="AR320" s="21">
        <f t="shared" si="433"/>
        <v>0</v>
      </c>
      <c r="AS320" s="21">
        <f t="shared" si="433"/>
        <v>0</v>
      </c>
      <c r="AT320" s="21">
        <f t="shared" si="433"/>
        <v>0</v>
      </c>
      <c r="AU320" s="21">
        <f t="shared" si="433"/>
        <v>0</v>
      </c>
      <c r="AV320" s="21">
        <f t="shared" si="433"/>
        <v>0</v>
      </c>
      <c r="AW320" s="21">
        <f t="shared" si="433"/>
        <v>0</v>
      </c>
      <c r="AX320" s="21">
        <f t="shared" si="433"/>
        <v>0</v>
      </c>
      <c r="AY320" s="21">
        <f t="shared" si="433"/>
        <v>0</v>
      </c>
      <c r="AZ320" s="21">
        <f t="shared" si="433"/>
        <v>497173.38300000003</v>
      </c>
      <c r="BA320" s="21">
        <f t="shared" si="433"/>
        <v>17180.982</v>
      </c>
      <c r="BB320" s="21">
        <f t="shared" si="433"/>
        <v>0</v>
      </c>
      <c r="BC320" s="21">
        <f t="shared" si="433"/>
        <v>646076</v>
      </c>
      <c r="BD320" s="21">
        <f t="shared" si="433"/>
        <v>0</v>
      </c>
      <c r="BE320" s="21">
        <f t="shared" si="433"/>
        <v>0</v>
      </c>
      <c r="BF320" s="21">
        <f t="shared" si="433"/>
        <v>0</v>
      </c>
      <c r="BG320" s="21">
        <f t="shared" si="433"/>
        <v>0</v>
      </c>
      <c r="BH320" s="21">
        <f t="shared" si="433"/>
        <v>0</v>
      </c>
      <c r="BI320" s="21">
        <f t="shared" si="433"/>
        <v>59221.411999999989</v>
      </c>
      <c r="BJ320" s="21">
        <f t="shared" si="433"/>
        <v>0</v>
      </c>
      <c r="BK320" s="21">
        <f t="shared" si="433"/>
        <v>0</v>
      </c>
      <c r="BL320" s="21">
        <f t="shared" si="433"/>
        <v>30091.865999999998</v>
      </c>
      <c r="BM320" s="21">
        <f t="shared" si="433"/>
        <v>0</v>
      </c>
      <c r="BN320" s="21">
        <f t="shared" si="433"/>
        <v>103085.89199999999</v>
      </c>
      <c r="BO320" s="21">
        <f t="shared" ref="BO320:DZ320" si="434">BO318*BO271</f>
        <v>57328.415999999997</v>
      </c>
      <c r="BP320" s="21">
        <f t="shared" si="434"/>
        <v>0</v>
      </c>
      <c r="BQ320" s="21">
        <f t="shared" si="434"/>
        <v>37362.318000000007</v>
      </c>
      <c r="BR320" s="21">
        <f t="shared" si="434"/>
        <v>0</v>
      </c>
      <c r="BS320" s="21">
        <f t="shared" si="434"/>
        <v>0</v>
      </c>
      <c r="BT320" s="21">
        <f t="shared" si="434"/>
        <v>0</v>
      </c>
      <c r="BU320" s="21">
        <f t="shared" si="434"/>
        <v>0</v>
      </c>
      <c r="BV320" s="21">
        <f t="shared" si="434"/>
        <v>0</v>
      </c>
      <c r="BW320" s="21">
        <f t="shared" si="434"/>
        <v>71613.612000000008</v>
      </c>
      <c r="BX320" s="21">
        <f t="shared" si="434"/>
        <v>0</v>
      </c>
      <c r="BY320" s="21">
        <f t="shared" si="434"/>
        <v>0</v>
      </c>
      <c r="BZ320" s="21">
        <f t="shared" si="434"/>
        <v>0</v>
      </c>
      <c r="CA320" s="21">
        <f t="shared" si="434"/>
        <v>0</v>
      </c>
      <c r="CB320" s="21">
        <f t="shared" si="434"/>
        <v>370726.20899999997</v>
      </c>
      <c r="CC320" s="21">
        <f t="shared" si="434"/>
        <v>0</v>
      </c>
      <c r="CD320" s="21">
        <f t="shared" si="434"/>
        <v>13344.335999999999</v>
      </c>
      <c r="CE320" s="21">
        <f t="shared" si="434"/>
        <v>29730.666000000001</v>
      </c>
      <c r="CF320" s="21">
        <f t="shared" si="434"/>
        <v>0</v>
      </c>
      <c r="CG320" s="21">
        <f t="shared" si="434"/>
        <v>0</v>
      </c>
      <c r="CH320" s="21">
        <f t="shared" si="434"/>
        <v>20825.102999999999</v>
      </c>
      <c r="CI320" s="21">
        <f t="shared" si="434"/>
        <v>55900.53</v>
      </c>
      <c r="CJ320" s="21">
        <f t="shared" si="434"/>
        <v>113355.39599999998</v>
      </c>
      <c r="CK320" s="21">
        <f t="shared" si="434"/>
        <v>53356.778999999995</v>
      </c>
      <c r="CL320" s="21">
        <f t="shared" si="434"/>
        <v>0</v>
      </c>
      <c r="CM320" s="21">
        <f t="shared" si="434"/>
        <v>0</v>
      </c>
      <c r="CN320" s="21">
        <f t="shared" si="434"/>
        <v>0</v>
      </c>
      <c r="CO320" s="21">
        <f t="shared" si="434"/>
        <v>0</v>
      </c>
      <c r="CP320" s="21">
        <f t="shared" si="434"/>
        <v>0</v>
      </c>
      <c r="CQ320" s="21">
        <f t="shared" si="434"/>
        <v>58133.754000000001</v>
      </c>
      <c r="CR320" s="21">
        <f t="shared" si="434"/>
        <v>0</v>
      </c>
      <c r="CS320" s="21">
        <f t="shared" si="434"/>
        <v>0</v>
      </c>
      <c r="CT320" s="21">
        <f t="shared" si="434"/>
        <v>20808.827000000001</v>
      </c>
      <c r="CU320" s="21">
        <f t="shared" si="434"/>
        <v>0</v>
      </c>
      <c r="CV320" s="21">
        <f t="shared" si="434"/>
        <v>0</v>
      </c>
      <c r="CW320" s="21">
        <f t="shared" si="434"/>
        <v>0</v>
      </c>
      <c r="CX320" s="21">
        <f t="shared" si="434"/>
        <v>0</v>
      </c>
      <c r="CY320" s="21">
        <f t="shared" si="434"/>
        <v>0</v>
      </c>
      <c r="CZ320" s="21">
        <f t="shared" si="434"/>
        <v>0</v>
      </c>
      <c r="DA320" s="21">
        <f t="shared" si="434"/>
        <v>23822.967000000001</v>
      </c>
      <c r="DB320" s="21">
        <f t="shared" si="434"/>
        <v>0</v>
      </c>
      <c r="DC320" s="21">
        <f t="shared" si="434"/>
        <v>0</v>
      </c>
      <c r="DD320" s="21">
        <f t="shared" si="434"/>
        <v>0</v>
      </c>
      <c r="DE320" s="21">
        <f t="shared" si="434"/>
        <v>0</v>
      </c>
      <c r="DF320" s="21">
        <f t="shared" si="434"/>
        <v>432786.538</v>
      </c>
      <c r="DG320" s="21">
        <f t="shared" si="434"/>
        <v>0</v>
      </c>
      <c r="DH320" s="21">
        <f t="shared" si="434"/>
        <v>51542.945999999996</v>
      </c>
      <c r="DI320" s="21">
        <f t="shared" si="434"/>
        <v>0</v>
      </c>
      <c r="DJ320" s="21">
        <f t="shared" si="434"/>
        <v>0</v>
      </c>
      <c r="DK320" s="21">
        <f t="shared" si="434"/>
        <v>0</v>
      </c>
      <c r="DL320" s="21">
        <f t="shared" si="434"/>
        <v>53603.046000000002</v>
      </c>
      <c r="DM320" s="21">
        <f t="shared" si="434"/>
        <v>23612.983</v>
      </c>
      <c r="DN320" s="21">
        <f t="shared" si="434"/>
        <v>0</v>
      </c>
      <c r="DO320" s="21">
        <f t="shared" si="434"/>
        <v>54624.339</v>
      </c>
      <c r="DP320" s="21">
        <f t="shared" si="434"/>
        <v>0</v>
      </c>
      <c r="DQ320" s="21">
        <f t="shared" si="434"/>
        <v>0</v>
      </c>
      <c r="DR320" s="21">
        <f t="shared" si="434"/>
        <v>0</v>
      </c>
      <c r="DS320" s="21">
        <f t="shared" si="434"/>
        <v>103456.91399999999</v>
      </c>
      <c r="DT320" s="21">
        <f t="shared" si="434"/>
        <v>0</v>
      </c>
      <c r="DU320" s="21">
        <f t="shared" si="434"/>
        <v>0</v>
      </c>
      <c r="DV320" s="21">
        <f t="shared" si="434"/>
        <v>0</v>
      </c>
      <c r="DW320" s="21">
        <f t="shared" si="434"/>
        <v>0</v>
      </c>
      <c r="DX320" s="21">
        <f t="shared" si="434"/>
        <v>0</v>
      </c>
      <c r="DY320" s="21">
        <f t="shared" si="434"/>
        <v>0</v>
      </c>
      <c r="DZ320" s="21">
        <f t="shared" si="434"/>
        <v>38578.176000000007</v>
      </c>
      <c r="EA320" s="21">
        <f t="shared" ref="EA320:FX320" si="435">EA318*EA271</f>
        <v>0</v>
      </c>
      <c r="EB320" s="21">
        <f t="shared" si="435"/>
        <v>57197.510999999991</v>
      </c>
      <c r="EC320" s="21">
        <f t="shared" si="435"/>
        <v>0</v>
      </c>
      <c r="ED320" s="21">
        <f t="shared" si="435"/>
        <v>0</v>
      </c>
      <c r="EE320" s="21">
        <f t="shared" si="435"/>
        <v>46183.9</v>
      </c>
      <c r="EF320" s="21">
        <f t="shared" si="435"/>
        <v>54380.402999999998</v>
      </c>
      <c r="EG320" s="21">
        <f t="shared" si="435"/>
        <v>0</v>
      </c>
      <c r="EH320" s="21">
        <f t="shared" si="435"/>
        <v>0</v>
      </c>
      <c r="EI320" s="21">
        <f t="shared" si="435"/>
        <v>613864.25099999993</v>
      </c>
      <c r="EJ320" s="21">
        <f t="shared" si="435"/>
        <v>0</v>
      </c>
      <c r="EK320" s="21">
        <f t="shared" si="435"/>
        <v>0</v>
      </c>
      <c r="EL320" s="21">
        <f t="shared" si="435"/>
        <v>0</v>
      </c>
      <c r="EM320" s="21">
        <f t="shared" si="435"/>
        <v>0</v>
      </c>
      <c r="EN320" s="21">
        <f t="shared" si="435"/>
        <v>109544.27399999999</v>
      </c>
      <c r="EO320" s="21">
        <f t="shared" si="435"/>
        <v>0</v>
      </c>
      <c r="EP320" s="21">
        <f t="shared" si="435"/>
        <v>45490.745999999999</v>
      </c>
      <c r="EQ320" s="21">
        <f t="shared" si="435"/>
        <v>0</v>
      </c>
      <c r="ER320" s="21">
        <f t="shared" si="435"/>
        <v>34297.110999999997</v>
      </c>
      <c r="ES320" s="21">
        <f t="shared" si="435"/>
        <v>0</v>
      </c>
      <c r="ET320" s="21">
        <f t="shared" si="435"/>
        <v>0</v>
      </c>
      <c r="EU320" s="21">
        <f t="shared" si="435"/>
        <v>62575.820999999996</v>
      </c>
      <c r="EV320" s="21">
        <f t="shared" si="435"/>
        <v>0</v>
      </c>
      <c r="EW320" s="21">
        <f t="shared" si="435"/>
        <v>0</v>
      </c>
      <c r="EX320" s="21">
        <f t="shared" si="435"/>
        <v>0</v>
      </c>
      <c r="EY320" s="21">
        <f t="shared" si="435"/>
        <v>0</v>
      </c>
      <c r="EZ320" s="21">
        <f t="shared" si="435"/>
        <v>0</v>
      </c>
      <c r="FA320" s="21">
        <f t="shared" si="435"/>
        <v>37398.9</v>
      </c>
      <c r="FB320" s="21">
        <f t="shared" si="435"/>
        <v>0</v>
      </c>
      <c r="FC320" s="21">
        <f t="shared" si="435"/>
        <v>0</v>
      </c>
      <c r="FD320" s="21">
        <f t="shared" si="435"/>
        <v>0</v>
      </c>
      <c r="FE320" s="21">
        <f t="shared" si="435"/>
        <v>0</v>
      </c>
      <c r="FF320" s="21">
        <f t="shared" si="435"/>
        <v>0</v>
      </c>
      <c r="FG320" s="21">
        <f t="shared" si="435"/>
        <v>0</v>
      </c>
      <c r="FH320" s="21">
        <f t="shared" si="435"/>
        <v>35491.701000000001</v>
      </c>
      <c r="FI320" s="21">
        <f t="shared" si="435"/>
        <v>0</v>
      </c>
      <c r="FJ320" s="21">
        <f t="shared" si="435"/>
        <v>0</v>
      </c>
      <c r="FK320" s="21">
        <f t="shared" si="435"/>
        <v>104180.32800000001</v>
      </c>
      <c r="FL320" s="21">
        <f t="shared" si="435"/>
        <v>0</v>
      </c>
      <c r="FM320" s="21">
        <f t="shared" si="435"/>
        <v>0</v>
      </c>
      <c r="FN320" s="21">
        <f t="shared" si="435"/>
        <v>320415.48</v>
      </c>
      <c r="FO320" s="21">
        <f t="shared" si="435"/>
        <v>0</v>
      </c>
      <c r="FP320" s="21">
        <f t="shared" si="435"/>
        <v>66965.043999999994</v>
      </c>
      <c r="FQ320" s="21">
        <f t="shared" si="435"/>
        <v>0</v>
      </c>
      <c r="FR320" s="21">
        <f t="shared" si="435"/>
        <v>0</v>
      </c>
      <c r="FS320" s="21">
        <f t="shared" si="435"/>
        <v>0</v>
      </c>
      <c r="FT320" s="21">
        <f t="shared" si="435"/>
        <v>0</v>
      </c>
      <c r="FU320" s="21">
        <f t="shared" si="435"/>
        <v>60421.031999999992</v>
      </c>
      <c r="FV320" s="21">
        <f t="shared" si="435"/>
        <v>0</v>
      </c>
      <c r="FW320" s="21">
        <f t="shared" si="435"/>
        <v>0</v>
      </c>
      <c r="FX320" s="21">
        <f t="shared" si="435"/>
        <v>0</v>
      </c>
      <c r="FZ320" s="21">
        <f>SUM(C320:FY320)</f>
        <v>9194233.0829999987</v>
      </c>
    </row>
    <row r="321" spans="3:187" ht="15.75" x14ac:dyDescent="0.25">
      <c r="C321" s="133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35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35"/>
      <c r="FU321" s="6"/>
      <c r="FV321" s="6"/>
      <c r="FW321" s="6"/>
      <c r="FX321" s="6"/>
      <c r="FY321" s="39"/>
      <c r="FZ321" s="134"/>
      <c r="GA321" s="129"/>
      <c r="GB321" s="135"/>
      <c r="GC321" s="94"/>
      <c r="GD321" s="6"/>
      <c r="GE321" s="136"/>
    </row>
    <row r="323" spans="3:187" ht="15.75" x14ac:dyDescent="0.25">
      <c r="C323" s="7">
        <v>45916019.979999997</v>
      </c>
      <c r="D323" s="7">
        <v>204998217.53</v>
      </c>
      <c r="E323" s="7">
        <v>37669484.32</v>
      </c>
      <c r="F323" s="7">
        <v>92931633.790000007</v>
      </c>
      <c r="G323" s="7">
        <v>4625989.7</v>
      </c>
      <c r="H323" s="7">
        <v>4669828.7300000004</v>
      </c>
      <c r="I323" s="7">
        <v>55057304.380000003</v>
      </c>
      <c r="J323" s="7">
        <v>13290899.380000001</v>
      </c>
      <c r="K323" s="7">
        <v>1831623.15</v>
      </c>
      <c r="L323" s="7">
        <v>8231098.29</v>
      </c>
      <c r="M323" s="7">
        <v>7532139.0599999996</v>
      </c>
      <c r="N323" s="7">
        <v>268773557.74000001</v>
      </c>
      <c r="O323" s="7">
        <v>61978830.560000002</v>
      </c>
      <c r="P323" s="7">
        <v>1463165.17</v>
      </c>
      <c r="Q323" s="7">
        <v>238603409.25</v>
      </c>
      <c r="R323" s="7">
        <v>18491689.77</v>
      </c>
      <c r="S323" s="7">
        <v>5911180.3700000001</v>
      </c>
      <c r="T323" s="7">
        <v>1310695.1200000001</v>
      </c>
      <c r="U323" s="7">
        <v>436217.24</v>
      </c>
      <c r="V323" s="7">
        <v>2159921.4300000002</v>
      </c>
      <c r="W323" s="27">
        <v>590540.96</v>
      </c>
      <c r="X323" s="7">
        <v>597651.03</v>
      </c>
      <c r="Y323" s="7">
        <v>12220566.380000001</v>
      </c>
      <c r="Z323" s="7">
        <v>2124577.6</v>
      </c>
      <c r="AA323" s="7">
        <v>139571654.27000001</v>
      </c>
      <c r="AB323" s="7">
        <v>50704218.630000003</v>
      </c>
      <c r="AC323" s="7">
        <v>4066560.21</v>
      </c>
      <c r="AD323" s="7">
        <v>5267696.76</v>
      </c>
      <c r="AE323" s="7">
        <v>1190086.81</v>
      </c>
      <c r="AF323" s="7">
        <v>1639203.51</v>
      </c>
      <c r="AG323" s="7">
        <v>490667.1</v>
      </c>
      <c r="AH323" s="7">
        <v>7166219.5300000003</v>
      </c>
      <c r="AI323" s="7">
        <v>3123690.17</v>
      </c>
      <c r="AJ323" s="7">
        <v>1897418.97</v>
      </c>
      <c r="AK323" s="7">
        <v>1548667.97</v>
      </c>
      <c r="AL323" s="7">
        <v>1121070.8400000001</v>
      </c>
      <c r="AM323" s="7">
        <v>2979988.04</v>
      </c>
      <c r="AN323" s="7">
        <v>945031.68000000005</v>
      </c>
      <c r="AO323" s="7">
        <v>25924421.510000002</v>
      </c>
      <c r="AP323" s="7">
        <v>243212345.75</v>
      </c>
      <c r="AQ323" s="7">
        <v>634358.03</v>
      </c>
      <c r="AR323" s="7">
        <v>295566645.58999997</v>
      </c>
      <c r="AS323" s="7">
        <v>17058355.469999999</v>
      </c>
      <c r="AT323" s="7">
        <v>11202866.49</v>
      </c>
      <c r="AU323" s="7">
        <v>2125471.96</v>
      </c>
      <c r="AV323" s="7">
        <v>2693453.75</v>
      </c>
      <c r="AW323" s="7">
        <v>2113765.9500000002</v>
      </c>
      <c r="AX323" s="7">
        <v>487607.51</v>
      </c>
      <c r="AY323" s="7">
        <v>2669953.8199999998</v>
      </c>
      <c r="AZ323" s="7">
        <v>77358283.879999995</v>
      </c>
      <c r="BA323" s="7">
        <v>57006305.079999998</v>
      </c>
      <c r="BB323" s="7">
        <v>53627822.270000003</v>
      </c>
      <c r="BC323" s="7">
        <v>134225237.41</v>
      </c>
      <c r="BD323" s="7">
        <v>24293927.210000001</v>
      </c>
      <c r="BE323" s="7">
        <v>7824883.5700000003</v>
      </c>
      <c r="BF323" s="7">
        <v>130144079.08</v>
      </c>
      <c r="BG323" s="7">
        <v>6933092.9500000002</v>
      </c>
      <c r="BH323" s="7">
        <v>4281615.96</v>
      </c>
      <c r="BI323" s="7">
        <v>2603759.15</v>
      </c>
      <c r="BJ323" s="7">
        <v>32956352.02</v>
      </c>
      <c r="BK323" s="7">
        <v>141034662.56999999</v>
      </c>
      <c r="BL323" s="7">
        <v>2330439.16</v>
      </c>
      <c r="BM323" s="7">
        <v>2446074.1</v>
      </c>
      <c r="BN323" s="7">
        <v>19338575.100000001</v>
      </c>
      <c r="BO323" s="7">
        <v>7808170.4199999999</v>
      </c>
      <c r="BP323" s="7">
        <v>990134.87</v>
      </c>
      <c r="BQ323" s="7">
        <v>18904414.829999998</v>
      </c>
      <c r="BR323" s="7">
        <v>31233408.48</v>
      </c>
      <c r="BS323" s="7">
        <v>7563429.6799999997</v>
      </c>
      <c r="BT323" s="7">
        <v>2631355.06</v>
      </c>
      <c r="BU323" s="7">
        <v>2154135.11</v>
      </c>
      <c r="BV323" s="7">
        <v>2511747.59</v>
      </c>
      <c r="BW323" s="7">
        <v>5974172.6100000003</v>
      </c>
      <c r="BX323" s="7">
        <v>392376.74</v>
      </c>
      <c r="BY323" s="7">
        <v>2412800.02</v>
      </c>
      <c r="BZ323" s="7">
        <v>1512498.98</v>
      </c>
      <c r="CA323" s="7">
        <v>748278.8</v>
      </c>
      <c r="CB323" s="7">
        <v>338879604.58999997</v>
      </c>
      <c r="CC323" s="7">
        <v>1555149.78</v>
      </c>
      <c r="CD323" s="7">
        <v>508930.22</v>
      </c>
      <c r="CE323" s="7">
        <v>1184135.92</v>
      </c>
      <c r="CF323" s="7">
        <v>646092.5</v>
      </c>
      <c r="CG323" s="7">
        <v>1676401.57</v>
      </c>
      <c r="CH323" s="7">
        <v>1103106.81</v>
      </c>
      <c r="CI323" s="7">
        <v>2916402.35</v>
      </c>
      <c r="CJ323" s="7">
        <v>2912672.38</v>
      </c>
      <c r="CK323" s="7">
        <v>27842353.079999998</v>
      </c>
      <c r="CL323" s="7">
        <v>8610097.5399999991</v>
      </c>
      <c r="CM323" s="7">
        <v>6510677.1600000001</v>
      </c>
      <c r="CN323" s="7">
        <v>110851876.31</v>
      </c>
      <c r="CO323" s="7">
        <v>66992308.990000002</v>
      </c>
      <c r="CP323" s="7">
        <v>60872.160000000003</v>
      </c>
      <c r="CQ323" s="7">
        <v>6914334.5499999998</v>
      </c>
      <c r="CR323" s="7">
        <v>2080809.39</v>
      </c>
      <c r="CS323" s="7">
        <v>2085749.84</v>
      </c>
      <c r="CT323" s="7">
        <v>1269442.0900000001</v>
      </c>
      <c r="CU323" s="7">
        <v>2915026.32</v>
      </c>
      <c r="CV323" s="7">
        <v>541067.44999999995</v>
      </c>
      <c r="CW323" s="7">
        <v>861685.39</v>
      </c>
      <c r="CX323" s="7">
        <v>2295588.29</v>
      </c>
      <c r="CY323" s="7">
        <v>588798.75</v>
      </c>
      <c r="CZ323" s="7">
        <v>9798243.2899999991</v>
      </c>
      <c r="DA323" s="7">
        <v>1149420.03</v>
      </c>
      <c r="DB323" s="7">
        <v>2413991.91</v>
      </c>
      <c r="DC323" s="7">
        <v>913857.78</v>
      </c>
      <c r="DD323" s="7">
        <v>1185675.19</v>
      </c>
      <c r="DE323" s="7">
        <v>2276445.02</v>
      </c>
      <c r="DF323" s="7">
        <v>107307138.98</v>
      </c>
      <c r="DG323" s="7">
        <v>324029.84000000003</v>
      </c>
      <c r="DH323" s="7">
        <v>6378627.0800000001</v>
      </c>
      <c r="DI323" s="7">
        <v>10251329.07</v>
      </c>
      <c r="DJ323" s="7">
        <v>4358287.6100000003</v>
      </c>
      <c r="DK323" s="7">
        <v>3159610.64</v>
      </c>
      <c r="DL323" s="7">
        <v>32260686.32</v>
      </c>
      <c r="DM323" s="7">
        <v>2611003.4300000002</v>
      </c>
      <c r="DN323" s="7">
        <v>4413083.38</v>
      </c>
      <c r="DO323" s="7">
        <v>16654389.24</v>
      </c>
      <c r="DP323" s="7">
        <v>2129164.2599999998</v>
      </c>
      <c r="DQ323" s="7">
        <v>495584.77</v>
      </c>
      <c r="DR323" s="7">
        <v>9445922.5800000001</v>
      </c>
      <c r="DS323" s="7">
        <v>5625090.9299999997</v>
      </c>
      <c r="DT323" s="7">
        <v>1655607.55</v>
      </c>
      <c r="DU323" s="7">
        <v>2835209.52</v>
      </c>
      <c r="DV323" s="7">
        <v>2206359.2599999998</v>
      </c>
      <c r="DW323" s="7">
        <v>2922753.93</v>
      </c>
      <c r="DX323" s="7">
        <v>1300997.8899999999</v>
      </c>
      <c r="DY323" s="7">
        <v>2165225.59</v>
      </c>
      <c r="DZ323" s="7">
        <v>4861843.58</v>
      </c>
      <c r="EA323" s="7">
        <v>1499536.05</v>
      </c>
      <c r="EB323" s="7">
        <v>2473761.36</v>
      </c>
      <c r="EC323" s="7">
        <v>1999165.74</v>
      </c>
      <c r="ED323" s="7">
        <v>3159383.76</v>
      </c>
      <c r="EE323" s="7">
        <v>1859551.13</v>
      </c>
      <c r="EF323" s="7">
        <v>9544789.8499999996</v>
      </c>
      <c r="EG323" s="7">
        <v>2108217.21</v>
      </c>
      <c r="EH323" s="7">
        <v>2199088.66</v>
      </c>
      <c r="EI323" s="7">
        <v>102100613.13</v>
      </c>
      <c r="EJ323" s="7">
        <v>49227686.780000001</v>
      </c>
      <c r="EK323" s="7">
        <v>1991985.12</v>
      </c>
      <c r="EL323" s="7">
        <v>3392088.07</v>
      </c>
      <c r="EM323" s="7">
        <v>2165906.08</v>
      </c>
      <c r="EN323" s="7">
        <v>6895700.0800000001</v>
      </c>
      <c r="EO323" s="7">
        <v>2320106.25</v>
      </c>
      <c r="EP323" s="7">
        <v>1333247.03</v>
      </c>
      <c r="EQ323" s="7">
        <v>10187382.029999999</v>
      </c>
      <c r="ER323" s="7">
        <v>1617387.25</v>
      </c>
      <c r="ES323" s="7">
        <v>1231974.22</v>
      </c>
      <c r="ET323" s="7">
        <v>2315918.52</v>
      </c>
      <c r="EU323" s="7">
        <v>4726401.16</v>
      </c>
      <c r="EV323" s="7">
        <v>559930.35</v>
      </c>
      <c r="EW323" s="7">
        <v>4243682.32</v>
      </c>
      <c r="EX323" s="7">
        <v>2734072.73</v>
      </c>
      <c r="EY323" s="7">
        <v>2860592.14</v>
      </c>
      <c r="EZ323" s="7">
        <v>1075336.07</v>
      </c>
      <c r="FA323" s="7">
        <v>5814722.9400000004</v>
      </c>
      <c r="FB323" s="7">
        <v>0</v>
      </c>
      <c r="FC323" s="7">
        <v>10759112.220000001</v>
      </c>
      <c r="FD323" s="7">
        <v>2389380.15</v>
      </c>
      <c r="FE323" s="7">
        <v>947557.89</v>
      </c>
      <c r="FF323" s="7">
        <v>2149102.09</v>
      </c>
      <c r="FG323" s="7">
        <v>1346562.96</v>
      </c>
      <c r="FH323" s="7">
        <v>565653.14</v>
      </c>
      <c r="FI323" s="7">
        <v>7090491.3399999999</v>
      </c>
      <c r="FJ323" s="7">
        <v>5752230.4500000002</v>
      </c>
      <c r="FK323" s="7">
        <v>4863225.3099999996</v>
      </c>
      <c r="FL323" s="7">
        <v>23367225.370000001</v>
      </c>
      <c r="FM323" s="7">
        <v>19062717.780000001</v>
      </c>
      <c r="FN323" s="7">
        <v>121581449.45999999</v>
      </c>
      <c r="FO323" s="7">
        <v>1701474.25</v>
      </c>
      <c r="FP323" s="7">
        <v>6777050.7800000003</v>
      </c>
      <c r="FQ323" s="7">
        <v>3758289.28</v>
      </c>
      <c r="FR323" s="7">
        <v>887170.23</v>
      </c>
      <c r="FS323" s="7">
        <v>962169.22</v>
      </c>
      <c r="FT323" s="27">
        <v>121502.68</v>
      </c>
      <c r="FU323" s="7">
        <v>4354646.1900000004</v>
      </c>
      <c r="FV323" s="7">
        <v>3955706.07</v>
      </c>
      <c r="FW323" s="7">
        <v>2103529.94</v>
      </c>
      <c r="FX323" s="7">
        <v>625261.43999999994</v>
      </c>
      <c r="FY323" s="7">
        <v>126963107.63</v>
      </c>
    </row>
    <row r="324" spans="3:187" ht="15.75" x14ac:dyDescent="0.25">
      <c r="C324" s="7">
        <f>C294-C323</f>
        <v>57267.793182678521</v>
      </c>
      <c r="D324" s="7">
        <f t="shared" ref="D324:BO324" si="436">D294-D323</f>
        <v>246390.66923579574</v>
      </c>
      <c r="E324" s="7">
        <f t="shared" si="436"/>
        <v>50723.612672626972</v>
      </c>
      <c r="F324" s="7">
        <f t="shared" si="436"/>
        <v>112323.08550266922</v>
      </c>
      <c r="G324" s="7">
        <f t="shared" si="436"/>
        <v>7395.0560955479741</v>
      </c>
      <c r="H324" s="7">
        <f t="shared" si="436"/>
        <v>6723.7318049743772</v>
      </c>
      <c r="I324" s="7">
        <f t="shared" si="436"/>
        <v>66754.153729684651</v>
      </c>
      <c r="J324" s="7">
        <f t="shared" si="436"/>
        <v>15151.636165190488</v>
      </c>
      <c r="K324" s="7">
        <f t="shared" si="436"/>
        <v>2668.9427311359905</v>
      </c>
      <c r="L324" s="7">
        <f t="shared" si="436"/>
        <v>18678.713509964757</v>
      </c>
      <c r="M324" s="7">
        <f t="shared" si="436"/>
        <v>10730.878163008019</v>
      </c>
      <c r="N324" s="7">
        <f t="shared" si="436"/>
        <v>357302.49457287788</v>
      </c>
      <c r="O324" s="7">
        <f t="shared" si="436"/>
        <v>96283.861025549471</v>
      </c>
      <c r="P324" s="7">
        <f t="shared" si="436"/>
        <v>2211.7743762922473</v>
      </c>
      <c r="Q324" s="7">
        <f t="shared" si="436"/>
        <v>275477.05279347301</v>
      </c>
      <c r="R324" s="7">
        <f t="shared" si="436"/>
        <v>17925.358016937971</v>
      </c>
      <c r="S324" s="7">
        <f t="shared" si="436"/>
        <v>11106.534217379056</v>
      </c>
      <c r="T324" s="7">
        <f t="shared" si="436"/>
        <v>1694.7767561720684</v>
      </c>
      <c r="U324" s="7">
        <f t="shared" si="436"/>
        <v>696.97029897448374</v>
      </c>
      <c r="V324" s="7">
        <f t="shared" si="436"/>
        <v>2652.9264782574028</v>
      </c>
      <c r="W324" s="7">
        <f t="shared" si="436"/>
        <v>704.67643164587207</v>
      </c>
      <c r="X324" s="7">
        <f t="shared" si="436"/>
        <v>677.25672552897595</v>
      </c>
      <c r="Y324" s="7">
        <f t="shared" si="436"/>
        <v>12013.256165053695</v>
      </c>
      <c r="Z324" s="7">
        <f t="shared" si="436"/>
        <v>2308.2609674721025</v>
      </c>
      <c r="AA324" s="7">
        <f t="shared" si="436"/>
        <v>199834.50545153022</v>
      </c>
      <c r="AB324" s="7">
        <f t="shared" si="436"/>
        <v>200815.39427831769</v>
      </c>
      <c r="AC324" s="7">
        <f t="shared" si="436"/>
        <v>6695.8116241879761</v>
      </c>
      <c r="AD324" s="7">
        <f t="shared" si="436"/>
        <v>8031.2776765516028</v>
      </c>
      <c r="AE324" s="7">
        <f t="shared" si="436"/>
        <v>1369.8340007774532</v>
      </c>
      <c r="AF324" s="7">
        <f t="shared" si="436"/>
        <v>1959.104312143987</v>
      </c>
      <c r="AG324" s="7">
        <f t="shared" si="436"/>
        <v>5848.8026169224177</v>
      </c>
      <c r="AH324" s="7">
        <f t="shared" si="436"/>
        <v>6982.0250835251063</v>
      </c>
      <c r="AI324" s="7">
        <f t="shared" si="436"/>
        <v>3001.2321093813516</v>
      </c>
      <c r="AJ324" s="27">
        <f t="shared" si="436"/>
        <v>2216.9556721060071</v>
      </c>
      <c r="AK324" s="7">
        <f t="shared" si="436"/>
        <v>2311.6745601308066</v>
      </c>
      <c r="AL324" s="7">
        <f t="shared" si="436"/>
        <v>2633.790896501625</v>
      </c>
      <c r="AM324" s="7">
        <f t="shared" si="436"/>
        <v>3377.7292177369818</v>
      </c>
      <c r="AN324" s="7">
        <f t="shared" si="436"/>
        <v>3075.1782654222334</v>
      </c>
      <c r="AO324" s="7">
        <f t="shared" si="436"/>
        <v>31100.386025775224</v>
      </c>
      <c r="AP324" s="7">
        <f t="shared" si="436"/>
        <v>613185.699552387</v>
      </c>
      <c r="AQ324" s="7">
        <f t="shared" si="436"/>
        <v>2560.6526996192988</v>
      </c>
      <c r="AR324" s="7">
        <f t="shared" si="436"/>
        <v>420273.29907298088</v>
      </c>
      <c r="AS324" s="7">
        <f t="shared" si="436"/>
        <v>46540.111768636853</v>
      </c>
      <c r="AT324" s="7">
        <f t="shared" si="436"/>
        <v>15684.512651691213</v>
      </c>
      <c r="AU324" s="7">
        <f t="shared" si="436"/>
        <v>2635.9054592526518</v>
      </c>
      <c r="AV324" s="7">
        <f t="shared" si="436"/>
        <v>2851.5831681406125</v>
      </c>
      <c r="AW324" s="7">
        <f t="shared" si="436"/>
        <v>2332.6133393007331</v>
      </c>
      <c r="AX324" s="7">
        <f t="shared" si="436"/>
        <v>721.50089576415485</v>
      </c>
      <c r="AY324" s="7">
        <f t="shared" si="436"/>
        <v>3398.7511540325359</v>
      </c>
      <c r="AZ324" s="7">
        <f t="shared" si="436"/>
        <v>79341.059051334858</v>
      </c>
      <c r="BA324" s="7">
        <f t="shared" si="436"/>
        <v>58490.132865272462</v>
      </c>
      <c r="BB324" s="7">
        <f t="shared" si="436"/>
        <v>50592.718449965119</v>
      </c>
      <c r="BC324" s="7">
        <f t="shared" si="436"/>
        <v>178841.3533244431</v>
      </c>
      <c r="BD324" s="7">
        <f t="shared" si="436"/>
        <v>31971.697576012462</v>
      </c>
      <c r="BE324" s="7">
        <f t="shared" si="436"/>
        <v>9691.5204692622647</v>
      </c>
      <c r="BF324" s="7">
        <f t="shared" si="436"/>
        <v>157119.00619111955</v>
      </c>
      <c r="BG324" s="7">
        <f t="shared" si="436"/>
        <v>7063.7254536207765</v>
      </c>
      <c r="BH324" s="7">
        <f t="shared" si="436"/>
        <v>4707.7845749380067</v>
      </c>
      <c r="BI324" s="7">
        <f t="shared" si="436"/>
        <v>2616.2800344745629</v>
      </c>
      <c r="BJ324" s="7">
        <f t="shared" si="436"/>
        <v>40732.096773538738</v>
      </c>
      <c r="BK324" s="7">
        <f t="shared" si="436"/>
        <v>145747.98665711284</v>
      </c>
      <c r="BL324" s="7">
        <f t="shared" si="436"/>
        <v>2203.2563725449145</v>
      </c>
      <c r="BM324" s="7">
        <f t="shared" si="436"/>
        <v>2667.4937760885805</v>
      </c>
      <c r="BN324" s="7">
        <f t="shared" si="436"/>
        <v>23725.211563415825</v>
      </c>
      <c r="BO324" s="7">
        <f t="shared" si="436"/>
        <v>9164.7060365015641</v>
      </c>
      <c r="BP324" s="7">
        <f t="shared" ref="BP324:EA324" si="437">BP294-BP323</f>
        <v>2197.2244628419867</v>
      </c>
      <c r="BQ324" s="7">
        <f t="shared" si="437"/>
        <v>38556.02470709011</v>
      </c>
      <c r="BR324" s="7">
        <f t="shared" si="437"/>
        <v>30963.1279819794</v>
      </c>
      <c r="BS324" s="7">
        <f t="shared" si="437"/>
        <v>8011.1913106599823</v>
      </c>
      <c r="BT324" s="7">
        <f t="shared" si="437"/>
        <v>3567.7086087753996</v>
      </c>
      <c r="BU324" s="7">
        <f t="shared" si="437"/>
        <v>3543.7748092687689</v>
      </c>
      <c r="BV324" s="7">
        <f t="shared" si="437"/>
        <v>8364.9054567739367</v>
      </c>
      <c r="BW324" s="7">
        <f t="shared" si="437"/>
        <v>13197.348510795273</v>
      </c>
      <c r="BX324" s="7">
        <f t="shared" si="437"/>
        <v>1279.8769224119605</v>
      </c>
      <c r="BY324" s="27">
        <f t="shared" si="437"/>
        <v>3971.4094967925921</v>
      </c>
      <c r="BZ324" s="7">
        <f t="shared" si="437"/>
        <v>2197.6556539998855</v>
      </c>
      <c r="CA324" s="7">
        <f t="shared" si="437"/>
        <v>2043.849836501875</v>
      </c>
      <c r="CB324" s="7">
        <f t="shared" si="437"/>
        <v>537986.496311903</v>
      </c>
      <c r="CC324" s="7">
        <f t="shared" si="437"/>
        <v>1872.9533061692491</v>
      </c>
      <c r="CD324" s="7">
        <f t="shared" si="437"/>
        <v>784.179200831044</v>
      </c>
      <c r="CE324" s="7">
        <f t="shared" si="437"/>
        <v>1868.0689256507903</v>
      </c>
      <c r="CF324" s="7">
        <f t="shared" si="437"/>
        <v>1229.9067174118245</v>
      </c>
      <c r="CG324" s="7">
        <f t="shared" si="437"/>
        <v>2111.3144349113572</v>
      </c>
      <c r="CH324" s="7">
        <f t="shared" si="437"/>
        <v>1404.9442207147367</v>
      </c>
      <c r="CI324" s="7">
        <f t="shared" si="437"/>
        <v>5040.7640724182129</v>
      </c>
      <c r="CJ324" s="7">
        <f t="shared" si="437"/>
        <v>6917.7571417069994</v>
      </c>
      <c r="CK324" s="7">
        <f t="shared" si="437"/>
        <v>33425.172571610659</v>
      </c>
      <c r="CL324" s="7">
        <f t="shared" si="437"/>
        <v>9331.4827309623361</v>
      </c>
      <c r="CM324" s="7">
        <f t="shared" si="437"/>
        <v>6348.0517095923424</v>
      </c>
      <c r="CN324" s="7">
        <f t="shared" si="437"/>
        <v>183244.52945181727</v>
      </c>
      <c r="CO324" s="7">
        <f t="shared" si="437"/>
        <v>98445.584168992937</v>
      </c>
      <c r="CP324" s="7">
        <f t="shared" si="437"/>
        <v>7676.9061868398276</v>
      </c>
      <c r="CQ324" s="7">
        <f t="shared" si="437"/>
        <v>7616.0409225616604</v>
      </c>
      <c r="CR324" s="7">
        <f t="shared" si="437"/>
        <v>2063.5500021921471</v>
      </c>
      <c r="CS324" s="7">
        <f t="shared" si="437"/>
        <v>2938.9330338821746</v>
      </c>
      <c r="CT324" s="7">
        <f t="shared" si="437"/>
        <v>1419.0258401653264</v>
      </c>
      <c r="CU324" s="7">
        <f t="shared" si="437"/>
        <v>2881.8936225920916</v>
      </c>
      <c r="CV324" s="7">
        <f t="shared" si="437"/>
        <v>666.78254061879124</v>
      </c>
      <c r="CW324" s="7">
        <f t="shared" si="437"/>
        <v>1896.7328288463177</v>
      </c>
      <c r="CX324" s="7">
        <f t="shared" si="437"/>
        <v>3628.7962684477679</v>
      </c>
      <c r="CY324" s="7">
        <f t="shared" si="437"/>
        <v>693.41902301926166</v>
      </c>
      <c r="CZ324" s="7">
        <f t="shared" si="437"/>
        <v>13962.134147018194</v>
      </c>
      <c r="DA324" s="7">
        <f t="shared" si="437"/>
        <v>2032.8827172825113</v>
      </c>
      <c r="DB324" s="7">
        <f t="shared" si="437"/>
        <v>2755.3881908371113</v>
      </c>
      <c r="DC324" s="7">
        <f t="shared" si="437"/>
        <v>1869.9355692882091</v>
      </c>
      <c r="DD324" s="7">
        <f t="shared" si="437"/>
        <v>1878.5724520259537</v>
      </c>
      <c r="DE324" s="7">
        <f t="shared" si="437"/>
        <v>3391.1841962072067</v>
      </c>
      <c r="DF324" s="7">
        <f t="shared" si="437"/>
        <v>136389.95407752693</v>
      </c>
      <c r="DG324" s="7">
        <f t="shared" si="437"/>
        <v>1100.7116018121596</v>
      </c>
      <c r="DH324" s="7">
        <f t="shared" si="437"/>
        <v>13377.836492969655</v>
      </c>
      <c r="DI324" s="7">
        <f t="shared" si="437"/>
        <v>17817.332215238363</v>
      </c>
      <c r="DJ324" s="7">
        <f t="shared" si="437"/>
        <v>5028.9207534566522</v>
      </c>
      <c r="DK324" s="7">
        <f t="shared" si="437"/>
        <v>3502.192274170462</v>
      </c>
      <c r="DL324" s="7">
        <f t="shared" si="437"/>
        <v>39463.998827438802</v>
      </c>
      <c r="DM324" s="7">
        <f t="shared" si="437"/>
        <v>3074.0156564763747</v>
      </c>
      <c r="DN324" s="7">
        <f t="shared" si="437"/>
        <v>10294.3088577874</v>
      </c>
      <c r="DO324" s="7">
        <f t="shared" si="437"/>
        <v>21320.182933419943</v>
      </c>
      <c r="DP324" s="7">
        <f t="shared" si="437"/>
        <v>2314.0538562168367</v>
      </c>
      <c r="DQ324" s="7">
        <f t="shared" si="437"/>
        <v>4248.0872509494075</v>
      </c>
      <c r="DR324" s="7">
        <f t="shared" si="437"/>
        <v>10168.086426835507</v>
      </c>
      <c r="DS324" s="7">
        <f t="shared" si="437"/>
        <v>5996.4941780883819</v>
      </c>
      <c r="DT324" s="7">
        <f t="shared" si="437"/>
        <v>1701.708561670268</v>
      </c>
      <c r="DU324" s="7">
        <f t="shared" si="437"/>
        <v>3194.7317959014326</v>
      </c>
      <c r="DV324" s="7">
        <f t="shared" si="437"/>
        <v>2162.7881769933738</v>
      </c>
      <c r="DW324" s="7">
        <f t="shared" si="437"/>
        <v>3018.5922573506832</v>
      </c>
      <c r="DX324" s="7">
        <f t="shared" si="437"/>
        <v>2204.4161749605555</v>
      </c>
      <c r="DY324" s="7">
        <f t="shared" si="437"/>
        <v>3114.6353220073506</v>
      </c>
      <c r="DZ324" s="7">
        <f t="shared" si="437"/>
        <v>6703.7122604930773</v>
      </c>
      <c r="EA324" s="7">
        <f t="shared" si="437"/>
        <v>5039.9134899182245</v>
      </c>
      <c r="EB324" s="7">
        <f t="shared" ref="EB324:FY324" si="438">EB294-EB323</f>
        <v>4213.6849760133773</v>
      </c>
      <c r="EC324" s="7">
        <f t="shared" si="438"/>
        <v>2602.1100126658566</v>
      </c>
      <c r="ED324" s="7">
        <f t="shared" si="438"/>
        <v>14602.614855020307</v>
      </c>
      <c r="EE324" s="7">
        <f t="shared" si="438"/>
        <v>2075.6797931347974</v>
      </c>
      <c r="EF324" s="7">
        <f t="shared" si="438"/>
        <v>10116.995983507484</v>
      </c>
      <c r="EG324" s="7">
        <f t="shared" si="438"/>
        <v>2502.8965720203705</v>
      </c>
      <c r="EH324" s="7">
        <f t="shared" si="438"/>
        <v>2287.5946843014099</v>
      </c>
      <c r="EI324" s="7">
        <f t="shared" si="438"/>
        <v>117203.79834111035</v>
      </c>
      <c r="EJ324" s="7">
        <f t="shared" si="438"/>
        <v>60959.506310723722</v>
      </c>
      <c r="EK324" s="7">
        <f t="shared" si="438"/>
        <v>4876.1943177618086</v>
      </c>
      <c r="EL324" s="7">
        <f t="shared" si="438"/>
        <v>3499.9053243920207</v>
      </c>
      <c r="EM324" s="7">
        <f t="shared" si="438"/>
        <v>3365.5096986796707</v>
      </c>
      <c r="EN324" s="7">
        <f t="shared" si="438"/>
        <v>7652.3722146498039</v>
      </c>
      <c r="EO324" s="7">
        <f t="shared" si="438"/>
        <v>3152.0248581566848</v>
      </c>
      <c r="EP324" s="7">
        <f t="shared" si="438"/>
        <v>3438.549839453306</v>
      </c>
      <c r="EQ324" s="7">
        <f t="shared" si="438"/>
        <v>17490.691019831225</v>
      </c>
      <c r="ER324" s="7">
        <f t="shared" si="438"/>
        <v>3194.8505807241891</v>
      </c>
      <c r="ES324" s="7">
        <f t="shared" si="438"/>
        <v>1555.4965599956922</v>
      </c>
      <c r="ET324" s="7">
        <f t="shared" si="438"/>
        <v>2609.7855726052076</v>
      </c>
      <c r="EU324" s="7">
        <f t="shared" si="438"/>
        <v>5090.1953136222437</v>
      </c>
      <c r="EV324" s="7">
        <f t="shared" si="438"/>
        <v>968.00805493385997</v>
      </c>
      <c r="EW324" s="7">
        <f t="shared" si="438"/>
        <v>8164.0741381784901</v>
      </c>
      <c r="EX324" s="7">
        <f t="shared" si="438"/>
        <v>2590.9783613192849</v>
      </c>
      <c r="EY324" s="7">
        <f t="shared" si="438"/>
        <v>3433.419716632925</v>
      </c>
      <c r="EZ324" s="7">
        <f t="shared" si="438"/>
        <v>1567.5996292745695</v>
      </c>
      <c r="FA324" s="7">
        <f t="shared" si="438"/>
        <v>23884.470421212725</v>
      </c>
      <c r="FB324" s="7">
        <f t="shared" si="438"/>
        <v>0</v>
      </c>
      <c r="FC324" s="7">
        <f t="shared" si="438"/>
        <v>15333.216509511694</v>
      </c>
      <c r="FD324" s="7">
        <f t="shared" si="438"/>
        <v>3063.0409331507981</v>
      </c>
      <c r="FE324" s="7">
        <f t="shared" si="438"/>
        <v>1318.796055877232</v>
      </c>
      <c r="FF324" s="7">
        <f t="shared" si="438"/>
        <v>2382.9420128003694</v>
      </c>
      <c r="FG324" s="7">
        <f t="shared" si="438"/>
        <v>1490.3790135770105</v>
      </c>
      <c r="FH324" s="7">
        <f t="shared" si="438"/>
        <v>1259.2496982021257</v>
      </c>
      <c r="FI324" s="7">
        <f t="shared" si="438"/>
        <v>12504.03716689162</v>
      </c>
      <c r="FJ324" s="7">
        <f t="shared" si="438"/>
        <v>12456.355961633846</v>
      </c>
      <c r="FK324" s="7">
        <f t="shared" si="438"/>
        <v>14915.951230091043</v>
      </c>
      <c r="FL324" s="7">
        <f t="shared" si="438"/>
        <v>38560.101722236723</v>
      </c>
      <c r="FM324" s="7">
        <f t="shared" si="438"/>
        <v>23939.826101016253</v>
      </c>
      <c r="FN324" s="7">
        <f t="shared" si="438"/>
        <v>145075.36721521616</v>
      </c>
      <c r="FO324" s="7">
        <f t="shared" si="438"/>
        <v>7676.1912677725777</v>
      </c>
      <c r="FP324" s="7">
        <f t="shared" si="438"/>
        <v>15733.152117276564</v>
      </c>
      <c r="FQ324" s="7">
        <f t="shared" si="438"/>
        <v>6339.8564930376597</v>
      </c>
      <c r="FR324" s="7">
        <f t="shared" si="438"/>
        <v>1955.8109229463153</v>
      </c>
      <c r="FS324" s="7">
        <f t="shared" si="438"/>
        <v>2139.3662400508765</v>
      </c>
      <c r="FT324" s="7">
        <f t="shared" si="438"/>
        <v>1107.6897849779052</v>
      </c>
      <c r="FU324" s="7">
        <f t="shared" si="438"/>
        <v>5838.6414376422763</v>
      </c>
      <c r="FV324" s="7">
        <f t="shared" si="438"/>
        <v>4884.2391687622294</v>
      </c>
      <c r="FW324" s="7">
        <f t="shared" si="438"/>
        <v>2240.174364852719</v>
      </c>
      <c r="FX324" s="7">
        <f t="shared" si="438"/>
        <v>922.64329947833903</v>
      </c>
      <c r="FY324" s="7">
        <f t="shared" si="438"/>
        <v>112852.16208547354</v>
      </c>
    </row>
  </sheetData>
  <scenarios current="0">
    <scenario name="test2" locked="1" count="1" user="Herrmann_V" comment="Created by Herrmann_V on 11/9/2010">
      <inputCells r="D1" val="40000" numFmtId="181"/>
    </scenario>
  </scenarios>
  <pageMargins left="0.7" right="0.7" top="0.75" bottom="0.75" header="0.3" footer="0.3"/>
  <pageSetup scale="8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2018-03-27T18:29:58Z</dcterms:created>
  <dcterms:modified xsi:type="dcterms:W3CDTF">2018-03-27T18:30:36Z</dcterms:modified>
</cp:coreProperties>
</file>