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0" yWindow="120" windowWidth="13620" windowHeight="11895" firstSheet="6" activeTab="8"/>
  </bookViews>
  <sheets>
    <sheet name="Overview_AvgPopbyLocation" sheetId="2" r:id="rId1"/>
    <sheet name="Overview_On-Grounds_FY2004_2014" sheetId="3" r:id="rId2"/>
    <sheet name="Overview_OperCap_FY2004-2014" sheetId="4" r:id="rId3"/>
    <sheet name="Overview_EmployeeData" sheetId="1" r:id="rId4"/>
    <sheet name="Admissions_Type" sheetId="8" r:id="rId5"/>
    <sheet name="Admissions_Crime_Sentence" sheetId="9" r:id="rId6"/>
    <sheet name="Admissions_Needs_Risk" sheetId="10" r:id="rId7"/>
    <sheet name="Releases Summary" sheetId="27" r:id="rId8"/>
    <sheet name="Releases_NewCommits Only" sheetId="11" r:id="rId9"/>
    <sheet name="Releases_All_Admit Types" sheetId="12" r:id="rId10"/>
    <sheet name="Release Type_Profile" sheetId="26" r:id="rId11"/>
    <sheet name="Inmates_Demos" sheetId="18" r:id="rId12"/>
    <sheet name="Inmates_AdmType and FelClass" sheetId="17" r:id="rId13"/>
    <sheet name="Inmates_County" sheetId="16" r:id="rId14"/>
    <sheet name="Inmates_June 30_Crimes" sheetId="15" r:id="rId15"/>
    <sheet name="Inmates_SentLengths" sheetId="21" r:id="rId16"/>
    <sheet name="Inmates_Needs_Risk" sheetId="13" r:id="rId17"/>
    <sheet name="Inmates_DepartmentalEscapes" sheetId="5" r:id="rId18"/>
    <sheet name="Parole" sheetId="25" r:id="rId19"/>
    <sheet name="Recidivism" sheetId="24" r:id="rId20"/>
  </sheets>
  <calcPr calcId="144525"/>
</workbook>
</file>

<file path=xl/calcChain.xml><?xml version="1.0" encoding="utf-8"?>
<calcChain xmlns="http://schemas.openxmlformats.org/spreadsheetml/2006/main">
  <c r="T9" i="17" l="1"/>
  <c r="S9" i="17"/>
  <c r="U5" i="17"/>
  <c r="U6" i="17"/>
  <c r="U7" i="17"/>
  <c r="U8" i="17"/>
  <c r="U4" i="17"/>
  <c r="U15" i="17"/>
  <c r="U16" i="17"/>
  <c r="U17" i="17"/>
  <c r="U18" i="17"/>
  <c r="U19" i="17"/>
  <c r="U20" i="17"/>
  <c r="U21" i="17"/>
  <c r="U22" i="17"/>
  <c r="U14" i="17"/>
  <c r="T23" i="17"/>
  <c r="C106" i="16"/>
  <c r="B106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45" i="16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3" i="11"/>
  <c r="C14" i="11"/>
  <c r="B14" i="11"/>
  <c r="D5" i="11"/>
  <c r="D6" i="11"/>
  <c r="D7" i="11"/>
  <c r="D8" i="11"/>
  <c r="D9" i="11"/>
  <c r="D10" i="11"/>
  <c r="D11" i="11"/>
  <c r="D12" i="11"/>
  <c r="D13" i="11"/>
  <c r="D4" i="1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  <c r="D4" i="1"/>
  <c r="D5" i="1"/>
  <c r="D6" i="1"/>
  <c r="D7" i="1"/>
  <c r="D8" i="1"/>
  <c r="D9" i="1"/>
  <c r="D10" i="1"/>
  <c r="D11" i="1"/>
  <c r="D12" i="1"/>
  <c r="D13" i="1"/>
  <c r="D14" i="1"/>
  <c r="D3" i="1"/>
  <c r="U9" i="17" l="1"/>
  <c r="D106" i="16"/>
  <c r="G39" i="5"/>
  <c r="G40" i="5"/>
  <c r="D14" i="11" l="1"/>
  <c r="N23" i="1"/>
  <c r="M23" i="1"/>
  <c r="L2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3" i="1"/>
  <c r="H18" i="1"/>
  <c r="H10" i="1"/>
  <c r="C14" i="1"/>
  <c r="C8" i="1"/>
  <c r="C15" i="1" l="1"/>
  <c r="L29" i="4"/>
  <c r="K32" i="3"/>
  <c r="M28" i="3" l="1"/>
  <c r="M33" i="3" s="1"/>
  <c r="M37" i="3"/>
  <c r="H7" i="2"/>
  <c r="E39" i="5"/>
  <c r="E40" i="5"/>
  <c r="D39" i="5"/>
  <c r="D40" i="5"/>
  <c r="C39" i="5"/>
  <c r="C40" i="5"/>
  <c r="F39" i="5"/>
  <c r="F40" i="5"/>
  <c r="K29" i="4"/>
  <c r="I29" i="4"/>
  <c r="L37" i="3"/>
  <c r="K37" i="3"/>
  <c r="J37" i="3"/>
  <c r="I37" i="3"/>
  <c r="K31" i="3"/>
  <c r="L28" i="3"/>
  <c r="L33" i="3" s="1"/>
  <c r="J28" i="3"/>
  <c r="J33" i="3"/>
  <c r="I28" i="3"/>
  <c r="I33" i="3" s="1"/>
  <c r="K19" i="3"/>
  <c r="K14" i="3"/>
  <c r="K11" i="3"/>
  <c r="K28" i="3" s="1"/>
  <c r="K33" i="3" s="1"/>
  <c r="H6" i="2"/>
  <c r="H5" i="2"/>
</calcChain>
</file>

<file path=xl/comments1.xml><?xml version="1.0" encoding="utf-8"?>
<comments xmlns="http://schemas.openxmlformats.org/spreadsheetml/2006/main">
  <authors>
    <author>User</author>
  </authors>
  <commentList>
    <comment ref="A38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<sst xmlns="http://schemas.openxmlformats.org/spreadsheetml/2006/main" count="1706" uniqueCount="563">
  <si>
    <t>Gender</t>
  </si>
  <si>
    <t>#</t>
  </si>
  <si>
    <t>%</t>
  </si>
  <si>
    <t>Male</t>
  </si>
  <si>
    <t>21-29</t>
  </si>
  <si>
    <t>30-39</t>
  </si>
  <si>
    <t>40-49</t>
  </si>
  <si>
    <t>50-59</t>
  </si>
  <si>
    <t>60+</t>
  </si>
  <si>
    <t>Total</t>
  </si>
  <si>
    <t>Female</t>
  </si>
  <si>
    <t>Grand Total</t>
  </si>
  <si>
    <t>Age Range</t>
  </si>
  <si>
    <t>Caucasian</t>
  </si>
  <si>
    <t>Hispanic or Latino</t>
  </si>
  <si>
    <t>African American</t>
  </si>
  <si>
    <t>Native American</t>
  </si>
  <si>
    <t>Asian</t>
  </si>
  <si>
    <t>Pacific Islander</t>
  </si>
  <si>
    <t>Two or More Races</t>
  </si>
  <si>
    <t>Location</t>
  </si>
  <si>
    <t>Arkansas Valley CF</t>
  </si>
  <si>
    <t>Buena Vista CC</t>
  </si>
  <si>
    <t>Centennial CF</t>
  </si>
  <si>
    <t>Colorado CC</t>
  </si>
  <si>
    <t>Colorado State Penitentiary</t>
  </si>
  <si>
    <t>Colorado Territorial CF</t>
  </si>
  <si>
    <t>Canon Minimum Centers</t>
  </si>
  <si>
    <t>Delta CC</t>
  </si>
  <si>
    <t>Denver Complex</t>
  </si>
  <si>
    <t>Fremont CF</t>
  </si>
  <si>
    <t>La Vista CF</t>
  </si>
  <si>
    <t>Limon CF</t>
  </si>
  <si>
    <t>Rifle CC</t>
  </si>
  <si>
    <t>San Carlos CF</t>
  </si>
  <si>
    <t>Sterling CF</t>
  </si>
  <si>
    <t>Trinidad CF</t>
  </si>
  <si>
    <t>Youthful Offender System</t>
  </si>
  <si>
    <t>Central Impact Employees</t>
  </si>
  <si>
    <t>Correctional Industries</t>
  </si>
  <si>
    <t>Parole Offices</t>
  </si>
  <si>
    <t>Community Corrections</t>
  </si>
  <si>
    <r>
      <t>a</t>
    </r>
    <r>
      <rPr>
        <sz val="9"/>
        <rFont val="Calibri"/>
        <family val="2"/>
      </rPr>
      <t>Other includes fugitives, revocations in jail and awaiting transfer, and external placements.</t>
    </r>
  </si>
  <si>
    <t>State Prisons</t>
  </si>
  <si>
    <t>Private Prisons</t>
  </si>
  <si>
    <t>County Jail Backlog</t>
  </si>
  <si>
    <t>County Jail Contract</t>
  </si>
  <si>
    <r>
      <t>Other</t>
    </r>
    <r>
      <rPr>
        <vertAlign val="superscript"/>
        <sz val="11"/>
        <rFont val="Calibri"/>
        <family val="2"/>
      </rPr>
      <t>a</t>
    </r>
  </si>
  <si>
    <t>Ethnicity</t>
  </si>
  <si>
    <t>Facility</t>
  </si>
  <si>
    <t>Security Level</t>
  </si>
  <si>
    <t>Arkansas Valley Corr. Facility</t>
  </si>
  <si>
    <t>III</t>
  </si>
  <si>
    <t>Arrowhead Correctional Center</t>
  </si>
  <si>
    <t>II</t>
  </si>
  <si>
    <t>Buena Vista Correctional Facility</t>
  </si>
  <si>
    <t xml:space="preserve">Buena Vista Minimum Center </t>
  </si>
  <si>
    <t>Centennial Correctional Facility</t>
  </si>
  <si>
    <t>IV</t>
  </si>
  <si>
    <t>Colorado Corr. Alt. Program</t>
  </si>
  <si>
    <t>I</t>
  </si>
  <si>
    <t>Colorado Correctional Center</t>
  </si>
  <si>
    <t>V</t>
  </si>
  <si>
    <t>Colorado Territorial Corr. Facility</t>
  </si>
  <si>
    <t>Colorado Women’s Corr. Facility</t>
  </si>
  <si>
    <t>Delta Correctional Center</t>
  </si>
  <si>
    <t>Denver Reception &amp; Diagnostic Ctr</t>
  </si>
  <si>
    <t>Denver Women’s Corr. Facility</t>
  </si>
  <si>
    <t>Fort Lyon Correctional Facility</t>
  </si>
  <si>
    <t>Four Mile Correctional Center</t>
  </si>
  <si>
    <t>Fremont Correctional Facility</t>
  </si>
  <si>
    <t>La Vista Correctional Facility</t>
  </si>
  <si>
    <t>Limon Correctional Facility</t>
  </si>
  <si>
    <t>Pueblo Minimum Center</t>
  </si>
  <si>
    <t>Rifle Correctional Center</t>
  </si>
  <si>
    <t xml:space="preserve">San Carlos Correctional Facility </t>
  </si>
  <si>
    <t>Skyline Correctional Center</t>
  </si>
  <si>
    <t>Southern Transport Unit at YOS</t>
  </si>
  <si>
    <t>Sterling Correctional Facility</t>
  </si>
  <si>
    <t>Trinidad Correctional Facility</t>
  </si>
  <si>
    <t>Total DOC Facilities</t>
  </si>
  <si>
    <t>Intensive Supervision</t>
  </si>
  <si>
    <t>Jail Backlog/Regressions</t>
  </si>
  <si>
    <t>Total Adult Jurisdictional</t>
  </si>
  <si>
    <t>YOS - Pueblo</t>
  </si>
  <si>
    <t>YOS - Community</t>
  </si>
  <si>
    <t>Total YOS</t>
  </si>
  <si>
    <t>Arkansas Valley Correctional Facility</t>
  </si>
  <si>
    <t>Colorado Correctional Alternative Program</t>
  </si>
  <si>
    <t>Colorado Territorial Correctional Facility</t>
  </si>
  <si>
    <t>Colorado Women’s Correctional Facility</t>
  </si>
  <si>
    <t>Denver Reception &amp; Diagnostic Center</t>
  </si>
  <si>
    <t>Denver Women’s Correctional Facility</t>
  </si>
  <si>
    <t>Pre-Release Correctional Center</t>
  </si>
  <si>
    <t>Total Adult Facilities</t>
  </si>
  <si>
    <r>
      <t>Other</t>
    </r>
    <r>
      <rPr>
        <vertAlign val="superscript"/>
        <sz val="11"/>
        <rFont val="Calibri"/>
        <family val="2"/>
      </rPr>
      <t>a</t>
    </r>
  </si>
  <si>
    <r>
      <t>YOS - Other</t>
    </r>
    <r>
      <rPr>
        <vertAlign val="superscript"/>
        <sz val="11"/>
        <rFont val="Calibri"/>
        <family val="2"/>
      </rPr>
      <t>a</t>
    </r>
  </si>
  <si>
    <r>
      <t>V</t>
    </r>
    <r>
      <rPr>
        <vertAlign val="superscript"/>
        <sz val="11"/>
        <color indexed="8"/>
        <rFont val="Calibri"/>
        <family val="2"/>
      </rPr>
      <t>a</t>
    </r>
  </si>
  <si>
    <t>Note: Infirmary beds are not included</t>
  </si>
  <si>
    <r>
      <t xml:space="preserve">a </t>
    </r>
    <r>
      <rPr>
        <sz val="9"/>
        <rFont val="Calibri"/>
        <family val="2"/>
      </rPr>
      <t xml:space="preserve">Centennial Correctional Facility changed from Level IV to Level V in 2010.   </t>
    </r>
  </si>
  <si>
    <r>
      <t>b</t>
    </r>
    <r>
      <rPr>
        <sz val="9"/>
        <rFont val="Calibri"/>
        <family val="2"/>
      </rPr>
      <t xml:space="preserve"> Other includes off-grounds, escapees, in-state and out of state contracts.</t>
    </r>
  </si>
  <si>
    <t>--</t>
  </si>
  <si>
    <t>-</t>
  </si>
  <si>
    <t xml:space="preserve">Denver Reception &amp; Diagnostic Center </t>
  </si>
  <si>
    <t>San Carlos Correctional Facility</t>
  </si>
  <si>
    <t>Southern Transport Unit</t>
  </si>
  <si>
    <t>Subtotal</t>
  </si>
  <si>
    <t>Contract</t>
  </si>
  <si>
    <t>Bent County Correctional Facility</t>
  </si>
  <si>
    <t>Cheyenne Mountain Reentry Center</t>
  </si>
  <si>
    <t>Crowley County Correctional Facility</t>
  </si>
  <si>
    <t>Huerfano County Correctional Facility</t>
  </si>
  <si>
    <t>Kit Carson County Correctional Center</t>
  </si>
  <si>
    <t>Other</t>
  </si>
  <si>
    <t>Jail Contract/Backlog</t>
  </si>
  <si>
    <t>Community Contract Centers</t>
  </si>
  <si>
    <t>Intensive Supervision (ISP)</t>
  </si>
  <si>
    <t>Federal Tracking</t>
  </si>
  <si>
    <r>
      <t>a</t>
    </r>
    <r>
      <rPr>
        <sz val="9"/>
        <rFont val="Calibri"/>
        <family val="2"/>
      </rPr>
      <t xml:space="preserve"> Occurred while out to court.</t>
    </r>
  </si>
  <si>
    <r>
      <t>1</t>
    </r>
    <r>
      <rPr>
        <vertAlign val="superscript"/>
        <sz val="10"/>
        <rFont val="Calibri"/>
        <family val="2"/>
      </rPr>
      <t>a</t>
    </r>
    <r>
      <rPr>
        <sz val="10"/>
        <color indexed="8"/>
        <rFont val="Calibri"/>
        <family val="2"/>
      </rPr>
      <t xml:space="preserve"> </t>
    </r>
  </si>
  <si>
    <r>
      <t>1</t>
    </r>
    <r>
      <rPr>
        <vertAlign val="superscript"/>
        <sz val="10"/>
        <color indexed="8"/>
        <rFont val="Calibri"/>
        <family val="2"/>
      </rPr>
      <t>b</t>
    </r>
  </si>
  <si>
    <r>
      <t xml:space="preserve">b </t>
    </r>
    <r>
      <rPr>
        <sz val="9"/>
        <rFont val="Calibri"/>
        <family val="2"/>
      </rPr>
      <t>Offender crossed the identified boundary on foot and staff immediately stopped him. The escape was from a Level 1 facility that does not have a security fence or barrier of any kind.</t>
    </r>
  </si>
  <si>
    <t>Fiscal Year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</si>
  <si>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</si>
  <si>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</si>
  <si>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</si>
  <si>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</si>
  <si>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</si>
  <si>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</si>
  <si>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</si>
  <si>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</si>
  <si>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</si>
  <si>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</si>
  <si>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Court Commitments</t>
  </si>
  <si>
    <t>Technical Returns</t>
  </si>
  <si>
    <t>Other Admits</t>
  </si>
  <si>
    <t>Total Admissions</t>
  </si>
  <si>
    <t>1st Degree Murder</t>
  </si>
  <si>
    <t>2nd Degree Murder</t>
  </si>
  <si>
    <t>Manslaughter</t>
  </si>
  <si>
    <t>Homicide</t>
  </si>
  <si>
    <t>Robbery</t>
  </si>
  <si>
    <t>Aggravated Robbery</t>
  </si>
  <si>
    <t>Kidnapping</t>
  </si>
  <si>
    <t>Assault</t>
  </si>
  <si>
    <t>Menacing</t>
  </si>
  <si>
    <t>Sexual Assault</t>
  </si>
  <si>
    <t>Sexual Assault - Child</t>
  </si>
  <si>
    <t>Arson</t>
  </si>
  <si>
    <t>Weapons</t>
  </si>
  <si>
    <t>Child Abuse</t>
  </si>
  <si>
    <t>Controlled Substances</t>
  </si>
  <si>
    <t>Marijuana</t>
  </si>
  <si>
    <t>Other Drug Offenses</t>
  </si>
  <si>
    <t>Escape</t>
  </si>
  <si>
    <t>Contraband</t>
  </si>
  <si>
    <t>Identity Theft</t>
  </si>
  <si>
    <t>Theft</t>
  </si>
  <si>
    <t>Burglary</t>
  </si>
  <si>
    <t>Trespassing/Mischief</t>
  </si>
  <si>
    <t>Forgery</t>
  </si>
  <si>
    <t>MV Theft</t>
  </si>
  <si>
    <t>Traffic</t>
  </si>
  <si>
    <t>Public Peace</t>
  </si>
  <si>
    <t>Fraud/Embezzlement</t>
  </si>
  <si>
    <t>Organized Crime</t>
  </si>
  <si>
    <t>Perjury</t>
  </si>
  <si>
    <t>1</t>
  </si>
  <si>
    <t>2</t>
  </si>
  <si>
    <t>3</t>
  </si>
  <si>
    <t>4</t>
  </si>
  <si>
    <t>5</t>
  </si>
  <si>
    <t>Choate</t>
  </si>
  <si>
    <t>Inchoate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</si>
  <si>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</si>
  <si>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</si>
  <si>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</si>
  <si>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</si>
  <si>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</si>
  <si>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</si>
  <si>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</si>
  <si>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</si>
  <si>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</si>
  <si>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</si>
  <si>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</si>
  <si>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New Commitments</t>
  </si>
  <si>
    <t>Parole Returns</t>
  </si>
  <si>
    <t>Parole Return - New Conviction</t>
  </si>
  <si>
    <t>Bond Return/Audit Return/State Hospital</t>
  </si>
  <si>
    <t>Probation</t>
  </si>
  <si>
    <t>Court Order Discharge</t>
  </si>
  <si>
    <t>Interstate Compact</t>
  </si>
  <si>
    <t>YOS Failure - New Conviction</t>
  </si>
  <si>
    <t>Avg. Age</t>
  </si>
  <si>
    <t>Std. dev. of Age</t>
  </si>
  <si>
    <t>Median Age</t>
  </si>
  <si>
    <t>Min. Age</t>
  </si>
  <si>
    <t>Max. Age</t>
  </si>
  <si>
    <t>AgeRange</t>
  </si>
  <si>
    <t>18-19</t>
  </si>
  <si>
    <t>60-69</t>
  </si>
  <si>
    <t>70+</t>
  </si>
  <si>
    <t>Hispanic/Latino</t>
  </si>
  <si>
    <t>6</t>
  </si>
  <si>
    <t>Habitual</t>
  </si>
  <si>
    <t>Lifetime Sex</t>
  </si>
  <si>
    <t>Felony Class</t>
  </si>
  <si>
    <t>DENVER</t>
  </si>
  <si>
    <t>EL PASO</t>
  </si>
  <si>
    <t>JEFFERSON</t>
  </si>
  <si>
    <t>ARAPAHOE</t>
  </si>
  <si>
    <t>ADAMS</t>
  </si>
  <si>
    <t>WELD</t>
  </si>
  <si>
    <t>PUEBLO</t>
  </si>
  <si>
    <t>LARIMER</t>
  </si>
  <si>
    <t>MESA</t>
  </si>
  <si>
    <t>BOULDER</t>
  </si>
  <si>
    <t>DOUGLAS</t>
  </si>
  <si>
    <t>LA PLATA</t>
  </si>
  <si>
    <t>FREMONT</t>
  </si>
  <si>
    <t>GARFIELD</t>
  </si>
  <si>
    <t>LOGAN</t>
  </si>
  <si>
    <t>MORGAN</t>
  </si>
  <si>
    <t>MONTEZUMA</t>
  </si>
  <si>
    <t>BROOMFIELD</t>
  </si>
  <si>
    <t>ALAMOSA</t>
  </si>
  <si>
    <t>MOFFAT</t>
  </si>
  <si>
    <t>MONTROSE</t>
  </si>
  <si>
    <t>OTERO</t>
  </si>
  <si>
    <t>CHAFFEE</t>
  </si>
  <si>
    <t>TELLER</t>
  </si>
  <si>
    <t>EAGLE</t>
  </si>
  <si>
    <t>PROWERS</t>
  </si>
  <si>
    <t>LINCOLN</t>
  </si>
  <si>
    <t>LAS ANIMAS</t>
  </si>
  <si>
    <t>DELTA</t>
  </si>
  <si>
    <t>GRAND</t>
  </si>
  <si>
    <t>SUMMIT</t>
  </si>
  <si>
    <t>GUNNISON</t>
  </si>
  <si>
    <t>CLEAR CREE</t>
  </si>
  <si>
    <t>RIO GRANDE</t>
  </si>
  <si>
    <t>ARCHULETA</t>
  </si>
  <si>
    <t>ELBERT</t>
  </si>
  <si>
    <t>YUMA</t>
  </si>
  <si>
    <t>HUERFANO</t>
  </si>
  <si>
    <t>GILPIN</t>
  </si>
  <si>
    <t>BENT</t>
  </si>
  <si>
    <t>LAKE</t>
  </si>
  <si>
    <t>KIT CARSON</t>
  </si>
  <si>
    <t>CROWLEY</t>
  </si>
  <si>
    <t>SAN MIGUEL</t>
  </si>
  <si>
    <t>ROUTT</t>
  </si>
  <si>
    <t>PITKIN</t>
  </si>
  <si>
    <t>PARK</t>
  </si>
  <si>
    <t>CONEJOS</t>
  </si>
  <si>
    <t>RIO BLANCO</t>
  </si>
  <si>
    <t>SAGUACHE</t>
  </si>
  <si>
    <t>PHILLIPS</t>
  </si>
  <si>
    <t>COSTILLA</t>
  </si>
  <si>
    <t>WASHINGTON</t>
  </si>
  <si>
    <t>SEDGWICK</t>
  </si>
  <si>
    <t>BACA</t>
  </si>
  <si>
    <t>JACKSON</t>
  </si>
  <si>
    <t>SAN JUAN</t>
  </si>
  <si>
    <t>CUSTER</t>
  </si>
  <si>
    <t>County</t>
  </si>
  <si>
    <t>Crime</t>
  </si>
  <si>
    <t>Pre HB 93-1302</t>
  </si>
  <si>
    <t>Pre Three Previous Convictions</t>
  </si>
  <si>
    <t>Post HB 93-1302</t>
  </si>
  <si>
    <t>Post Three Previous Convictions</t>
  </si>
  <si>
    <t>Two Previous Convictions</t>
  </si>
  <si>
    <t>SEXUAL ASSAULT</t>
  </si>
  <si>
    <t>AGGRAVATED INCEST</t>
  </si>
  <si>
    <t>ENTICEMENT OF A CHILD</t>
  </si>
  <si>
    <t>SEXUAL ASSAULT ON CHILD</t>
  </si>
  <si>
    <t>INCEST</t>
  </si>
  <si>
    <t>SEXUAL ASSAULT-INCAPABLE</t>
  </si>
  <si>
    <t>Medical</t>
  </si>
  <si>
    <t>Mental Health</t>
  </si>
  <si>
    <t>Substance Abuse</t>
  </si>
  <si>
    <t>Sex Offender</t>
  </si>
  <si>
    <t>Developmental Disability</t>
  </si>
  <si>
    <t>Vocational</t>
  </si>
  <si>
    <t>Academic</t>
  </si>
  <si>
    <t>Discretionary</t>
  </si>
  <si>
    <t>Mandatory</t>
  </si>
  <si>
    <t>Mand Reparole</t>
  </si>
  <si>
    <t>HB 1351 Mandatory</t>
  </si>
  <si>
    <t>Discharges</t>
  </si>
  <si>
    <t>Martin/Cooper Discharges</t>
  </si>
  <si>
    <t>Discharge to Pending Charges</t>
  </si>
  <si>
    <t>Discharge to Detainer</t>
  </si>
  <si>
    <t>Deceased</t>
  </si>
  <si>
    <t>Appeal Bond</t>
  </si>
  <si>
    <t>Release Type</t>
  </si>
  <si>
    <t>*Data only reflects first admission for fiscal year</t>
  </si>
  <si>
    <t>Habitual-Other</t>
  </si>
  <si>
    <t>Habitual-Life</t>
  </si>
  <si>
    <t>Parole</t>
  </si>
  <si>
    <t>Sentence Discharge</t>
  </si>
  <si>
    <t>Arrowhead CC</t>
  </si>
  <si>
    <t>Buena Vista MC</t>
  </si>
  <si>
    <t>Buena Vista CF</t>
  </si>
  <si>
    <t>Denver Rec &amp; Diag</t>
  </si>
  <si>
    <t>Denver Women's CF</t>
  </si>
  <si>
    <t>Four Mile CC</t>
  </si>
  <si>
    <t>Skyline CC</t>
  </si>
  <si>
    <t>Bent County CF</t>
  </si>
  <si>
    <t>Cheyenne Mtn RC</t>
  </si>
  <si>
    <t>Crowley County CF</t>
  </si>
  <si>
    <t>Comm Corr Centers</t>
  </si>
  <si>
    <t>Intensive Sup</t>
  </si>
  <si>
    <t>Jail Backlog</t>
  </si>
  <si>
    <t>Return to Custody</t>
  </si>
  <si>
    <t>Tech. Parole Returns</t>
  </si>
  <si>
    <t>Parole Returns-New Felony Convictions</t>
  </si>
  <si>
    <t>Other Technical Returns</t>
  </si>
  <si>
    <t>Other New Convictions</t>
  </si>
  <si>
    <t>Admit Type</t>
  </si>
  <si>
    <t>Releases by Admit Type - Felony Class and Gender</t>
  </si>
  <si>
    <t>Bent County CC</t>
  </si>
  <si>
    <t>Colo State Pen</t>
  </si>
  <si>
    <t>Colo Territorial CF</t>
  </si>
  <si>
    <t>Kit Carson CF</t>
  </si>
  <si>
    <t>Average</t>
  </si>
  <si>
    <t>Age</t>
  </si>
  <si>
    <t>20-29</t>
  </si>
  <si>
    <t>New Ct. Commit</t>
  </si>
  <si>
    <t>Habitual Other</t>
  </si>
  <si>
    <t>Habitual Life</t>
  </si>
  <si>
    <t>Lifetime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</si>
  <si>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</si>
  <si>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</si>
  <si>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</si>
  <si>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</si>
  <si>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</si>
  <si>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</si>
  <si>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</si>
  <si>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</si>
  <si>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</si>
  <si>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Clear Creek</t>
  </si>
  <si>
    <t>Conejos</t>
  </si>
  <si>
    <t>Costilla</t>
  </si>
  <si>
    <t>Crowley</t>
  </si>
  <si>
    <t>Custer</t>
  </si>
  <si>
    <t>Delta</t>
  </si>
  <si>
    <t>Denver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</si>
  <si>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</si>
  <si>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</si>
  <si>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</si>
  <si>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</si>
  <si>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</si>
  <si>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</si>
  <si>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</si>
  <si>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</si>
  <si>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</si>
  <si>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</si>
  <si>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</si>
  <si>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</si>
  <si>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</si>
  <si>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</si>
  <si>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</si>
  <si>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</si>
  <si>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</si>
  <si>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</si>
  <si>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</si>
  <si>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</si>
  <si>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</si>
  <si>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</si>
  <si>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</si>
  <si>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</si>
  <si>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</si>
  <si>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</si>
  <si>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</si>
  <si>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</si>
  <si>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</si>
  <si>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</si>
  <si>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</si>
  <si>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</si>
  <si>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</si>
  <si>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</si>
  <si>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</si>
  <si>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</si>
  <si>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San Juan</t>
  </si>
  <si>
    <t>San Miguel</t>
  </si>
  <si>
    <t>Sauuache</t>
  </si>
  <si>
    <t>Sedgwick</t>
  </si>
  <si>
    <t>Summit</t>
  </si>
  <si>
    <t>Teller</t>
  </si>
  <si>
    <t>Washington</t>
  </si>
  <si>
    <t>Weld</t>
  </si>
  <si>
    <t>Yuma</t>
  </si>
  <si>
    <t>Weapons/Explosives</t>
  </si>
  <si>
    <t>Drug Offense</t>
  </si>
  <si>
    <t>Months</t>
  </si>
  <si>
    <t>Parole Return/NC</t>
  </si>
  <si>
    <t>Life Parole</t>
  </si>
  <si>
    <t>Lifetime Supervision</t>
  </si>
  <si>
    <t>Life Without Parole</t>
  </si>
  <si>
    <t>Death</t>
  </si>
  <si>
    <t>Past PED</t>
  </si>
  <si>
    <t>Not Past PED</t>
  </si>
  <si>
    <t>Life Sentences</t>
  </si>
  <si>
    <t>Employment Location</t>
  </si>
  <si>
    <t>Admissions by Type</t>
  </si>
  <si>
    <t>Admit Type by Most Serious Crime</t>
  </si>
  <si>
    <t>Admit Type by Habitual Sentences</t>
  </si>
  <si>
    <t>Ethnicty by Facility</t>
  </si>
  <si>
    <t>Age by Facility</t>
  </si>
  <si>
    <t>Admit Type by Facility</t>
  </si>
  <si>
    <t>Admit Type Numbers</t>
  </si>
  <si>
    <t>Admission by Needs and Risk Levels</t>
  </si>
  <si>
    <t>Ethnicty and Age Numbers</t>
  </si>
  <si>
    <t>Median Age (Years)</t>
  </si>
  <si>
    <t>County of Commitment by Facility</t>
  </si>
  <si>
    <t>County of Commitment Numbers</t>
  </si>
  <si>
    <t>PED</t>
  </si>
  <si>
    <t>Governing Sentence by Facility</t>
  </si>
  <si>
    <t>Average Time Served (months) by Facility</t>
  </si>
  <si>
    <t>Percent</t>
  </si>
  <si>
    <t>Percent of Sentence Served</t>
  </si>
  <si>
    <t># Past Parole Eligibility Date (PED)</t>
  </si>
  <si>
    <t># of Offenders</t>
  </si>
  <si>
    <t>PED Numbers</t>
  </si>
  <si>
    <t>Governing Sentence Total</t>
  </si>
  <si>
    <t>Admissions by Crime/Sentences</t>
  </si>
  <si>
    <t>Region I</t>
  </si>
  <si>
    <t>Region II</t>
  </si>
  <si>
    <t>Region III</t>
  </si>
  <si>
    <t>Region IV</t>
  </si>
  <si>
    <t>Out of State</t>
  </si>
  <si>
    <t>Regular Parole</t>
  </si>
  <si>
    <t>ISP Parole</t>
  </si>
  <si>
    <t>Parole Type</t>
  </si>
  <si>
    <t>Parole by Region</t>
  </si>
  <si>
    <t>Domestic Parole by Type</t>
  </si>
  <si>
    <t>Type</t>
  </si>
  <si>
    <t>Domestic Parole</t>
  </si>
  <si>
    <t>Felony Class 1</t>
  </si>
  <si>
    <t>Felony Class 2</t>
  </si>
  <si>
    <t>Felony Class 3</t>
  </si>
  <si>
    <t>Felony Class 4</t>
  </si>
  <si>
    <t>Felony Class 5</t>
  </si>
  <si>
    <t>Felony Class 6</t>
  </si>
  <si>
    <t>Habitual/Lifetime</t>
  </si>
  <si>
    <t>Felony</t>
  </si>
  <si>
    <t>Nonviolent</t>
  </si>
  <si>
    <t>Violent</t>
  </si>
  <si>
    <t>Violent/Nonviolent</t>
  </si>
  <si>
    <t>No</t>
  </si>
  <si>
    <t>Yes</t>
  </si>
  <si>
    <t>Gang</t>
  </si>
  <si>
    <t>Low Risk</t>
  </si>
  <si>
    <t>Medium Risk</t>
  </si>
  <si>
    <t>High Risk</t>
  </si>
  <si>
    <t>Early parole discharge</t>
  </si>
  <si>
    <t>Return with new crime</t>
  </si>
  <si>
    <t>New Crime</t>
  </si>
  <si>
    <t>Technical Violation</t>
  </si>
  <si>
    <t>1 year</t>
  </si>
  <si>
    <t>2 year</t>
  </si>
  <si>
    <t>3 year</t>
  </si>
  <si>
    <t>4 year</t>
  </si>
  <si>
    <t>5 year</t>
  </si>
  <si>
    <t>Recidivism Rates</t>
  </si>
  <si>
    <t>Other Release</t>
  </si>
  <si>
    <t>LSI Risk*</t>
  </si>
  <si>
    <t>* Doesn't include those offenders missing an LSI score.</t>
  </si>
  <si>
    <t>Discretionary Paroles</t>
  </si>
  <si>
    <t>Mandatory Paroles</t>
  </si>
  <si>
    <t>Others</t>
  </si>
  <si>
    <t>Jail</t>
  </si>
  <si>
    <t>CC Felony Class-Governing Sentence (Months)</t>
  </si>
  <si>
    <t>CC Felony Class-Length of Stay (Months)</t>
  </si>
  <si>
    <t>Murder</t>
  </si>
  <si>
    <t>Theft/MV Theft</t>
  </si>
  <si>
    <t>Pre-1979</t>
  </si>
  <si>
    <t>1979-1985</t>
  </si>
  <si>
    <t>1985-1993</t>
  </si>
  <si>
    <t>1993-present</t>
  </si>
  <si>
    <t>Other(Includes Interstate)</t>
  </si>
  <si>
    <t>Governing Law</t>
  </si>
  <si>
    <t>Parole Return</t>
  </si>
  <si>
    <t>Probation Return</t>
  </si>
  <si>
    <t>Court Commits</t>
  </si>
  <si>
    <t>Releases by Gender</t>
  </si>
  <si>
    <t>Releases by Type</t>
  </si>
  <si>
    <t>Release Type by Facility</t>
  </si>
  <si>
    <t>Court Commitments (CC) Felony Class-Governing Sentence</t>
  </si>
  <si>
    <t>Release Type by Median Age</t>
  </si>
  <si>
    <t>Release Type by Gender Average Age</t>
  </si>
  <si>
    <t xml:space="preserve">*Numbers may vary due to missing data. </t>
  </si>
  <si>
    <t>LSI-R Total Score</t>
  </si>
  <si>
    <t>Releases by Court Commitment Felony Class</t>
  </si>
  <si>
    <t>Releases by Crime - Length of Stay (Months)</t>
  </si>
  <si>
    <t>Releases by Governing Sentence (Months)</t>
  </si>
  <si>
    <t xml:space="preserve"> </t>
  </si>
  <si>
    <t>Releases by Crime and Felony Class</t>
  </si>
  <si>
    <t>Colorado Parolees</t>
  </si>
  <si>
    <t>Interstate In</t>
  </si>
  <si>
    <t xml:space="preserve">*Data only includes new court commitments who paroled or discharged their sentence. </t>
  </si>
  <si>
    <t>Felony Class by Facility*</t>
  </si>
  <si>
    <t>Felony Class Numbers*</t>
  </si>
  <si>
    <t>*Excludes dual commitments, interstate compact, and state hospital holds.</t>
  </si>
  <si>
    <t>Crimes*</t>
  </si>
  <si>
    <t>Crimes by Facility**</t>
  </si>
  <si>
    <t>Crime Numbers**</t>
  </si>
  <si>
    <t>** Excludes dual commitments.</t>
  </si>
  <si>
    <t>* Excludes dual commitments, interstate compact, and state hospital holds.</t>
  </si>
  <si>
    <t>*All data excludes dual commitments, interstate compact, and state hospital holds. Percent of sentence served and # past parole eligibility date also excludes life/lifetime offenders.</t>
  </si>
  <si>
    <t>On-Grounds Population and Security Levels as of June 30, FY 2004 - 2014</t>
  </si>
  <si>
    <t>Operational Capacity by Facililty as of June 30, FY2004 - 2014</t>
  </si>
  <si>
    <t>2014</t>
  </si>
  <si>
    <t>DOLORES</t>
  </si>
  <si>
    <t>KIOWA</t>
  </si>
  <si>
    <t>Court Commit</t>
  </si>
  <si>
    <t>Tech Returns</t>
  </si>
  <si>
    <t>Misc</t>
  </si>
  <si>
    <t>SEXUAL ASSAULT-ARMED WITH</t>
  </si>
  <si>
    <t>1ST DEGREE MURDER</t>
  </si>
  <si>
    <t>SEXUAL ASSAULT 1ST DEGREE</t>
  </si>
  <si>
    <t>SEXUAL ASSAULT ON A CHILD</t>
  </si>
  <si>
    <t>SEXUAL ASSAULT-CAUSES SUB</t>
  </si>
  <si>
    <t>SEXUAL ASSAULT-PHYS AIDED</t>
  </si>
  <si>
    <t>SEXUAL ASSAULT-PHYSICAL F</t>
  </si>
  <si>
    <t>SEXUAL ASSAULT-SERIOUS BO</t>
  </si>
  <si>
    <t>SEXUAL ASSAULT 2ND DEGREE</t>
  </si>
  <si>
    <t>SEXUAL ASSAULT-PHYSICALLY</t>
  </si>
  <si>
    <t>SEXUAL ASSAULT-VICTIM LES</t>
  </si>
  <si>
    <t>SEXUAL CONTACT-KNOWS THE</t>
  </si>
  <si>
    <t>SEXUAL CONTACT-OTHER THAN</t>
  </si>
  <si>
    <t>Gov Min Sentence</t>
  </si>
  <si>
    <t>Sex</t>
  </si>
  <si>
    <t>Medical Level</t>
  </si>
  <si>
    <t>Return to Controlling Jurisdiction</t>
  </si>
  <si>
    <t>Fel Cls</t>
  </si>
  <si>
    <t>Drug Felony 3</t>
  </si>
  <si>
    <t>Drug Felony 4</t>
  </si>
  <si>
    <t>Fel Cls (group) 3</t>
  </si>
  <si>
    <t>Parole Return/New Conviction</t>
  </si>
  <si>
    <t>Court Ordered Discharge/New Conviction</t>
  </si>
  <si>
    <t>Probation Return/New Conviction</t>
  </si>
  <si>
    <t>Court Ordered Discharge</t>
  </si>
  <si>
    <t>YOS Failure - Termination</t>
  </si>
  <si>
    <t>Asian American</t>
  </si>
  <si>
    <t>Interstate</t>
  </si>
  <si>
    <t>Successful completion</t>
  </si>
  <si>
    <t>Technical return</t>
  </si>
  <si>
    <t>Number of Records</t>
  </si>
  <si>
    <t>Departmental Escapes, FY 2010 - 2014</t>
  </si>
  <si>
    <t>15-17</t>
  </si>
  <si>
    <t>Crime No</t>
  </si>
  <si>
    <t>Govn Max Sent</t>
  </si>
  <si>
    <t>Govn Min Sent</t>
  </si>
  <si>
    <t>Lsi Total</t>
  </si>
  <si>
    <t>Off Fel Rank</t>
  </si>
  <si>
    <t>Sent Max</t>
  </si>
  <si>
    <t>Sent Min</t>
  </si>
  <si>
    <t>AvgMinYears</t>
  </si>
  <si>
    <t>Govn Yrs</t>
  </si>
  <si>
    <t>19 and Under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</si>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</sst>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;\-#,##0"/>
    <numFmt numFmtId="166" formatCode="#,##0.0;\-#,##0.0"/>
    <numFmt numFmtId="167" formatCode="#,##0.0"/>
  </numFmts>
  <fonts count="2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vertAlign val="superscript"/>
      <sz val="10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5"/>
      <name val="Calibri"/>
      <family val="2"/>
      <scheme val="minor"/>
    </font>
    <font>
      <sz val="11"/>
      <color rgb="FF55555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555555"/>
      <name val="Arial"/>
      <family val="2"/>
    </font>
    <font>
      <sz val="11"/>
      <color theme="1"/>
      <name val="Calibri"/>
      <family val="2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54"/>
      </bottom>
      <diagonal/>
    </border>
    <border>
      <left/>
      <right/>
      <top/>
      <bottom style="double">
        <color indexed="54"/>
      </bottom>
      <diagonal/>
    </border>
    <border>
      <left/>
      <right style="medium">
        <color indexed="64"/>
      </right>
      <top/>
      <bottom style="double">
        <color indexed="5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27">
    <xf numFmtId="0" fontId="0" fillId="0" borderId="0" xfId="0"/>
    <xf numFmtId="0" fontId="0" fillId="0" borderId="0" xfId="0" applyFont="1"/>
    <xf numFmtId="3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6" fillId="0" borderId="0" xfId="0" applyFont="1" applyFill="1"/>
    <xf numFmtId="0" fontId="17" fillId="0" borderId="0" xfId="0" applyFont="1"/>
    <xf numFmtId="0" fontId="17" fillId="0" borderId="0" xfId="0" applyFont="1" applyFill="1"/>
    <xf numFmtId="3" fontId="18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vertical="top" wrapText="1"/>
    </xf>
    <xf numFmtId="164" fontId="18" fillId="0" borderId="0" xfId="1" applyNumberFormat="1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3" fontId="18" fillId="0" borderId="2" xfId="0" applyNumberFormat="1" applyFont="1" applyFill="1" applyBorder="1" applyAlignment="1">
      <alignment horizontal="right" vertical="top" wrapText="1"/>
    </xf>
    <xf numFmtId="0" fontId="18" fillId="0" borderId="2" xfId="0" applyFont="1" applyFill="1" applyBorder="1" applyAlignment="1">
      <alignment horizontal="right" vertical="top" wrapText="1"/>
    </xf>
    <xf numFmtId="164" fontId="18" fillId="0" borderId="2" xfId="1" applyNumberFormat="1" applyFont="1" applyFill="1" applyBorder="1" applyAlignment="1">
      <alignment horizontal="right" vertical="top" wrapText="1"/>
    </xf>
    <xf numFmtId="0" fontId="19" fillId="0" borderId="3" xfId="0" applyFont="1" applyFill="1" applyBorder="1" applyAlignment="1">
      <alignment vertical="top" wrapText="1"/>
    </xf>
    <xf numFmtId="0" fontId="19" fillId="0" borderId="4" xfId="0" applyFont="1" applyFill="1" applyBorder="1" applyAlignment="1">
      <alignment horizontal="right" vertical="top" wrapText="1"/>
    </xf>
    <xf numFmtId="0" fontId="19" fillId="0" borderId="5" xfId="0" applyFont="1" applyFill="1" applyBorder="1" applyAlignment="1">
      <alignment horizontal="right" vertical="top" wrapText="1"/>
    </xf>
    <xf numFmtId="0" fontId="19" fillId="0" borderId="6" xfId="0" applyFont="1" applyFill="1" applyBorder="1" applyAlignment="1">
      <alignment vertical="top" wrapText="1"/>
    </xf>
    <xf numFmtId="0" fontId="19" fillId="0" borderId="7" xfId="0" applyFont="1" applyFill="1" applyBorder="1" applyAlignment="1">
      <alignment horizontal="right" vertical="top" wrapText="1"/>
    </xf>
    <xf numFmtId="0" fontId="19" fillId="0" borderId="8" xfId="0" applyFont="1" applyFill="1" applyBorder="1" applyAlignment="1">
      <alignment horizontal="right" vertical="top" wrapText="1"/>
    </xf>
    <xf numFmtId="0" fontId="19" fillId="0" borderId="9" xfId="0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horizontal="right" vertical="top" wrapText="1"/>
    </xf>
    <xf numFmtId="3" fontId="19" fillId="0" borderId="11" xfId="0" applyNumberFormat="1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right" vertical="top" wrapText="1"/>
    </xf>
    <xf numFmtId="0" fontId="19" fillId="0" borderId="14" xfId="0" applyFont="1" applyFill="1" applyBorder="1" applyAlignment="1">
      <alignment horizontal="right" vertical="top" wrapText="1"/>
    </xf>
    <xf numFmtId="0" fontId="18" fillId="0" borderId="1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top" wrapText="1"/>
    </xf>
    <xf numFmtId="3" fontId="18" fillId="0" borderId="0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righ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right" vertical="top" wrapText="1"/>
    </xf>
    <xf numFmtId="3" fontId="17" fillId="0" borderId="0" xfId="0" applyNumberFormat="1" applyFont="1" applyFill="1" applyBorder="1" applyAlignment="1">
      <alignment horizontal="right" vertical="top" wrapText="1"/>
    </xf>
    <xf numFmtId="3" fontId="17" fillId="0" borderId="2" xfId="0" applyNumberFormat="1" applyFont="1" applyFill="1" applyBorder="1" applyAlignment="1">
      <alignment horizontal="right" vertical="top" wrapText="1"/>
    </xf>
    <xf numFmtId="0" fontId="17" fillId="0" borderId="15" xfId="0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3" fontId="17" fillId="0" borderId="16" xfId="0" applyNumberFormat="1" applyFont="1" applyFill="1" applyBorder="1" applyAlignment="1">
      <alignment horizontal="right" vertical="top" wrapText="1"/>
    </xf>
    <xf numFmtId="3" fontId="17" fillId="0" borderId="17" xfId="0" applyNumberFormat="1" applyFont="1" applyFill="1" applyBorder="1" applyAlignment="1">
      <alignment horizontal="right" vertical="top" wrapText="1"/>
    </xf>
    <xf numFmtId="0" fontId="17" fillId="0" borderId="2" xfId="0" applyFont="1" applyFill="1" applyBorder="1" applyAlignment="1">
      <alignment horizontal="right" vertical="top" wrapText="1"/>
    </xf>
    <xf numFmtId="0" fontId="17" fillId="0" borderId="1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2" xfId="0" applyFont="1" applyBorder="1" applyAlignment="1">
      <alignment horizontal="right" vertical="top" wrapText="1"/>
    </xf>
    <xf numFmtId="0" fontId="19" fillId="0" borderId="18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horizontal="right" vertical="top" wrapText="1"/>
    </xf>
    <xf numFmtId="0" fontId="19" fillId="0" borderId="20" xfId="0" applyFont="1" applyFill="1" applyBorder="1" applyAlignment="1">
      <alignment horizontal="right" vertical="top" wrapText="1"/>
    </xf>
    <xf numFmtId="0" fontId="20" fillId="0" borderId="0" xfId="0" applyFont="1"/>
    <xf numFmtId="0" fontId="2" fillId="0" borderId="0" xfId="0" applyFont="1"/>
    <xf numFmtId="0" fontId="10" fillId="0" borderId="0" xfId="0" applyFont="1"/>
    <xf numFmtId="0" fontId="11" fillId="0" borderId="21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 wrapText="1"/>
    </xf>
    <xf numFmtId="1" fontId="11" fillId="0" borderId="22" xfId="0" applyNumberFormat="1" applyFont="1" applyFill="1" applyBorder="1" applyAlignment="1">
      <alignment horizontal="center" vertical="top" wrapText="1"/>
    </xf>
    <xf numFmtId="1" fontId="11" fillId="0" borderId="23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1" fontId="11" fillId="0" borderId="0" xfId="0" applyNumberFormat="1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1" fillId="0" borderId="22" xfId="0" applyFont="1" applyFill="1" applyBorder="1" applyAlignment="1">
      <alignment horizontal="center" vertical="top" wrapText="1"/>
    </xf>
    <xf numFmtId="1" fontId="21" fillId="0" borderId="22" xfId="0" applyNumberFormat="1" applyFont="1" applyFill="1" applyBorder="1" applyAlignment="1">
      <alignment vertical="top" wrapText="1"/>
    </xf>
    <xf numFmtId="1" fontId="21" fillId="0" borderId="23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1" fontId="21" fillId="0" borderId="2" xfId="0" applyNumberFormat="1" applyFont="1" applyFill="1" applyBorder="1" applyAlignment="1">
      <alignment vertical="top" wrapText="1"/>
    </xf>
    <xf numFmtId="1" fontId="9" fillId="0" borderId="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right" vertical="top" wrapText="1"/>
    </xf>
    <xf numFmtId="1" fontId="10" fillId="0" borderId="0" xfId="0" applyNumberFormat="1" applyFont="1" applyFill="1" applyBorder="1"/>
    <xf numFmtId="0" fontId="21" fillId="0" borderId="24" xfId="0" applyFont="1" applyFill="1" applyBorder="1" applyAlignment="1">
      <alignment vertical="top" wrapText="1"/>
    </xf>
    <xf numFmtId="0" fontId="21" fillId="0" borderId="25" xfId="0" applyFont="1" applyFill="1" applyBorder="1" applyAlignment="1">
      <alignment horizontal="center" vertical="top" wrapText="1"/>
    </xf>
    <xf numFmtId="1" fontId="21" fillId="0" borderId="25" xfId="0" applyNumberFormat="1" applyFont="1" applyFill="1" applyBorder="1" applyAlignment="1">
      <alignment vertical="top" wrapText="1"/>
    </xf>
    <xf numFmtId="1" fontId="21" fillId="0" borderId="26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right" vertical="top" wrapText="1"/>
    </xf>
    <xf numFmtId="0" fontId="9" fillId="0" borderId="24" xfId="0" applyFont="1" applyFill="1" applyBorder="1" applyAlignment="1">
      <alignment vertical="top" wrapText="1"/>
    </xf>
    <xf numFmtId="0" fontId="9" fillId="0" borderId="25" xfId="0" applyFont="1" applyFill="1" applyBorder="1" applyAlignment="1">
      <alignment horizontal="center" vertical="top" wrapText="1"/>
    </xf>
    <xf numFmtId="1" fontId="9" fillId="0" borderId="25" xfId="0" applyNumberFormat="1" applyFont="1" applyFill="1" applyBorder="1" applyAlignment="1">
      <alignment vertical="top" wrapText="1"/>
    </xf>
    <xf numFmtId="1" fontId="9" fillId="0" borderId="26" xfId="0" applyNumberFormat="1" applyFont="1" applyFill="1" applyBorder="1" applyAlignment="1">
      <alignment vertical="top" wrapText="1"/>
    </xf>
    <xf numFmtId="0" fontId="11" fillId="0" borderId="9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1" fontId="11" fillId="0" borderId="10" xfId="0" applyNumberFormat="1" applyFont="1" applyFill="1" applyBorder="1" applyAlignment="1">
      <alignment vertical="top" wrapText="1"/>
    </xf>
    <xf numFmtId="1" fontId="22" fillId="0" borderId="10" xfId="0" applyNumberFormat="1" applyFont="1" applyFill="1" applyBorder="1" applyAlignment="1">
      <alignment vertical="top" wrapText="1"/>
    </xf>
    <xf numFmtId="1" fontId="22" fillId="0" borderId="11" xfId="0" applyNumberFormat="1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 vertical="top" wrapText="1"/>
    </xf>
    <xf numFmtId="1" fontId="11" fillId="0" borderId="19" xfId="0" applyNumberFormat="1" applyFont="1" applyFill="1" applyBorder="1" applyAlignment="1">
      <alignment vertical="top" wrapText="1"/>
    </xf>
    <xf numFmtId="1" fontId="11" fillId="0" borderId="20" xfId="0" applyNumberFormat="1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center" vertical="top" wrapText="1"/>
    </xf>
    <xf numFmtId="1" fontId="11" fillId="0" borderId="22" xfId="0" applyNumberFormat="1" applyFont="1" applyFill="1" applyBorder="1" applyAlignment="1">
      <alignment vertical="top" wrapText="1"/>
    </xf>
    <xf numFmtId="1" fontId="11" fillId="0" borderId="23" xfId="0" applyNumberFormat="1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horizontal="center" vertical="top" wrapText="1"/>
    </xf>
    <xf numFmtId="1" fontId="11" fillId="0" borderId="28" xfId="0" applyNumberFormat="1" applyFont="1" applyFill="1" applyBorder="1" applyAlignment="1">
      <alignment vertical="top" wrapText="1"/>
    </xf>
    <xf numFmtId="1" fontId="11" fillId="0" borderId="29" xfId="0" applyNumberFormat="1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right" vertical="top" wrapText="1"/>
    </xf>
    <xf numFmtId="0" fontId="17" fillId="0" borderId="0" xfId="0" quotePrefix="1" applyFont="1" applyAlignment="1">
      <alignment horizontal="left" vertical="top"/>
    </xf>
    <xf numFmtId="0" fontId="17" fillId="0" borderId="0" xfId="0" applyFont="1" applyAlignment="1"/>
    <xf numFmtId="0" fontId="17" fillId="0" borderId="0" xfId="0" quotePrefix="1" applyFont="1" applyAlignment="1">
      <alignment horizontal="left" vertical="top"/>
    </xf>
    <xf numFmtId="3" fontId="17" fillId="0" borderId="0" xfId="0" applyNumberFormat="1" applyFont="1" applyAlignment="1">
      <alignment vertical="center"/>
    </xf>
    <xf numFmtId="10" fontId="17" fillId="0" borderId="0" xfId="0" applyNumberFormat="1" applyFont="1" applyAlignment="1">
      <alignment vertical="center"/>
    </xf>
    <xf numFmtId="3" fontId="17" fillId="0" borderId="0" xfId="0" applyNumberFormat="1" applyFont="1"/>
    <xf numFmtId="0" fontId="17" fillId="0" borderId="0" xfId="0" applyFont="1" applyAlignment="1">
      <alignment vertical="center"/>
    </xf>
    <xf numFmtId="0" fontId="19" fillId="0" borderId="0" xfId="0" applyFont="1"/>
    <xf numFmtId="0" fontId="19" fillId="0" borderId="30" xfId="0" applyFont="1" applyBorder="1"/>
    <xf numFmtId="0" fontId="19" fillId="0" borderId="0" xfId="0" applyFont="1" applyBorder="1"/>
    <xf numFmtId="0" fontId="17" fillId="0" borderId="0" xfId="0" applyFont="1" applyBorder="1"/>
    <xf numFmtId="0" fontId="19" fillId="0" borderId="0" xfId="0" quotePrefix="1" applyFont="1" applyAlignment="1">
      <alignment horizontal="left"/>
    </xf>
    <xf numFmtId="0" fontId="19" fillId="0" borderId="0" xfId="0" quotePrefix="1" applyFont="1" applyAlignment="1">
      <alignment horizontal="center"/>
    </xf>
    <xf numFmtId="0" fontId="19" fillId="0" borderId="30" xfId="0" quotePrefix="1" applyFont="1" applyBorder="1" applyAlignment="1">
      <alignment horizontal="left"/>
    </xf>
    <xf numFmtId="0" fontId="19" fillId="0" borderId="30" xfId="0" quotePrefix="1" applyFont="1" applyBorder="1" applyAlignment="1">
      <alignment horizontal="center"/>
    </xf>
    <xf numFmtId="3" fontId="17" fillId="0" borderId="31" xfId="0" applyNumberFormat="1" applyFont="1" applyBorder="1" applyAlignment="1">
      <alignment vertical="center"/>
    </xf>
    <xf numFmtId="10" fontId="17" fillId="0" borderId="31" xfId="0" applyNumberFormat="1" applyFont="1" applyBorder="1" applyAlignment="1">
      <alignment vertical="center"/>
    </xf>
    <xf numFmtId="0" fontId="17" fillId="0" borderId="31" xfId="0" quotePrefix="1" applyFont="1" applyBorder="1" applyAlignment="1">
      <alignment horizontal="left" vertical="top"/>
    </xf>
    <xf numFmtId="0" fontId="17" fillId="0" borderId="0" xfId="0" quotePrefix="1" applyFont="1" applyBorder="1" applyAlignment="1">
      <alignment horizontal="left" vertical="top"/>
    </xf>
    <xf numFmtId="3" fontId="17" fillId="0" borderId="0" xfId="0" applyNumberFormat="1" applyFont="1" applyBorder="1" applyAlignment="1">
      <alignment vertical="center"/>
    </xf>
    <xf numFmtId="10" fontId="17" fillId="0" borderId="0" xfId="0" applyNumberFormat="1" applyFont="1" applyBorder="1" applyAlignment="1">
      <alignment vertical="center"/>
    </xf>
    <xf numFmtId="0" fontId="17" fillId="0" borderId="30" xfId="0" quotePrefix="1" applyFont="1" applyBorder="1" applyAlignment="1">
      <alignment horizontal="left" vertical="top"/>
    </xf>
    <xf numFmtId="3" fontId="17" fillId="0" borderId="30" xfId="0" applyNumberFormat="1" applyFont="1" applyBorder="1" applyAlignment="1">
      <alignment vertical="center"/>
    </xf>
    <xf numFmtId="10" fontId="17" fillId="0" borderId="30" xfId="0" applyNumberFormat="1" applyFont="1" applyBorder="1" applyAlignment="1">
      <alignment vertical="center"/>
    </xf>
    <xf numFmtId="0" fontId="17" fillId="0" borderId="30" xfId="0" quotePrefix="1" applyFont="1" applyBorder="1" applyAlignment="1">
      <alignment horizontal="left"/>
    </xf>
    <xf numFmtId="0" fontId="17" fillId="0" borderId="30" xfId="0" quotePrefix="1" applyFont="1" applyBorder="1" applyAlignment="1">
      <alignment horizontal="center"/>
    </xf>
    <xf numFmtId="0" fontId="19" fillId="0" borderId="0" xfId="0" quotePrefix="1" applyFont="1" applyAlignment="1"/>
    <xf numFmtId="0" fontId="19" fillId="0" borderId="30" xfId="0" quotePrefix="1" applyFont="1" applyBorder="1" applyAlignment="1"/>
    <xf numFmtId="0" fontId="17" fillId="0" borderId="0" xfId="0" quotePrefix="1" applyFont="1" applyAlignment="1"/>
    <xf numFmtId="165" fontId="17" fillId="0" borderId="0" xfId="0" applyNumberFormat="1" applyFont="1" applyAlignment="1">
      <alignment vertical="center"/>
    </xf>
    <xf numFmtId="167" fontId="17" fillId="0" borderId="0" xfId="0" applyNumberFormat="1" applyFont="1" applyAlignment="1">
      <alignment vertical="center"/>
    </xf>
    <xf numFmtId="165" fontId="17" fillId="0" borderId="0" xfId="0" applyNumberFormat="1" applyFont="1" applyBorder="1" applyAlignment="1">
      <alignment vertical="center"/>
    </xf>
    <xf numFmtId="9" fontId="17" fillId="0" borderId="0" xfId="0" applyNumberFormat="1" applyFont="1" applyAlignment="1">
      <alignment vertical="center"/>
    </xf>
    <xf numFmtId="3" fontId="17" fillId="0" borderId="30" xfId="0" applyNumberFormat="1" applyFont="1" applyBorder="1"/>
    <xf numFmtId="3" fontId="17" fillId="0" borderId="0" xfId="0" quotePrefix="1" applyNumberFormat="1" applyFont="1" applyAlignment="1">
      <alignment horizontal="center"/>
    </xf>
    <xf numFmtId="3" fontId="17" fillId="0" borderId="0" xfId="0" applyNumberFormat="1" applyFont="1" applyBorder="1"/>
    <xf numFmtId="0" fontId="19" fillId="0" borderId="30" xfId="0" quotePrefix="1" applyFont="1" applyBorder="1" applyAlignment="1">
      <alignment horizontal="center" wrapText="1"/>
    </xf>
    <xf numFmtId="0" fontId="17" fillId="0" borderId="0" xfId="0" quotePrefix="1" applyFont="1" applyAlignment="1">
      <alignment horizontal="left" vertical="top"/>
    </xf>
    <xf numFmtId="0" fontId="17" fillId="0" borderId="31" xfId="0" quotePrefix="1" applyFont="1" applyBorder="1" applyAlignment="1">
      <alignment horizontal="left" vertical="top"/>
    </xf>
    <xf numFmtId="0" fontId="17" fillId="0" borderId="0" xfId="0" quotePrefix="1" applyFont="1" applyBorder="1" applyAlignment="1">
      <alignment horizontal="left" vertical="top"/>
    </xf>
    <xf numFmtId="0" fontId="17" fillId="0" borderId="30" xfId="0" applyFont="1" applyBorder="1"/>
    <xf numFmtId="0" fontId="17" fillId="0" borderId="0" xfId="0" quotePrefix="1" applyFont="1" applyAlignment="1">
      <alignment horizontal="left" vertical="top"/>
    </xf>
    <xf numFmtId="0" fontId="17" fillId="0" borderId="0" xfId="0" applyFont="1" applyAlignment="1"/>
    <xf numFmtId="0" fontId="19" fillId="0" borderId="0" xfId="0" applyFont="1" applyBorder="1" applyAlignment="1"/>
    <xf numFmtId="0" fontId="19" fillId="0" borderId="30" xfId="0" applyFont="1" applyBorder="1" applyAlignment="1"/>
    <xf numFmtId="0" fontId="17" fillId="0" borderId="0" xfId="0" quotePrefix="1" applyFont="1" applyAlignment="1">
      <alignment horizontal="center"/>
    </xf>
    <xf numFmtId="0" fontId="17" fillId="0" borderId="0" xfId="0" quotePrefix="1" applyFont="1" applyBorder="1" applyAlignment="1">
      <alignment horizontal="left" vertical="top"/>
    </xf>
    <xf numFmtId="0" fontId="17" fillId="0" borderId="30" xfId="0" applyFont="1" applyBorder="1"/>
    <xf numFmtId="0" fontId="19" fillId="0" borderId="0" xfId="0" quotePrefix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3" fillId="0" borderId="0" xfId="0" applyFont="1"/>
    <xf numFmtId="0" fontId="19" fillId="0" borderId="0" xfId="0" applyFont="1" applyBorder="1" applyAlignment="1">
      <alignment horizontal="left" vertical="top"/>
    </xf>
    <xf numFmtId="0" fontId="19" fillId="0" borderId="0" xfId="0" quotePrefix="1" applyFont="1" applyBorder="1" applyAlignment="1">
      <alignment horizontal="left" vertical="top"/>
    </xf>
    <xf numFmtId="0" fontId="19" fillId="0" borderId="30" xfId="0" applyFont="1" applyBorder="1" applyAlignment="1">
      <alignment wrapText="1"/>
    </xf>
    <xf numFmtId="0" fontId="17" fillId="0" borderId="0" xfId="0" quotePrefix="1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7" fillId="0" borderId="0" xfId="0" quotePrefix="1" applyFont="1" applyAlignment="1">
      <alignment horizontal="left" vertical="top"/>
    </xf>
    <xf numFmtId="0" fontId="17" fillId="0" borderId="0" xfId="0" applyFont="1" applyAlignment="1"/>
    <xf numFmtId="0" fontId="19" fillId="0" borderId="0" xfId="0" applyFont="1" applyBorder="1" applyAlignment="1"/>
    <xf numFmtId="0" fontId="17" fillId="0" borderId="31" xfId="0" applyFont="1" applyBorder="1" applyAlignment="1"/>
    <xf numFmtId="0" fontId="17" fillId="0" borderId="0" xfId="0" quotePrefix="1" applyFont="1" applyAlignment="1">
      <alignment horizontal="center"/>
    </xf>
    <xf numFmtId="0" fontId="17" fillId="0" borderId="0" xfId="0" quotePrefix="1" applyFont="1" applyBorder="1" applyAlignment="1">
      <alignment horizontal="left" vertical="top"/>
    </xf>
    <xf numFmtId="0" fontId="17" fillId="0" borderId="3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quotePrefix="1" applyFont="1" applyBorder="1" applyAlignment="1">
      <alignment horizontal="center"/>
    </xf>
    <xf numFmtId="0" fontId="17" fillId="0" borderId="0" xfId="0" quotePrefix="1" applyFont="1" applyAlignment="1">
      <alignment vertical="top"/>
    </xf>
    <xf numFmtId="0" fontId="17" fillId="0" borderId="0" xfId="0" quotePrefix="1" applyFont="1" applyAlignment="1">
      <alignment vertical="center"/>
    </xf>
    <xf numFmtId="0" fontId="15" fillId="0" borderId="0" xfId="0" applyFont="1" applyAlignment="1">
      <alignment horizontal="left" vertical="top"/>
    </xf>
    <xf numFmtId="0" fontId="24" fillId="0" borderId="0" xfId="0" applyFont="1" applyAlignment="1">
      <alignment vertical="center"/>
    </xf>
    <xf numFmtId="0" fontId="15" fillId="0" borderId="0" xfId="0" applyFont="1"/>
    <xf numFmtId="3" fontId="19" fillId="0" borderId="30" xfId="0" applyNumberFormat="1" applyFont="1" applyBorder="1" applyAlignment="1">
      <alignment vertical="center"/>
    </xf>
    <xf numFmtId="0" fontId="17" fillId="0" borderId="31" xfId="0" applyFont="1" applyBorder="1" applyAlignment="1">
      <alignment horizontal="center"/>
    </xf>
    <xf numFmtId="0" fontId="17" fillId="0" borderId="31" xfId="0" quotePrefix="1" applyFont="1" applyBorder="1" applyAlignment="1">
      <alignment horizontal="center"/>
    </xf>
    <xf numFmtId="0" fontId="19" fillId="0" borderId="31" xfId="0" quotePrefix="1" applyFont="1" applyBorder="1" applyAlignment="1">
      <alignment vertical="top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Alignment="1"/>
    <xf numFmtId="0" fontId="17" fillId="0" borderId="0" xfId="0" applyFont="1"/>
    <xf numFmtId="0" fontId="17" fillId="0" borderId="0" xfId="0" quotePrefix="1" applyFont="1" applyAlignment="1">
      <alignment horizontal="left" vertical="top"/>
    </xf>
    <xf numFmtId="0" fontId="17" fillId="0" borderId="0" xfId="0" applyFont="1" applyAlignment="1"/>
    <xf numFmtId="0" fontId="19" fillId="0" borderId="0" xfId="0" quotePrefix="1" applyFont="1" applyBorder="1" applyAlignment="1">
      <alignment horizontal="center"/>
    </xf>
    <xf numFmtId="0" fontId="19" fillId="0" borderId="0" xfId="0" quotePrefix="1" applyFont="1" applyBorder="1" applyAlignment="1">
      <alignment horizontal="center" vertical="center"/>
    </xf>
    <xf numFmtId="0" fontId="19" fillId="0" borderId="0" xfId="0" applyFont="1"/>
    <xf numFmtId="0" fontId="17" fillId="0" borderId="0" xfId="0" quotePrefix="1" applyFont="1" applyAlignment="1">
      <alignment horizontal="center" vertical="center"/>
    </xf>
    <xf numFmtId="0" fontId="17" fillId="0" borderId="0" xfId="0" applyFont="1"/>
    <xf numFmtId="0" fontId="19" fillId="0" borderId="0" xfId="0" quotePrefix="1" applyFont="1" applyAlignment="1">
      <alignment horizontal="left"/>
    </xf>
    <xf numFmtId="0" fontId="17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 vertical="center"/>
    </xf>
    <xf numFmtId="0" fontId="19" fillId="0" borderId="0" xfId="0" quotePrefix="1" applyFont="1" applyBorder="1" applyAlignment="1">
      <alignment horizontal="left"/>
    </xf>
    <xf numFmtId="0" fontId="17" fillId="0" borderId="0" xfId="0" quotePrefix="1" applyFont="1" applyAlignment="1">
      <alignment horizontal="left" vertical="top"/>
    </xf>
    <xf numFmtId="0" fontId="17" fillId="0" borderId="0" xfId="0" applyFont="1" applyAlignment="1"/>
    <xf numFmtId="0" fontId="19" fillId="0" borderId="0" xfId="0" applyFont="1" applyAlignment="1"/>
    <xf numFmtId="0" fontId="19" fillId="0" borderId="0" xfId="0" applyFont="1"/>
    <xf numFmtId="0" fontId="17" fillId="0" borderId="0" xfId="0" applyFont="1"/>
    <xf numFmtId="0" fontId="19" fillId="0" borderId="0" xfId="0" quotePrefix="1" applyFont="1" applyAlignment="1">
      <alignment horizontal="left"/>
    </xf>
    <xf numFmtId="0" fontId="17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9" fillId="0" borderId="0" xfId="0" applyFont="1" applyAlignment="1">
      <alignment horizontal="center"/>
    </xf>
    <xf numFmtId="0" fontId="17" fillId="0" borderId="0" xfId="0" applyFont="1" applyAlignment="1"/>
    <xf numFmtId="0" fontId="19" fillId="0" borderId="0" xfId="0" quotePrefix="1" applyFont="1" applyBorder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left"/>
    </xf>
    <xf numFmtId="0" fontId="17" fillId="0" borderId="0" xfId="0" applyFont="1"/>
    <xf numFmtId="0" fontId="19" fillId="0" borderId="30" xfId="0" quotePrefix="1" applyFont="1" applyFill="1" applyBorder="1" applyAlignment="1">
      <alignment horizontal="center"/>
    </xf>
    <xf numFmtId="0" fontId="19" fillId="0" borderId="0" xfId="0" applyFont="1" applyFill="1" applyBorder="1"/>
    <xf numFmtId="0" fontId="17" fillId="0" borderId="0" xfId="0" quotePrefix="1" applyFont="1" applyFill="1" applyAlignment="1">
      <alignment horizontal="left" vertical="top"/>
    </xf>
    <xf numFmtId="3" fontId="17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horizontal="center" vertical="center"/>
    </xf>
    <xf numFmtId="0" fontId="17" fillId="0" borderId="0" xfId="0" applyFont="1"/>
    <xf numFmtId="0" fontId="19" fillId="0" borderId="30" xfId="0" quotePrefix="1" applyFont="1" applyFill="1" applyBorder="1" applyAlignment="1">
      <alignment horizontal="left"/>
    </xf>
    <xf numFmtId="3" fontId="17" fillId="0" borderId="0" xfId="0" applyNumberFormat="1" applyFont="1" applyFill="1"/>
    <xf numFmtId="0" fontId="25" fillId="0" borderId="0" xfId="0" applyFont="1"/>
    <xf numFmtId="0" fontId="17" fillId="0" borderId="0" xfId="0" quotePrefix="1" applyFont="1" applyFill="1" applyBorder="1" applyAlignment="1">
      <alignment horizontal="center"/>
    </xf>
    <xf numFmtId="0" fontId="15" fillId="0" borderId="0" xfId="0" applyFont="1" applyFill="1"/>
    <xf numFmtId="0" fontId="19" fillId="0" borderId="0" xfId="0" applyFont="1" applyAlignment="1"/>
    <xf numFmtId="0" fontId="17" fillId="0" borderId="0" xfId="0" quotePrefix="1" applyFont="1" applyAlignment="1">
      <alignment horizontal="left" vertical="top"/>
    </xf>
    <xf numFmtId="0" fontId="17" fillId="0" borderId="0" xfId="0" applyFont="1" applyAlignment="1"/>
    <xf numFmtId="0" fontId="17" fillId="0" borderId="0" xfId="0" applyFont="1"/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 vertical="center"/>
    </xf>
    <xf numFmtId="0" fontId="19" fillId="0" borderId="0" xfId="0" quotePrefix="1" applyFont="1" applyBorder="1" applyAlignment="1">
      <alignment horizontal="center"/>
    </xf>
    <xf numFmtId="0" fontId="19" fillId="0" borderId="0" xfId="0" applyFont="1"/>
    <xf numFmtId="0" fontId="0" fillId="0" borderId="0" xfId="0" applyFont="1" applyAlignment="1"/>
    <xf numFmtId="0" fontId="17" fillId="0" borderId="0" xfId="0" applyFont="1"/>
    <xf numFmtId="0" fontId="18" fillId="2" borderId="2" xfId="0" applyFont="1" applyFill="1" applyBorder="1" applyAlignment="1">
      <alignment horizontal="right" vertical="top" wrapText="1"/>
    </xf>
    <xf numFmtId="3" fontId="17" fillId="2" borderId="17" xfId="0" applyNumberFormat="1" applyFont="1" applyFill="1" applyBorder="1" applyAlignment="1">
      <alignment horizontal="right" vertical="top" wrapText="1"/>
    </xf>
    <xf numFmtId="0" fontId="17" fillId="0" borderId="0" xfId="0" quotePrefix="1" applyFont="1" applyBorder="1" applyAlignment="1">
      <alignment horizontal="left" vertical="top"/>
    </xf>
    <xf numFmtId="0" fontId="17" fillId="0" borderId="0" xfId="0" applyFont="1" applyAlignment="1">
      <alignment horizontal="left" wrapText="1"/>
    </xf>
    <xf numFmtId="0" fontId="0" fillId="0" borderId="0" xfId="0" applyFont="1" applyAlignment="1"/>
    <xf numFmtId="0" fontId="17" fillId="0" borderId="0" xfId="0" applyFont="1"/>
    <xf numFmtId="0" fontId="26" fillId="0" borderId="0" xfId="0" quotePrefix="1" applyFont="1" applyAlignment="1">
      <alignment horizontal="left"/>
    </xf>
    <xf numFmtId="0" fontId="26" fillId="0" borderId="0" xfId="0" quotePrefix="1" applyFont="1" applyAlignment="1">
      <alignment horizontal="center"/>
    </xf>
    <xf numFmtId="165" fontId="26" fillId="0" borderId="0" xfId="0" applyNumberFormat="1" applyFont="1" applyAlignment="1">
      <alignment vertical="center"/>
    </xf>
    <xf numFmtId="0" fontId="27" fillId="0" borderId="0" xfId="0" applyFont="1"/>
    <xf numFmtId="0" fontId="26" fillId="0" borderId="0" xfId="0" quotePrefix="1" applyFont="1" applyAlignment="1">
      <alignment horizontal="left" vertical="top"/>
    </xf>
    <xf numFmtId="0" fontId="24" fillId="0" borderId="0" xfId="0" quotePrefix="1" applyFont="1" applyAlignment="1">
      <alignment horizontal="center"/>
    </xf>
    <xf numFmtId="0" fontId="24" fillId="0" borderId="0" xfId="0" quotePrefix="1" applyFont="1" applyAlignment="1">
      <alignment horizontal="left" vertical="top"/>
    </xf>
    <xf numFmtId="0" fontId="24" fillId="0" borderId="0" xfId="0" quotePrefix="1" applyFont="1" applyAlignment="1">
      <alignment horizontal="left"/>
    </xf>
    <xf numFmtId="165" fontId="24" fillId="0" borderId="0" xfId="0" applyNumberFormat="1" applyFont="1" applyAlignment="1"/>
    <xf numFmtId="3" fontId="26" fillId="0" borderId="0" xfId="0" applyNumberFormat="1" applyFont="1" applyAlignment="1">
      <alignment vertical="center"/>
    </xf>
    <xf numFmtId="9" fontId="26" fillId="0" borderId="0" xfId="0" applyNumberFormat="1" applyFont="1" applyAlignment="1">
      <alignment vertical="center"/>
    </xf>
    <xf numFmtId="9" fontId="17" fillId="0" borderId="0" xfId="0" applyNumberFormat="1" applyFont="1" applyBorder="1" applyAlignment="1">
      <alignment vertical="center"/>
    </xf>
    <xf numFmtId="0" fontId="17" fillId="0" borderId="0" xfId="0" applyFont="1"/>
    <xf numFmtId="0" fontId="24" fillId="0" borderId="31" xfId="0" quotePrefix="1" applyFont="1" applyBorder="1" applyAlignment="1">
      <alignment horizontal="left" vertical="top"/>
    </xf>
    <xf numFmtId="0" fontId="24" fillId="0" borderId="31" xfId="0" applyFont="1" applyBorder="1" applyAlignment="1">
      <alignment vertical="center"/>
    </xf>
    <xf numFmtId="166" fontId="24" fillId="0" borderId="0" xfId="0" applyNumberFormat="1" applyFont="1" applyAlignment="1">
      <alignment vertical="center"/>
    </xf>
    <xf numFmtId="165" fontId="24" fillId="0" borderId="0" xfId="0" applyNumberFormat="1" applyFont="1" applyAlignment="1">
      <alignment vertical="center"/>
    </xf>
    <xf numFmtId="167" fontId="24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vertical="top" wrapText="1"/>
    </xf>
    <xf numFmtId="14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Fill="1"/>
    <xf numFmtId="3" fontId="1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right" vertical="center"/>
    </xf>
    <xf numFmtId="9" fontId="17" fillId="0" borderId="0" xfId="2" applyFont="1" applyAlignment="1">
      <alignment vertical="center"/>
    </xf>
    <xf numFmtId="0" fontId="19" fillId="0" borderId="0" xfId="0" applyFont="1" applyBorder="1" applyAlignment="1"/>
    <xf numFmtId="0" fontId="17" fillId="0" borderId="0" xfId="0" applyFont="1" applyAlignment="1"/>
    <xf numFmtId="0" fontId="17" fillId="0" borderId="0" xfId="0" quotePrefix="1" applyFont="1" applyAlignment="1">
      <alignment horizontal="left" vertical="top"/>
    </xf>
    <xf numFmtId="0" fontId="17" fillId="0" borderId="0" xfId="0" quotePrefix="1" applyFont="1" applyBorder="1" applyAlignment="1">
      <alignment horizontal="left" vertical="top"/>
    </xf>
    <xf numFmtId="0" fontId="17" fillId="0" borderId="0" xfId="0" applyFont="1"/>
    <xf numFmtId="10" fontId="28" fillId="0" borderId="0" xfId="0" applyNumberFormat="1" applyFont="1" applyBorder="1" applyAlignment="1">
      <alignment vertical="center"/>
    </xf>
    <xf numFmtId="0" fontId="0" fillId="0" borderId="0" xfId="0"/>
    <xf numFmtId="0" fontId="26" fillId="0" borderId="0" xfId="0" quotePrefix="1" applyFont="1" applyAlignment="1">
      <alignment horizontal="left" vertical="top"/>
    </xf>
    <xf numFmtId="10" fontId="17" fillId="0" borderId="0" xfId="0" applyNumberFormat="1" applyFont="1"/>
    <xf numFmtId="0" fontId="24" fillId="0" borderId="30" xfId="0" applyFont="1" applyBorder="1" applyAlignment="1">
      <alignment vertical="center"/>
    </xf>
    <xf numFmtId="167" fontId="17" fillId="0" borderId="30" xfId="0" applyNumberFormat="1" applyFont="1" applyBorder="1" applyAlignment="1">
      <alignment vertical="center"/>
    </xf>
    <xf numFmtId="9" fontId="17" fillId="0" borderId="30" xfId="2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left" vertical="top"/>
    </xf>
    <xf numFmtId="0" fontId="19" fillId="0" borderId="0" xfId="0" applyFont="1" applyAlignment="1"/>
    <xf numFmtId="0" fontId="19" fillId="0" borderId="31" xfId="0" quotePrefix="1" applyFont="1" applyBorder="1" applyAlignment="1">
      <alignment horizontal="left" vertical="top"/>
    </xf>
    <xf numFmtId="0" fontId="19" fillId="0" borderId="0" xfId="0" applyFont="1" applyBorder="1" applyAlignment="1"/>
    <xf numFmtId="0" fontId="19" fillId="0" borderId="30" xfId="0" applyFont="1" applyBorder="1" applyAlignment="1"/>
    <xf numFmtId="0" fontId="17" fillId="0" borderId="31" xfId="0" quotePrefix="1" applyFont="1" applyBorder="1" applyAlignment="1">
      <alignment horizontal="left" vertical="top"/>
    </xf>
    <xf numFmtId="0" fontId="17" fillId="0" borderId="31" xfId="0" applyFont="1" applyBorder="1" applyAlignment="1"/>
    <xf numFmtId="0" fontId="19" fillId="0" borderId="31" xfId="0" quotePrefix="1" applyFont="1" applyBorder="1" applyAlignment="1">
      <alignment horizontal="center" vertical="top"/>
    </xf>
    <xf numFmtId="0" fontId="19" fillId="0" borderId="0" xfId="0" quotePrefix="1" applyFont="1" applyBorder="1" applyAlignment="1">
      <alignment horizontal="center" vertical="top"/>
    </xf>
    <xf numFmtId="0" fontId="19" fillId="0" borderId="30" xfId="0" quotePrefix="1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9" fillId="0" borderId="0" xfId="0" quotePrefix="1" applyFont="1" applyAlignment="1">
      <alignment horizontal="center" vertical="center"/>
    </xf>
    <xf numFmtId="0" fontId="26" fillId="0" borderId="0" xfId="0" quotePrefix="1" applyFont="1" applyAlignment="1">
      <alignment horizontal="left" vertical="top"/>
    </xf>
    <xf numFmtId="0" fontId="0" fillId="0" borderId="0" xfId="0" applyAlignment="1"/>
    <xf numFmtId="0" fontId="19" fillId="0" borderId="30" xfId="0" quotePrefix="1" applyFont="1" applyBorder="1" applyAlignment="1">
      <alignment horizontal="center"/>
    </xf>
    <xf numFmtId="0" fontId="26" fillId="0" borderId="0" xfId="0" quotePrefix="1" applyFont="1" applyAlignment="1">
      <alignment horizontal="center" vertical="top"/>
    </xf>
    <xf numFmtId="0" fontId="24" fillId="0" borderId="0" xfId="0" quotePrefix="1" applyFont="1" applyAlignment="1">
      <alignment horizontal="left"/>
    </xf>
    <xf numFmtId="0" fontId="0" fillId="0" borderId="0" xfId="0" applyFont="1" applyAlignment="1"/>
    <xf numFmtId="0" fontId="19" fillId="0" borderId="0" xfId="0" quotePrefix="1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9" fillId="0" borderId="0" xfId="0" quotePrefix="1" applyFont="1" applyBorder="1" applyAlignment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30" xfId="0" quotePrefix="1" applyFont="1" applyBorder="1" applyAlignment="1">
      <alignment horizontal="center" vertical="center"/>
    </xf>
    <xf numFmtId="3" fontId="19" fillId="0" borderId="0" xfId="0" quotePrefix="1" applyNumberFormat="1" applyFont="1" applyBorder="1" applyAlignment="1">
      <alignment horizontal="center" vertical="center"/>
    </xf>
    <xf numFmtId="3" fontId="19" fillId="0" borderId="0" xfId="0" applyNumberFormat="1" applyFont="1" applyBorder="1" applyAlignment="1"/>
    <xf numFmtId="3" fontId="17" fillId="0" borderId="31" xfId="0" applyNumberFormat="1" applyFont="1" applyBorder="1" applyAlignment="1"/>
    <xf numFmtId="3" fontId="17" fillId="0" borderId="31" xfId="0" quotePrefix="1" applyNumberFormat="1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9" fillId="0" borderId="0" xfId="0" applyFont="1"/>
    <xf numFmtId="0" fontId="19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wrapText="1"/>
    </xf>
    <xf numFmtId="0" fontId="19" fillId="0" borderId="0" xfId="0" quotePrefix="1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7" fillId="0" borderId="0" xfId="0" quotePrefix="1" applyFont="1" applyAlignment="1">
      <alignment horizontal="center" vertical="center"/>
    </xf>
    <xf numFmtId="0" fontId="17" fillId="0" borderId="0" xfId="0" applyFont="1" applyAlignment="1"/>
    <xf numFmtId="0" fontId="17" fillId="0" borderId="0" xfId="0" quotePrefix="1" applyFont="1" applyAlignment="1">
      <alignment horizontal="left" vertical="top"/>
    </xf>
    <xf numFmtId="0" fontId="17" fillId="0" borderId="0" xfId="0" quotePrefix="1" applyFont="1" applyBorder="1" applyAlignment="1">
      <alignment horizontal="left" vertical="top"/>
    </xf>
    <xf numFmtId="0" fontId="17" fillId="0" borderId="0" xfId="0" applyFont="1" applyBorder="1" applyAlignment="1"/>
    <xf numFmtId="0" fontId="17" fillId="0" borderId="30" xfId="0" applyFont="1" applyBorder="1" applyAlignme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19" fillId="0" borderId="0" xfId="0" applyNumberFormat="1" applyFont="1" applyBorder="1" applyAlignment="1">
      <alignment horizontal="center" vertical="center"/>
    </xf>
    <xf numFmtId="0" fontId="17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H8"/>
  <sheetViews>
    <sheetView workbookViewId="0">
      <selection activeCell="A8" sqref="A8:H8"/>
    </sheetView>
  </sheetViews>
  <sheetFormatPr defaultRowHeight="15" x14ac:dyDescent="0.25"/>
  <cols>
    <col min="1" max="1" width="10.140625" customWidth="1"/>
    <col min="2" max="2" width="14.28515625" customWidth="1"/>
    <col min="3" max="3" width="14.140625" customWidth="1"/>
    <col min="4" max="4" width="19.85546875" customWidth="1"/>
    <col min="5" max="5" width="20.140625" customWidth="1"/>
    <col min="6" max="6" width="25.7109375" customWidth="1"/>
  </cols>
  <sheetData>
    <row r="1" spans="1:8" ht="15" customHeight="1" x14ac:dyDescent="0.25">
      <c r="A1" s="4" t="s">
        <v>122</v>
      </c>
      <c r="B1" s="5" t="s">
        <v>43</v>
      </c>
      <c r="C1" s="5" t="s">
        <v>44</v>
      </c>
      <c r="D1" s="5" t="s">
        <v>45</v>
      </c>
      <c r="E1" s="5" t="s">
        <v>46</v>
      </c>
      <c r="F1" s="5" t="s">
        <v>41</v>
      </c>
      <c r="G1" s="5" t="s">
        <v>47</v>
      </c>
      <c r="H1" s="5" t="s">
        <v>9</v>
      </c>
    </row>
    <row r="2" spans="1:8" x14ac:dyDescent="0.25">
      <c r="A2" s="3">
        <v>2009</v>
      </c>
      <c r="B2" s="2">
        <v>14615</v>
      </c>
      <c r="C2" s="2">
        <v>5331</v>
      </c>
      <c r="D2" s="3">
        <v>102</v>
      </c>
      <c r="E2" s="3">
        <v>10</v>
      </c>
      <c r="F2" s="2">
        <v>2782</v>
      </c>
      <c r="G2" s="3">
        <v>370</v>
      </c>
      <c r="H2" s="2">
        <v>23210</v>
      </c>
    </row>
    <row r="3" spans="1:8" x14ac:dyDescent="0.25">
      <c r="A3" s="3">
        <v>2010</v>
      </c>
      <c r="B3" s="2">
        <v>14432</v>
      </c>
      <c r="C3" s="2">
        <v>5193</v>
      </c>
      <c r="D3" s="3">
        <v>104</v>
      </c>
      <c r="E3" s="3">
        <v>9</v>
      </c>
      <c r="F3" s="2">
        <v>2834</v>
      </c>
      <c r="G3" s="3">
        <v>408</v>
      </c>
      <c r="H3" s="2">
        <v>22980</v>
      </c>
    </row>
    <row r="4" spans="1:8" x14ac:dyDescent="0.25">
      <c r="A4" s="3">
        <v>2011</v>
      </c>
      <c r="B4" s="2">
        <v>14763</v>
      </c>
      <c r="C4" s="2">
        <v>4512</v>
      </c>
      <c r="D4" s="3">
        <v>97</v>
      </c>
      <c r="E4" s="3">
        <v>33</v>
      </c>
      <c r="F4" s="2">
        <v>3020</v>
      </c>
      <c r="G4" s="3">
        <v>389</v>
      </c>
      <c r="H4" s="2">
        <v>22814</v>
      </c>
    </row>
    <row r="5" spans="1:8" x14ac:dyDescent="0.25">
      <c r="A5" s="3">
        <v>2012</v>
      </c>
      <c r="B5" s="2">
        <v>14498</v>
      </c>
      <c r="C5" s="2">
        <v>4183</v>
      </c>
      <c r="D5" s="3">
        <v>77</v>
      </c>
      <c r="E5" s="3">
        <v>34</v>
      </c>
      <c r="F5" s="2">
        <v>2832</v>
      </c>
      <c r="G5" s="3">
        <v>385</v>
      </c>
      <c r="H5" s="2">
        <f>SUM(B5:G5)</f>
        <v>22009</v>
      </c>
    </row>
    <row r="6" spans="1:8" x14ac:dyDescent="0.25">
      <c r="A6" s="3">
        <v>2013</v>
      </c>
      <c r="B6" s="2">
        <v>13630</v>
      </c>
      <c r="C6" s="2">
        <v>3916</v>
      </c>
      <c r="D6" s="3">
        <v>150</v>
      </c>
      <c r="E6" s="3">
        <v>4</v>
      </c>
      <c r="F6" s="2">
        <v>2441</v>
      </c>
      <c r="G6" s="3">
        <v>410</v>
      </c>
      <c r="H6" s="2">
        <f>SUM(B6:G6)</f>
        <v>20551</v>
      </c>
    </row>
    <row r="7" spans="1:8" x14ac:dyDescent="0.25">
      <c r="A7" s="3">
        <v>2014</v>
      </c>
      <c r="B7" s="2">
        <v>13747</v>
      </c>
      <c r="C7" s="2">
        <v>3792</v>
      </c>
      <c r="D7" s="3">
        <v>244</v>
      </c>
      <c r="E7" s="3">
        <v>1</v>
      </c>
      <c r="F7" s="2">
        <v>2282</v>
      </c>
      <c r="G7" s="3">
        <v>412</v>
      </c>
      <c r="H7" s="2">
        <f>SUM(B7:G7)</f>
        <v>20478</v>
      </c>
    </row>
    <row r="8" spans="1:8" x14ac:dyDescent="0.25">
      <c r="A8" s="279" t="s">
        <v>42</v>
      </c>
      <c r="B8" s="280"/>
      <c r="C8" s="280"/>
      <c r="D8" s="280"/>
      <c r="E8" s="280"/>
      <c r="F8" s="280"/>
      <c r="G8" s="280"/>
      <c r="H8" s="280"/>
    </row>
  </sheetData>
  <mergeCells count="1">
    <mergeCell ref="A8:H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57"/>
  <sheetViews>
    <sheetView workbookViewId="0">
      <selection activeCell="C37" sqref="C37"/>
    </sheetView>
  </sheetViews>
  <sheetFormatPr defaultRowHeight="15" x14ac:dyDescent="0.25"/>
  <cols>
    <col min="1" max="1" width="36.85546875" style="7" bestFit="1" customWidth="1"/>
    <col min="2" max="2" width="14.42578125" style="7" bestFit="1" customWidth="1"/>
    <col min="3" max="3" width="5.5703125" style="7" bestFit="1" customWidth="1"/>
    <col min="4" max="4" width="7.5703125" style="7" bestFit="1" customWidth="1"/>
    <col min="5" max="5" width="11.28515625" style="7" bestFit="1" customWidth="1"/>
    <col min="6" max="6" width="3" style="193" customWidth="1"/>
    <col min="7" max="7" width="6.5703125" style="7" customWidth="1"/>
    <col min="8" max="8" width="7.5703125" style="7" bestFit="1" customWidth="1"/>
    <col min="9" max="9" width="11.140625" style="7" bestFit="1" customWidth="1"/>
    <col min="10" max="10" width="3" style="7" customWidth="1"/>
    <col min="11" max="11" width="5.5703125" style="7" bestFit="1" customWidth="1"/>
    <col min="12" max="12" width="7.5703125" style="7" bestFit="1" customWidth="1"/>
    <col min="13" max="13" width="11.140625" style="7" bestFit="1" customWidth="1"/>
    <col min="14" max="16384" width="9.140625" style="7"/>
  </cols>
  <sheetData>
    <row r="1" spans="1:6" ht="48.75" customHeight="1" x14ac:dyDescent="0.25">
      <c r="A1" s="293" t="s">
        <v>320</v>
      </c>
      <c r="B1" s="293"/>
      <c r="C1" s="293"/>
      <c r="D1" s="293"/>
      <c r="E1" s="293"/>
      <c r="F1" s="7"/>
    </row>
    <row r="2" spans="1:6" x14ac:dyDescent="0.25">
      <c r="A2" s="110"/>
      <c r="B2" s="110" t="s">
        <v>539</v>
      </c>
      <c r="C2" s="110" t="s">
        <v>3</v>
      </c>
      <c r="D2" s="110" t="s">
        <v>10</v>
      </c>
      <c r="E2" s="110" t="s">
        <v>11</v>
      </c>
      <c r="F2" s="7"/>
    </row>
    <row r="3" spans="1:6" x14ac:dyDescent="0.25">
      <c r="A3" s="110" t="s">
        <v>133</v>
      </c>
      <c r="B3" s="110" t="s">
        <v>168</v>
      </c>
      <c r="C3" s="110">
        <v>172.42105263157896</v>
      </c>
      <c r="D3" s="110">
        <v>60</v>
      </c>
      <c r="E3" s="110">
        <v>160.91338582677164</v>
      </c>
      <c r="F3" s="7"/>
    </row>
    <row r="4" spans="1:6" x14ac:dyDescent="0.25">
      <c r="A4" s="110"/>
      <c r="B4" s="110" t="s">
        <v>169</v>
      </c>
      <c r="C4" s="110">
        <v>75.58882955051179</v>
      </c>
      <c r="D4" s="110">
        <v>57.92307692307692</v>
      </c>
      <c r="E4" s="110">
        <v>73.434974599452914</v>
      </c>
      <c r="F4" s="7"/>
    </row>
    <row r="5" spans="1:6" x14ac:dyDescent="0.25">
      <c r="A5" s="110"/>
      <c r="B5" s="110" t="s">
        <v>170</v>
      </c>
      <c r="C5" s="110">
        <v>37.41145552560647</v>
      </c>
      <c r="D5" s="110">
        <v>36.7208480565371</v>
      </c>
      <c r="E5" s="110">
        <v>37.300848896434637</v>
      </c>
      <c r="F5" s="7"/>
    </row>
    <row r="6" spans="1:6" x14ac:dyDescent="0.25">
      <c r="A6" s="110"/>
      <c r="B6" s="110" t="s">
        <v>171</v>
      </c>
      <c r="C6" s="110">
        <v>24.110875106202208</v>
      </c>
      <c r="D6" s="110">
        <v>23.944444444444443</v>
      </c>
      <c r="E6" s="110">
        <v>24.09073935772965</v>
      </c>
      <c r="F6" s="7"/>
    </row>
    <row r="7" spans="1:6" x14ac:dyDescent="0.25">
      <c r="A7" s="110"/>
      <c r="B7" s="110" t="s">
        <v>203</v>
      </c>
      <c r="C7" s="110">
        <v>12.240641711229946</v>
      </c>
      <c r="D7" s="110">
        <v>12.315789473684211</v>
      </c>
      <c r="E7" s="110">
        <v>12.249110320284698</v>
      </c>
      <c r="F7" s="7"/>
    </row>
    <row r="8" spans="1:6" x14ac:dyDescent="0.25">
      <c r="A8" s="110"/>
      <c r="B8" s="110" t="s">
        <v>537</v>
      </c>
      <c r="C8" s="110">
        <v>36</v>
      </c>
      <c r="D8" s="110"/>
      <c r="E8" s="110">
        <v>36</v>
      </c>
      <c r="F8" s="7"/>
    </row>
    <row r="9" spans="1:6" x14ac:dyDescent="0.25">
      <c r="A9" s="110"/>
      <c r="B9" s="110" t="s">
        <v>538</v>
      </c>
      <c r="C9" s="110">
        <v>12</v>
      </c>
      <c r="D9" s="110"/>
      <c r="E9" s="110">
        <v>12</v>
      </c>
      <c r="F9" s="7"/>
    </row>
    <row r="10" spans="1:6" x14ac:dyDescent="0.25">
      <c r="A10" s="110"/>
      <c r="B10" s="110" t="s">
        <v>297</v>
      </c>
      <c r="C10" s="110">
        <v>197.26829268292684</v>
      </c>
      <c r="D10" s="110"/>
      <c r="E10" s="110">
        <v>197.26829268292684</v>
      </c>
      <c r="F10" s="7"/>
    </row>
    <row r="11" spans="1:6" x14ac:dyDescent="0.25">
      <c r="A11" s="110"/>
      <c r="B11" s="110" t="s">
        <v>113</v>
      </c>
      <c r="C11" s="110"/>
      <c r="D11" s="110">
        <v>36</v>
      </c>
      <c r="E11" s="110">
        <v>36</v>
      </c>
      <c r="F11" s="7"/>
    </row>
    <row r="12" spans="1:6" x14ac:dyDescent="0.25">
      <c r="A12" s="110" t="s">
        <v>315</v>
      </c>
      <c r="B12" s="110" t="s">
        <v>168</v>
      </c>
      <c r="C12" s="110">
        <v>87.001041666666666</v>
      </c>
      <c r="D12" s="110">
        <v>24</v>
      </c>
      <c r="E12" s="110">
        <v>83.295098039215688</v>
      </c>
      <c r="F12" s="7"/>
    </row>
    <row r="13" spans="1:6" x14ac:dyDescent="0.25">
      <c r="A13" s="110"/>
      <c r="B13" s="110" t="s">
        <v>169</v>
      </c>
      <c r="C13" s="110">
        <v>59.5078125</v>
      </c>
      <c r="D13" s="110">
        <v>58.145454545454548</v>
      </c>
      <c r="E13" s="110">
        <v>59.375661375661373</v>
      </c>
      <c r="F13" s="7"/>
    </row>
    <row r="14" spans="1:6" x14ac:dyDescent="0.25">
      <c r="A14" s="110"/>
      <c r="B14" s="110" t="s">
        <v>170</v>
      </c>
      <c r="C14" s="110">
        <v>34.821915820029034</v>
      </c>
      <c r="D14" s="110">
        <v>34.957219251336902</v>
      </c>
      <c r="E14" s="110">
        <v>34.838083067092654</v>
      </c>
      <c r="F14" s="7"/>
    </row>
    <row r="15" spans="1:6" x14ac:dyDescent="0.25">
      <c r="A15" s="110"/>
      <c r="B15" s="110" t="s">
        <v>171</v>
      </c>
      <c r="C15" s="110">
        <v>24.099299999999999</v>
      </c>
      <c r="D15" s="110">
        <v>23.892857142857142</v>
      </c>
      <c r="E15" s="110">
        <v>24.078507194244605</v>
      </c>
      <c r="F15" s="7"/>
    </row>
    <row r="16" spans="1:6" x14ac:dyDescent="0.25">
      <c r="A16" s="110"/>
      <c r="B16" s="110" t="s">
        <v>203</v>
      </c>
      <c r="C16" s="110">
        <v>12.294366197183098</v>
      </c>
      <c r="D16" s="110">
        <v>12.4</v>
      </c>
      <c r="E16" s="110">
        <v>12.309638554216868</v>
      </c>
      <c r="F16" s="7"/>
    </row>
    <row r="17" spans="1:6" x14ac:dyDescent="0.25">
      <c r="A17" s="110"/>
      <c r="B17" s="110" t="s">
        <v>297</v>
      </c>
      <c r="C17" s="110">
        <v>121.65517241379311</v>
      </c>
      <c r="D17" s="110"/>
      <c r="E17" s="110">
        <v>121.65517241379311</v>
      </c>
      <c r="F17" s="7"/>
    </row>
    <row r="18" spans="1:6" x14ac:dyDescent="0.25">
      <c r="A18" s="110" t="s">
        <v>316</v>
      </c>
      <c r="B18" s="110" t="s">
        <v>168</v>
      </c>
      <c r="C18" s="110">
        <v>217</v>
      </c>
      <c r="D18" s="110">
        <v>60</v>
      </c>
      <c r="E18" s="110">
        <v>194.57142857142858</v>
      </c>
      <c r="F18" s="7"/>
    </row>
    <row r="19" spans="1:6" x14ac:dyDescent="0.25">
      <c r="A19" s="110"/>
      <c r="B19" s="110" t="s">
        <v>169</v>
      </c>
      <c r="C19" s="110">
        <v>52.656910569105698</v>
      </c>
      <c r="D19" s="110">
        <v>54</v>
      </c>
      <c r="E19" s="110">
        <v>52.797671033478899</v>
      </c>
      <c r="F19" s="7"/>
    </row>
    <row r="20" spans="1:6" x14ac:dyDescent="0.25">
      <c r="A20" s="110"/>
      <c r="B20" s="110" t="s">
        <v>170</v>
      </c>
      <c r="C20" s="110">
        <v>32.210958904109589</v>
      </c>
      <c r="D20" s="110">
        <v>29.411764705882351</v>
      </c>
      <c r="E20" s="110">
        <v>31.86778846153846</v>
      </c>
      <c r="F20" s="7"/>
    </row>
    <row r="21" spans="1:6" x14ac:dyDescent="0.25">
      <c r="A21" s="110"/>
      <c r="B21" s="110" t="s">
        <v>171</v>
      </c>
      <c r="C21" s="110">
        <v>22.720588235294116</v>
      </c>
      <c r="D21" s="110">
        <v>21.473684210526315</v>
      </c>
      <c r="E21" s="110">
        <v>22.614349775784753</v>
      </c>
      <c r="F21" s="7"/>
    </row>
    <row r="22" spans="1:6" x14ac:dyDescent="0.25">
      <c r="A22" s="110"/>
      <c r="B22" s="110" t="s">
        <v>203</v>
      </c>
      <c r="C22" s="110">
        <v>14.608695652173912</v>
      </c>
      <c r="D22" s="110">
        <v>12</v>
      </c>
      <c r="E22" s="110">
        <v>14.307692307692308</v>
      </c>
      <c r="F22" s="7"/>
    </row>
    <row r="23" spans="1:6" x14ac:dyDescent="0.25">
      <c r="A23" s="110"/>
      <c r="B23" s="110" t="s">
        <v>297</v>
      </c>
      <c r="C23" s="110">
        <v>120.85714285714286</v>
      </c>
      <c r="D23" s="110">
        <v>36</v>
      </c>
      <c r="E23" s="110">
        <v>115.2</v>
      </c>
      <c r="F23" s="7"/>
    </row>
    <row r="24" spans="1:6" x14ac:dyDescent="0.25">
      <c r="A24" s="110" t="s">
        <v>317</v>
      </c>
      <c r="B24" s="110" t="s">
        <v>169</v>
      </c>
      <c r="C24" s="110">
        <v>60</v>
      </c>
      <c r="D24" s="110">
        <v>756</v>
      </c>
      <c r="E24" s="110">
        <v>159.42857142857142</v>
      </c>
      <c r="F24" s="7"/>
    </row>
    <row r="25" spans="1:6" x14ac:dyDescent="0.25">
      <c r="A25" s="110"/>
      <c r="B25" s="110" t="s">
        <v>170</v>
      </c>
      <c r="C25" s="110">
        <v>39.75</v>
      </c>
      <c r="D25" s="110"/>
      <c r="E25" s="110">
        <v>39.75</v>
      </c>
      <c r="F25" s="7"/>
    </row>
    <row r="26" spans="1:6" x14ac:dyDescent="0.25">
      <c r="A26" s="110"/>
      <c r="B26" s="110" t="s">
        <v>171</v>
      </c>
      <c r="C26" s="110">
        <v>21</v>
      </c>
      <c r="D26" s="110"/>
      <c r="E26" s="110">
        <v>21</v>
      </c>
      <c r="F26" s="7"/>
    </row>
    <row r="27" spans="1:6" x14ac:dyDescent="0.25">
      <c r="A27" s="110" t="s">
        <v>318</v>
      </c>
      <c r="B27" s="110" t="s">
        <v>168</v>
      </c>
      <c r="C27" s="110">
        <v>60</v>
      </c>
      <c r="D27" s="110"/>
      <c r="E27" s="110">
        <v>60</v>
      </c>
      <c r="F27" s="7"/>
    </row>
    <row r="28" spans="1:6" x14ac:dyDescent="0.25">
      <c r="A28" s="110"/>
      <c r="B28" s="110" t="s">
        <v>169</v>
      </c>
      <c r="C28" s="110">
        <v>72</v>
      </c>
      <c r="D28" s="110"/>
      <c r="E28" s="110">
        <v>72</v>
      </c>
      <c r="F28" s="7"/>
    </row>
    <row r="29" spans="1:6" x14ac:dyDescent="0.25">
      <c r="A29" s="110"/>
      <c r="B29" s="110" t="s">
        <v>170</v>
      </c>
      <c r="C29" s="110">
        <v>32.727272727272727</v>
      </c>
      <c r="D29" s="110">
        <v>30</v>
      </c>
      <c r="E29" s="110">
        <v>32</v>
      </c>
      <c r="F29" s="7"/>
    </row>
    <row r="30" spans="1:6" x14ac:dyDescent="0.25">
      <c r="A30" s="110"/>
      <c r="B30" s="110" t="s">
        <v>171</v>
      </c>
      <c r="C30" s="110">
        <v>51</v>
      </c>
      <c r="D30" s="110">
        <v>24</v>
      </c>
      <c r="E30" s="110">
        <v>45.6</v>
      </c>
      <c r="F30" s="7"/>
    </row>
    <row r="31" spans="1:6" x14ac:dyDescent="0.25">
      <c r="A31" s="110"/>
      <c r="B31" s="110" t="s">
        <v>297</v>
      </c>
      <c r="C31" s="110">
        <v>36</v>
      </c>
      <c r="D31" s="110"/>
      <c r="E31" s="110">
        <v>36</v>
      </c>
      <c r="F31" s="7"/>
    </row>
    <row r="32" spans="1:6" x14ac:dyDescent="0.25">
      <c r="A32" s="110" t="s">
        <v>113</v>
      </c>
      <c r="B32" s="110" t="s">
        <v>168</v>
      </c>
      <c r="C32" s="110">
        <v>184</v>
      </c>
      <c r="D32" s="110"/>
      <c r="E32" s="110">
        <v>184</v>
      </c>
      <c r="F32" s="7"/>
    </row>
    <row r="33" spans="1:6" x14ac:dyDescent="0.25">
      <c r="A33" s="110"/>
      <c r="B33" s="110" t="s">
        <v>169</v>
      </c>
      <c r="C33" s="110">
        <v>56.571428571428569</v>
      </c>
      <c r="D33" s="110">
        <v>60</v>
      </c>
      <c r="E33" s="110">
        <v>57</v>
      </c>
      <c r="F33" s="7"/>
    </row>
    <row r="34" spans="1:6" x14ac:dyDescent="0.25">
      <c r="A34" s="110"/>
      <c r="B34" s="110" t="s">
        <v>170</v>
      </c>
      <c r="C34" s="110">
        <v>79.2</v>
      </c>
      <c r="D34" s="110">
        <v>36</v>
      </c>
      <c r="E34" s="110">
        <v>72</v>
      </c>
      <c r="F34" s="7"/>
    </row>
    <row r="35" spans="1:6" x14ac:dyDescent="0.25">
      <c r="A35" s="110"/>
      <c r="B35" s="110" t="s">
        <v>171</v>
      </c>
      <c r="C35" s="110">
        <v>24</v>
      </c>
      <c r="D35" s="110">
        <v>24</v>
      </c>
      <c r="E35" s="110">
        <v>24</v>
      </c>
      <c r="F35" s="7"/>
    </row>
    <row r="36" spans="1:6" x14ac:dyDescent="0.25">
      <c r="A36" s="110"/>
      <c r="B36" s="110" t="s">
        <v>113</v>
      </c>
      <c r="C36" s="110">
        <v>352.8</v>
      </c>
      <c r="D36" s="110"/>
      <c r="E36" s="110">
        <v>352.8</v>
      </c>
      <c r="F36" s="7"/>
    </row>
    <row r="37" spans="1:6" x14ac:dyDescent="0.25">
      <c r="A37" s="110" t="s">
        <v>11</v>
      </c>
      <c r="B37" s="110"/>
      <c r="C37" s="110">
        <v>38.517886559706447</v>
      </c>
      <c r="D37" s="110">
        <v>33.719594594594597</v>
      </c>
      <c r="E37" s="110">
        <v>37.933583599026363</v>
      </c>
      <c r="F37" s="7"/>
    </row>
    <row r="38" spans="1:6" x14ac:dyDescent="0.25">
      <c r="F38" s="7"/>
    </row>
    <row r="39" spans="1:6" x14ac:dyDescent="0.25">
      <c r="F39" s="7"/>
    </row>
    <row r="40" spans="1:6" x14ac:dyDescent="0.25">
      <c r="F40" s="7"/>
    </row>
    <row r="41" spans="1:6" x14ac:dyDescent="0.25">
      <c r="F41" s="7"/>
    </row>
    <row r="42" spans="1:6" x14ac:dyDescent="0.25">
      <c r="F42" s="7"/>
    </row>
    <row r="43" spans="1:6" x14ac:dyDescent="0.25">
      <c r="F43" s="7"/>
    </row>
    <row r="44" spans="1:6" x14ac:dyDescent="0.25">
      <c r="F44" s="7"/>
    </row>
    <row r="45" spans="1:6" x14ac:dyDescent="0.25">
      <c r="F45" s="7"/>
    </row>
    <row r="46" spans="1:6" s="186" customFormat="1" x14ac:dyDescent="0.25"/>
    <row r="47" spans="1:6" s="202" customFormat="1" x14ac:dyDescent="0.25">
      <c r="F47" s="126"/>
    </row>
    <row r="48" spans="1:6" x14ac:dyDescent="0.25">
      <c r="F48" s="110"/>
    </row>
    <row r="49" spans="6:6" x14ac:dyDescent="0.25">
      <c r="F49" s="110"/>
    </row>
    <row r="50" spans="6:6" x14ac:dyDescent="0.25">
      <c r="F50" s="110"/>
    </row>
    <row r="51" spans="6:6" x14ac:dyDescent="0.25">
      <c r="F51" s="110"/>
    </row>
    <row r="52" spans="6:6" x14ac:dyDescent="0.25">
      <c r="F52" s="126"/>
    </row>
    <row r="53" spans="6:6" x14ac:dyDescent="0.25">
      <c r="F53" s="126"/>
    </row>
    <row r="54" spans="6:6" x14ac:dyDescent="0.25">
      <c r="F54" s="126"/>
    </row>
    <row r="55" spans="6:6" x14ac:dyDescent="0.25">
      <c r="F55" s="126"/>
    </row>
    <row r="56" spans="6:6" x14ac:dyDescent="0.25">
      <c r="F56" s="126"/>
    </row>
    <row r="57" spans="6:6" x14ac:dyDescent="0.25">
      <c r="F57" s="110"/>
    </row>
  </sheetData>
  <mergeCells count="1">
    <mergeCell ref="A1:E1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51"/>
  <sheetViews>
    <sheetView workbookViewId="0">
      <selection activeCell="G22" sqref="G22:I22"/>
    </sheetView>
  </sheetViews>
  <sheetFormatPr defaultRowHeight="15" x14ac:dyDescent="0.25"/>
  <cols>
    <col min="1" max="1" width="26.85546875" style="193" bestFit="1" customWidth="1"/>
    <col min="2" max="3" width="9.140625" style="193"/>
    <col min="4" max="4" width="11.28515625" style="193" bestFit="1" customWidth="1"/>
    <col min="5" max="5" width="3" style="193" customWidth="1"/>
    <col min="6" max="6" width="24.5703125" style="193" bestFit="1" customWidth="1"/>
    <col min="7" max="7" width="7.85546875" style="193" customWidth="1"/>
    <col min="8" max="8" width="18.5703125" style="193" bestFit="1" customWidth="1"/>
    <col min="9" max="9" width="6.140625" style="193" bestFit="1" customWidth="1"/>
    <col min="10" max="10" width="11.28515625" style="193" bestFit="1" customWidth="1"/>
    <col min="11" max="11" width="3" style="193" customWidth="1"/>
    <col min="12" max="12" width="7.5703125" style="193" bestFit="1" customWidth="1"/>
    <col min="13" max="14" width="18.5703125" style="193" bestFit="1" customWidth="1"/>
    <col min="15" max="15" width="11.140625" style="193" bestFit="1" customWidth="1"/>
    <col min="16" max="16" width="11.28515625" style="193" bestFit="1" customWidth="1"/>
    <col min="17" max="16384" width="9.140625" style="193"/>
  </cols>
  <sheetData>
    <row r="1" spans="1:15" x14ac:dyDescent="0.25">
      <c r="A1" s="303" t="s">
        <v>486</v>
      </c>
      <c r="B1" s="303"/>
      <c r="C1" s="303"/>
      <c r="D1" s="303"/>
      <c r="E1" s="190"/>
      <c r="F1" s="190"/>
      <c r="G1" s="303" t="s">
        <v>487</v>
      </c>
      <c r="H1" s="285"/>
      <c r="I1" s="285"/>
      <c r="J1" s="285"/>
      <c r="L1" s="306" t="s">
        <v>491</v>
      </c>
      <c r="M1" s="286"/>
      <c r="N1" s="286"/>
    </row>
    <row r="2" spans="1:15" x14ac:dyDescent="0.25">
      <c r="A2" s="120" t="s">
        <v>446</v>
      </c>
      <c r="B2" s="121" t="s">
        <v>3</v>
      </c>
      <c r="C2" s="121" t="s">
        <v>10</v>
      </c>
      <c r="D2" s="121" t="s">
        <v>11</v>
      </c>
      <c r="E2" s="189"/>
      <c r="F2" s="120" t="s">
        <v>446</v>
      </c>
      <c r="G2" s="121" t="s">
        <v>299</v>
      </c>
      <c r="H2" s="121" t="s">
        <v>300</v>
      </c>
      <c r="I2" s="121" t="s">
        <v>113</v>
      </c>
      <c r="J2" s="121" t="s">
        <v>11</v>
      </c>
      <c r="L2" s="249" t="s">
        <v>533</v>
      </c>
      <c r="M2" s="247" t="s">
        <v>299</v>
      </c>
      <c r="N2" s="247" t="s">
        <v>300</v>
      </c>
      <c r="O2" s="247" t="s">
        <v>11</v>
      </c>
    </row>
    <row r="3" spans="1:15" x14ac:dyDescent="0.25">
      <c r="A3" s="248" t="s">
        <v>167</v>
      </c>
      <c r="B3" s="177">
        <v>18</v>
      </c>
      <c r="C3" s="177">
        <v>1</v>
      </c>
      <c r="D3" s="177">
        <v>19</v>
      </c>
      <c r="E3" s="110"/>
      <c r="F3" s="248" t="s">
        <v>167</v>
      </c>
      <c r="G3" s="177">
        <v>6</v>
      </c>
      <c r="H3" s="177">
        <v>1</v>
      </c>
      <c r="I3" s="177">
        <v>12</v>
      </c>
      <c r="J3" s="177">
        <v>19</v>
      </c>
      <c r="L3" s="248" t="s">
        <v>3</v>
      </c>
      <c r="M3" s="257">
        <v>37.112382068561416</v>
      </c>
      <c r="N3" s="257">
        <v>38.111712385702454</v>
      </c>
      <c r="O3" s="257">
        <v>37.262113588242656</v>
      </c>
    </row>
    <row r="4" spans="1:15" x14ac:dyDescent="0.25">
      <c r="A4" s="248" t="s">
        <v>168</v>
      </c>
      <c r="B4" s="177">
        <v>160</v>
      </c>
      <c r="C4" s="177">
        <v>17</v>
      </c>
      <c r="D4" s="177">
        <v>177</v>
      </c>
      <c r="E4" s="110"/>
      <c r="F4" s="248" t="s">
        <v>168</v>
      </c>
      <c r="G4" s="177">
        <v>157</v>
      </c>
      <c r="H4" s="177">
        <v>14</v>
      </c>
      <c r="I4" s="177">
        <v>6</v>
      </c>
      <c r="J4" s="177">
        <v>177</v>
      </c>
      <c r="L4" s="248" t="s">
        <v>10</v>
      </c>
      <c r="M4" s="257">
        <v>36.833759011328546</v>
      </c>
      <c r="N4" s="257">
        <v>36.798540145985399</v>
      </c>
      <c r="O4" s="257">
        <v>36.829404332129982</v>
      </c>
    </row>
    <row r="5" spans="1:15" x14ac:dyDescent="0.25">
      <c r="A5" s="248" t="s">
        <v>169</v>
      </c>
      <c r="B5" s="177">
        <v>1430</v>
      </c>
      <c r="C5" s="177">
        <v>176</v>
      </c>
      <c r="D5" s="177">
        <v>1606</v>
      </c>
      <c r="E5" s="110"/>
      <c r="F5" s="248" t="s">
        <v>169</v>
      </c>
      <c r="G5" s="177">
        <v>1412</v>
      </c>
      <c r="H5" s="177">
        <v>161</v>
      </c>
      <c r="I5" s="177">
        <v>33</v>
      </c>
      <c r="J5" s="177">
        <v>1606</v>
      </c>
    </row>
    <row r="6" spans="1:15" x14ac:dyDescent="0.25">
      <c r="A6" s="248" t="s">
        <v>170</v>
      </c>
      <c r="B6" s="177">
        <v>3062</v>
      </c>
      <c r="C6" s="177">
        <v>504</v>
      </c>
      <c r="D6" s="177">
        <v>3566</v>
      </c>
      <c r="E6" s="110"/>
      <c r="F6" s="248" t="s">
        <v>170</v>
      </c>
      <c r="G6" s="177">
        <v>2991</v>
      </c>
      <c r="H6" s="177">
        <v>517</v>
      </c>
      <c r="I6" s="177">
        <v>58</v>
      </c>
      <c r="J6" s="177">
        <v>3566</v>
      </c>
      <c r="L6" s="303" t="s">
        <v>490</v>
      </c>
      <c r="M6" s="285"/>
      <c r="N6" s="285"/>
      <c r="O6" s="285"/>
    </row>
    <row r="7" spans="1:15" x14ac:dyDescent="0.25">
      <c r="A7" s="248" t="s">
        <v>171</v>
      </c>
      <c r="B7" s="177">
        <v>2217</v>
      </c>
      <c r="C7" s="177">
        <v>281</v>
      </c>
      <c r="D7" s="177">
        <v>2498</v>
      </c>
      <c r="E7" s="110"/>
      <c r="F7" s="248" t="s">
        <v>171</v>
      </c>
      <c r="G7" s="177">
        <v>2049</v>
      </c>
      <c r="H7" s="177">
        <v>432</v>
      </c>
      <c r="I7" s="177">
        <v>17</v>
      </c>
      <c r="J7" s="177">
        <v>2498</v>
      </c>
      <c r="L7" s="121" t="s">
        <v>299</v>
      </c>
      <c r="M7" s="121" t="s">
        <v>300</v>
      </c>
      <c r="N7" s="121" t="s">
        <v>113</v>
      </c>
      <c r="O7" s="121" t="s">
        <v>11</v>
      </c>
    </row>
    <row r="8" spans="1:15" x14ac:dyDescent="0.25">
      <c r="A8" s="248" t="s">
        <v>203</v>
      </c>
      <c r="B8" s="177">
        <v>1027</v>
      </c>
      <c r="C8" s="177">
        <v>143</v>
      </c>
      <c r="D8" s="177">
        <v>1170</v>
      </c>
      <c r="E8" s="110"/>
      <c r="F8" s="248" t="s">
        <v>203</v>
      </c>
      <c r="G8" s="177">
        <v>966</v>
      </c>
      <c r="H8" s="177">
        <v>199</v>
      </c>
      <c r="I8" s="177">
        <v>5</v>
      </c>
      <c r="J8" s="177">
        <v>1170</v>
      </c>
      <c r="L8" s="258">
        <v>35.020000000000003</v>
      </c>
      <c r="M8" s="258">
        <v>35.989999999999995</v>
      </c>
      <c r="N8" s="258">
        <v>35.42</v>
      </c>
      <c r="O8" s="258">
        <v>35.200000000000003</v>
      </c>
    </row>
    <row r="9" spans="1:15" x14ac:dyDescent="0.25">
      <c r="A9" s="248" t="s">
        <v>297</v>
      </c>
      <c r="B9" s="177">
        <v>83</v>
      </c>
      <c r="C9" s="177">
        <v>1</v>
      </c>
      <c r="D9" s="177">
        <v>84</v>
      </c>
      <c r="E9" s="110"/>
      <c r="F9" s="248" t="s">
        <v>297</v>
      </c>
      <c r="G9" s="177">
        <v>66</v>
      </c>
      <c r="H9" s="177">
        <v>11</v>
      </c>
      <c r="I9" s="177">
        <v>7</v>
      </c>
      <c r="J9" s="177">
        <v>84</v>
      </c>
    </row>
    <row r="10" spans="1:15" x14ac:dyDescent="0.25">
      <c r="A10" s="248" t="s">
        <v>298</v>
      </c>
      <c r="B10" s="177">
        <v>5</v>
      </c>
      <c r="C10" s="1"/>
      <c r="D10" s="177">
        <v>5</v>
      </c>
      <c r="E10" s="110"/>
      <c r="F10" s="248" t="s">
        <v>298</v>
      </c>
      <c r="G10" s="177">
        <v>5</v>
      </c>
      <c r="H10" s="1"/>
      <c r="I10" s="1"/>
      <c r="J10" s="177">
        <v>5</v>
      </c>
    </row>
    <row r="11" spans="1:15" x14ac:dyDescent="0.25">
      <c r="A11" s="248" t="s">
        <v>205</v>
      </c>
      <c r="B11" s="177">
        <v>154</v>
      </c>
      <c r="C11" s="177">
        <v>4</v>
      </c>
      <c r="D11" s="177">
        <v>158</v>
      </c>
      <c r="E11" s="110"/>
      <c r="F11" s="248" t="s">
        <v>205</v>
      </c>
      <c r="G11" s="177">
        <v>138</v>
      </c>
      <c r="H11" s="1"/>
      <c r="I11" s="177">
        <v>20</v>
      </c>
      <c r="J11" s="177">
        <v>158</v>
      </c>
    </row>
    <row r="12" spans="1:15" x14ac:dyDescent="0.25">
      <c r="A12" s="248" t="s">
        <v>113</v>
      </c>
      <c r="B12" s="177">
        <v>8</v>
      </c>
      <c r="C12" s="177">
        <v>1</v>
      </c>
      <c r="D12" s="177">
        <v>9</v>
      </c>
      <c r="E12" s="126"/>
      <c r="F12" s="248" t="s">
        <v>113</v>
      </c>
      <c r="G12" s="177">
        <v>1</v>
      </c>
      <c r="H12" s="177">
        <v>5</v>
      </c>
      <c r="I12" s="177">
        <v>3</v>
      </c>
      <c r="J12" s="177">
        <v>9</v>
      </c>
    </row>
    <row r="13" spans="1:15" x14ac:dyDescent="0.25">
      <c r="A13" s="191" t="s">
        <v>48</v>
      </c>
      <c r="B13" s="192"/>
      <c r="C13" s="188"/>
      <c r="D13" s="188"/>
      <c r="E13" s="188"/>
      <c r="F13" s="191" t="s">
        <v>48</v>
      </c>
      <c r="G13" s="309"/>
      <c r="H13" s="309"/>
      <c r="I13" s="309"/>
      <c r="J13" s="309"/>
      <c r="M13" s="178"/>
    </row>
    <row r="14" spans="1:15" x14ac:dyDescent="0.25">
      <c r="A14" s="248" t="s">
        <v>13</v>
      </c>
      <c r="B14" s="177">
        <v>3646</v>
      </c>
      <c r="C14" s="177">
        <v>583</v>
      </c>
      <c r="D14" s="177">
        <v>4229</v>
      </c>
      <c r="E14" s="110"/>
      <c r="F14" s="248" t="s">
        <v>13</v>
      </c>
      <c r="G14" s="177">
        <v>3582</v>
      </c>
      <c r="H14" s="177">
        <v>584</v>
      </c>
      <c r="I14" s="177">
        <v>63</v>
      </c>
      <c r="J14" s="177">
        <v>4229</v>
      </c>
    </row>
    <row r="15" spans="1:15" x14ac:dyDescent="0.25">
      <c r="A15" s="248" t="s">
        <v>202</v>
      </c>
      <c r="B15" s="177">
        <v>2703</v>
      </c>
      <c r="C15" s="177">
        <v>336</v>
      </c>
      <c r="D15" s="177">
        <v>3039</v>
      </c>
      <c r="E15" s="110"/>
      <c r="F15" s="248" t="s">
        <v>202</v>
      </c>
      <c r="G15" s="177">
        <v>2563</v>
      </c>
      <c r="H15" s="177">
        <v>420</v>
      </c>
      <c r="I15" s="177">
        <v>56</v>
      </c>
      <c r="J15" s="177">
        <v>3039</v>
      </c>
    </row>
    <row r="16" spans="1:15" x14ac:dyDescent="0.25">
      <c r="A16" s="248" t="s">
        <v>15</v>
      </c>
      <c r="B16" s="177">
        <v>1505</v>
      </c>
      <c r="C16" s="177">
        <v>159</v>
      </c>
      <c r="D16" s="177">
        <v>1664</v>
      </c>
      <c r="E16" s="110"/>
      <c r="F16" s="248" t="s">
        <v>15</v>
      </c>
      <c r="G16" s="177">
        <v>1352</v>
      </c>
      <c r="H16" s="177">
        <v>276</v>
      </c>
      <c r="I16" s="177">
        <v>36</v>
      </c>
      <c r="J16" s="177">
        <v>1664</v>
      </c>
    </row>
    <row r="17" spans="1:16" x14ac:dyDescent="0.25">
      <c r="A17" s="248" t="s">
        <v>16</v>
      </c>
      <c r="B17" s="177">
        <v>258</v>
      </c>
      <c r="C17" s="177">
        <v>36</v>
      </c>
      <c r="D17" s="177">
        <v>294</v>
      </c>
      <c r="E17" s="110"/>
      <c r="F17" s="248" t="s">
        <v>16</v>
      </c>
      <c r="G17" s="177">
        <v>235</v>
      </c>
      <c r="H17" s="177">
        <v>53</v>
      </c>
      <c r="I17" s="177">
        <v>6</v>
      </c>
      <c r="J17" s="177">
        <v>294</v>
      </c>
    </row>
    <row r="18" spans="1:16" x14ac:dyDescent="0.25">
      <c r="A18" s="248" t="s">
        <v>17</v>
      </c>
      <c r="B18" s="177">
        <v>59</v>
      </c>
      <c r="C18" s="177">
        <v>14</v>
      </c>
      <c r="D18" s="177">
        <v>73</v>
      </c>
      <c r="E18" s="126"/>
      <c r="F18" s="248" t="s">
        <v>17</v>
      </c>
      <c r="G18" s="177">
        <v>65</v>
      </c>
      <c r="H18" s="177">
        <v>7</v>
      </c>
      <c r="I18" s="177">
        <v>1</v>
      </c>
      <c r="J18" s="177">
        <v>73</v>
      </c>
    </row>
    <row r="19" spans="1:16" x14ac:dyDescent="0.25">
      <c r="A19" s="194" t="s">
        <v>319</v>
      </c>
      <c r="B19" s="168"/>
      <c r="C19" s="168"/>
      <c r="D19" s="168"/>
      <c r="F19" s="196" t="s">
        <v>482</v>
      </c>
      <c r="G19" s="310"/>
      <c r="H19" s="310"/>
      <c r="I19" s="310"/>
      <c r="J19" s="310"/>
    </row>
    <row r="20" spans="1:16" x14ac:dyDescent="0.25">
      <c r="A20" s="248" t="s">
        <v>185</v>
      </c>
      <c r="B20" s="177">
        <v>4461</v>
      </c>
      <c r="C20" s="177">
        <v>661</v>
      </c>
      <c r="D20" s="177">
        <v>5122</v>
      </c>
      <c r="E20" s="110"/>
      <c r="F20" s="248" t="s">
        <v>477</v>
      </c>
      <c r="G20" s="177">
        <v>4</v>
      </c>
      <c r="H20" s="177">
        <v>1</v>
      </c>
      <c r="I20" s="177">
        <v>2</v>
      </c>
      <c r="J20" s="177">
        <v>7</v>
      </c>
    </row>
    <row r="21" spans="1:16" x14ac:dyDescent="0.25">
      <c r="A21" s="248" t="s">
        <v>483</v>
      </c>
      <c r="B21" s="177">
        <v>2801</v>
      </c>
      <c r="C21" s="177">
        <v>360</v>
      </c>
      <c r="D21" s="177">
        <v>3161</v>
      </c>
      <c r="E21" s="110"/>
      <c r="F21" s="248" t="s">
        <v>478</v>
      </c>
      <c r="G21" s="177">
        <v>9</v>
      </c>
      <c r="H21" s="177">
        <v>1</v>
      </c>
      <c r="I21" s="177">
        <v>2</v>
      </c>
      <c r="J21" s="177">
        <v>12</v>
      </c>
    </row>
    <row r="22" spans="1:16" x14ac:dyDescent="0.25">
      <c r="A22" s="248" t="s">
        <v>540</v>
      </c>
      <c r="B22" s="177">
        <v>815</v>
      </c>
      <c r="C22" s="177">
        <v>96</v>
      </c>
      <c r="D22" s="177">
        <v>911</v>
      </c>
      <c r="E22" s="110"/>
      <c r="F22" s="248" t="s">
        <v>479</v>
      </c>
      <c r="G22" s="177">
        <v>65</v>
      </c>
      <c r="H22" s="177">
        <v>18</v>
      </c>
      <c r="I22" s="177">
        <v>6</v>
      </c>
      <c r="J22" s="177">
        <v>89</v>
      </c>
    </row>
    <row r="23" spans="1:16" x14ac:dyDescent="0.25">
      <c r="A23" s="248" t="s">
        <v>541</v>
      </c>
      <c r="B23" s="177">
        <v>15</v>
      </c>
      <c r="C23" s="177">
        <v>3</v>
      </c>
      <c r="D23" s="177">
        <v>18</v>
      </c>
      <c r="E23" s="110"/>
      <c r="F23" s="248" t="s">
        <v>480</v>
      </c>
      <c r="G23" s="177">
        <v>7719</v>
      </c>
      <c r="H23" s="177">
        <v>1316</v>
      </c>
      <c r="I23" s="177">
        <v>149</v>
      </c>
      <c r="J23" s="177">
        <v>9184</v>
      </c>
    </row>
    <row r="24" spans="1:16" x14ac:dyDescent="0.25">
      <c r="A24" s="248" t="s">
        <v>188</v>
      </c>
      <c r="B24" s="177">
        <v>15</v>
      </c>
      <c r="C24" s="177">
        <v>4</v>
      </c>
      <c r="D24" s="177">
        <v>19</v>
      </c>
      <c r="E24" s="126"/>
      <c r="F24" s="248" t="s">
        <v>481</v>
      </c>
      <c r="G24" s="1"/>
      <c r="H24" s="177">
        <v>4</v>
      </c>
      <c r="I24" s="177">
        <v>3</v>
      </c>
      <c r="J24" s="177">
        <v>7</v>
      </c>
    </row>
    <row r="25" spans="1:16" x14ac:dyDescent="0.25">
      <c r="A25" s="248" t="s">
        <v>484</v>
      </c>
      <c r="B25" s="177">
        <v>16</v>
      </c>
      <c r="C25" s="177">
        <v>1</v>
      </c>
      <c r="D25" s="177">
        <v>17</v>
      </c>
      <c r="E25" s="168"/>
      <c r="F25" s="194" t="s">
        <v>319</v>
      </c>
      <c r="G25" s="110"/>
      <c r="H25" s="110"/>
      <c r="I25" s="110"/>
      <c r="J25" s="110"/>
    </row>
    <row r="26" spans="1:16" x14ac:dyDescent="0.25">
      <c r="A26" s="248" t="s">
        <v>542</v>
      </c>
      <c r="B26" s="177">
        <v>21</v>
      </c>
      <c r="C26" s="177">
        <v>2</v>
      </c>
      <c r="D26" s="177">
        <v>23</v>
      </c>
      <c r="E26" s="126"/>
      <c r="F26" s="248" t="s">
        <v>485</v>
      </c>
      <c r="G26" s="177">
        <v>5739</v>
      </c>
      <c r="H26" s="177">
        <v>143</v>
      </c>
      <c r="I26" s="177">
        <v>151</v>
      </c>
      <c r="J26" s="177">
        <v>6033</v>
      </c>
    </row>
    <row r="27" spans="1:16" x14ac:dyDescent="0.25">
      <c r="A27" s="248" t="s">
        <v>543</v>
      </c>
      <c r="B27" s="177">
        <v>14</v>
      </c>
      <c r="C27" s="177">
        <v>1</v>
      </c>
      <c r="D27" s="177">
        <v>15</v>
      </c>
      <c r="E27" s="126"/>
      <c r="F27" s="248" t="s">
        <v>186</v>
      </c>
      <c r="G27" s="177">
        <v>1965</v>
      </c>
      <c r="H27" s="177">
        <v>1190</v>
      </c>
      <c r="I27" s="177">
        <v>6</v>
      </c>
      <c r="J27" s="177">
        <v>3161</v>
      </c>
    </row>
    <row r="28" spans="1:16" x14ac:dyDescent="0.25">
      <c r="A28" s="248" t="s">
        <v>191</v>
      </c>
      <c r="B28" s="177">
        <v>6</v>
      </c>
      <c r="C28" s="1"/>
      <c r="D28" s="177">
        <v>6</v>
      </c>
      <c r="E28" s="126"/>
      <c r="F28" s="248" t="s">
        <v>113</v>
      </c>
      <c r="G28" s="177">
        <v>93</v>
      </c>
      <c r="H28" s="177">
        <v>7</v>
      </c>
      <c r="I28" s="177">
        <v>5</v>
      </c>
      <c r="J28" s="177">
        <v>105</v>
      </c>
      <c r="P28" s="188"/>
    </row>
    <row r="29" spans="1:16" x14ac:dyDescent="0.25">
      <c r="A29" s="248" t="s">
        <v>544</v>
      </c>
      <c r="B29" s="177">
        <v>4</v>
      </c>
      <c r="C29" s="1"/>
      <c r="D29" s="177">
        <v>4</v>
      </c>
      <c r="E29" s="126"/>
      <c r="F29" s="197" t="s">
        <v>198</v>
      </c>
      <c r="G29" s="307"/>
      <c r="H29" s="308"/>
      <c r="I29" s="308"/>
      <c r="J29" s="308"/>
      <c r="P29" s="168"/>
    </row>
    <row r="30" spans="1:16" x14ac:dyDescent="0.25">
      <c r="A30" s="248" t="s">
        <v>192</v>
      </c>
      <c r="B30" s="177">
        <v>3</v>
      </c>
      <c r="C30" s="1"/>
      <c r="D30" s="177">
        <v>3</v>
      </c>
      <c r="E30" s="126"/>
      <c r="F30" s="248" t="s">
        <v>199</v>
      </c>
      <c r="G30" s="177">
        <v>17</v>
      </c>
      <c r="H30" s="1"/>
      <c r="I30" s="177">
        <v>4</v>
      </c>
      <c r="J30" s="177">
        <v>21</v>
      </c>
    </row>
    <row r="31" spans="1:16" x14ac:dyDescent="0.25">
      <c r="A31" s="191" t="s">
        <v>295</v>
      </c>
      <c r="E31" s="126"/>
      <c r="F31" s="248" t="s">
        <v>178</v>
      </c>
      <c r="G31" s="177">
        <v>804</v>
      </c>
      <c r="H31" s="177">
        <v>106</v>
      </c>
      <c r="I31" s="177">
        <v>36</v>
      </c>
      <c r="J31" s="177">
        <v>946</v>
      </c>
    </row>
    <row r="32" spans="1:16" x14ac:dyDescent="0.25">
      <c r="A32" s="195" t="s">
        <v>299</v>
      </c>
      <c r="B32" s="177">
        <v>6826</v>
      </c>
      <c r="C32" s="177">
        <v>971</v>
      </c>
      <c r="D32" s="177">
        <v>7797</v>
      </c>
      <c r="E32" s="126"/>
      <c r="F32" s="248" t="s">
        <v>179</v>
      </c>
      <c r="G32" s="177">
        <v>1509</v>
      </c>
      <c r="H32" s="177">
        <v>267</v>
      </c>
      <c r="I32" s="177">
        <v>19</v>
      </c>
      <c r="J32" s="177">
        <v>1795</v>
      </c>
    </row>
    <row r="33" spans="1:10" x14ac:dyDescent="0.25">
      <c r="A33" s="195" t="s">
        <v>300</v>
      </c>
      <c r="B33" s="177">
        <v>1203</v>
      </c>
      <c r="C33" s="177">
        <v>137</v>
      </c>
      <c r="D33" s="177">
        <v>1340</v>
      </c>
      <c r="E33" s="126"/>
      <c r="F33" s="248" t="s">
        <v>180</v>
      </c>
      <c r="G33" s="177">
        <v>1553</v>
      </c>
      <c r="H33" s="177">
        <v>248</v>
      </c>
      <c r="I33" s="177">
        <v>18</v>
      </c>
      <c r="J33" s="177">
        <v>1819</v>
      </c>
    </row>
    <row r="34" spans="1:10" x14ac:dyDescent="0.25">
      <c r="A34" s="131" t="s">
        <v>113</v>
      </c>
      <c r="B34" s="276">
        <v>142</v>
      </c>
      <c r="C34" s="276">
        <v>20</v>
      </c>
      <c r="D34" s="276">
        <v>162</v>
      </c>
      <c r="E34" s="126"/>
      <c r="F34" s="248" t="s">
        <v>181</v>
      </c>
      <c r="G34" s="177">
        <v>1092</v>
      </c>
      <c r="H34" s="177">
        <v>192</v>
      </c>
      <c r="I34" s="177">
        <v>13</v>
      </c>
      <c r="J34" s="177">
        <v>1297</v>
      </c>
    </row>
    <row r="35" spans="1:10" x14ac:dyDescent="0.25">
      <c r="A35" s="195" t="s">
        <v>11</v>
      </c>
      <c r="B35" s="177">
        <v>8171</v>
      </c>
      <c r="C35" s="177">
        <v>1128</v>
      </c>
      <c r="D35" s="177">
        <v>9299</v>
      </c>
      <c r="E35" s="126"/>
      <c r="F35" s="248" t="s">
        <v>6</v>
      </c>
      <c r="G35" s="177">
        <v>1772</v>
      </c>
      <c r="H35" s="177">
        <v>314</v>
      </c>
      <c r="I35" s="177">
        <v>26</v>
      </c>
      <c r="J35" s="177">
        <v>2112</v>
      </c>
    </row>
    <row r="36" spans="1:10" x14ac:dyDescent="0.25">
      <c r="E36" s="126"/>
      <c r="F36" s="248" t="s">
        <v>7</v>
      </c>
      <c r="G36" s="177">
        <v>874</v>
      </c>
      <c r="H36" s="177">
        <v>183</v>
      </c>
      <c r="I36" s="177">
        <v>22</v>
      </c>
      <c r="J36" s="177">
        <v>1079</v>
      </c>
    </row>
    <row r="37" spans="1:10" x14ac:dyDescent="0.25">
      <c r="F37" s="248" t="s">
        <v>200</v>
      </c>
      <c r="G37" s="177">
        <v>158</v>
      </c>
      <c r="H37" s="177">
        <v>26</v>
      </c>
      <c r="I37" s="177">
        <v>18</v>
      </c>
      <c r="J37" s="177">
        <v>202</v>
      </c>
    </row>
    <row r="38" spans="1:10" x14ac:dyDescent="0.25">
      <c r="E38" s="126"/>
      <c r="F38" s="248" t="s">
        <v>201</v>
      </c>
      <c r="G38" s="177">
        <v>18</v>
      </c>
      <c r="H38" s="177">
        <v>4</v>
      </c>
      <c r="I38" s="177">
        <v>6</v>
      </c>
      <c r="J38" s="177">
        <v>28</v>
      </c>
    </row>
    <row r="39" spans="1:10" x14ac:dyDescent="0.25">
      <c r="E39" s="126"/>
      <c r="F39" s="255" t="s">
        <v>11</v>
      </c>
      <c r="G39" s="256">
        <v>7797</v>
      </c>
      <c r="H39" s="256">
        <v>1340</v>
      </c>
      <c r="I39" s="256">
        <v>162</v>
      </c>
      <c r="J39" s="256">
        <v>9299</v>
      </c>
    </row>
    <row r="40" spans="1:10" x14ac:dyDescent="0.25">
      <c r="E40" s="126"/>
    </row>
    <row r="41" spans="1:10" x14ac:dyDescent="0.25">
      <c r="E41" s="126"/>
      <c r="F41" s="126"/>
    </row>
    <row r="47" spans="1:10" x14ac:dyDescent="0.25">
      <c r="B47" s="175"/>
      <c r="C47" s="188"/>
      <c r="D47" s="188"/>
      <c r="E47" s="188"/>
      <c r="F47" s="188"/>
    </row>
    <row r="48" spans="1:10" x14ac:dyDescent="0.25">
      <c r="A48" s="195"/>
      <c r="B48" s="168"/>
      <c r="C48" s="168"/>
      <c r="D48" s="168"/>
      <c r="E48" s="168"/>
      <c r="F48" s="168"/>
    </row>
    <row r="49" spans="1:6" x14ac:dyDescent="0.25">
      <c r="A49" s="187"/>
      <c r="B49" s="113"/>
      <c r="C49" s="113"/>
      <c r="D49" s="113"/>
      <c r="E49" s="113"/>
      <c r="F49" s="113"/>
    </row>
    <row r="50" spans="1:6" x14ac:dyDescent="0.25">
      <c r="A50" s="187"/>
      <c r="B50" s="113"/>
      <c r="C50" s="113"/>
      <c r="D50" s="113"/>
      <c r="E50" s="113"/>
      <c r="F50" s="113"/>
    </row>
    <row r="51" spans="1:6" x14ac:dyDescent="0.25">
      <c r="A51" s="187"/>
      <c r="B51" s="113"/>
      <c r="C51" s="113"/>
      <c r="D51" s="113"/>
      <c r="E51" s="113"/>
      <c r="F51" s="113"/>
    </row>
  </sheetData>
  <mergeCells count="7">
    <mergeCell ref="G29:J29"/>
    <mergeCell ref="L1:N1"/>
    <mergeCell ref="A1:D1"/>
    <mergeCell ref="G13:J13"/>
    <mergeCell ref="G19:J19"/>
    <mergeCell ref="G1:J1"/>
    <mergeCell ref="L6:O6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31"/>
  <sheetViews>
    <sheetView workbookViewId="0">
      <selection activeCell="R11" sqref="R11"/>
    </sheetView>
  </sheetViews>
  <sheetFormatPr defaultRowHeight="15" x14ac:dyDescent="0.25"/>
  <cols>
    <col min="1" max="1" width="19" style="7" bestFit="1" customWidth="1"/>
    <col min="2" max="2" width="9.7109375" style="7" bestFit="1" customWidth="1"/>
    <col min="3" max="3" width="14.85546875" style="7" bestFit="1" customWidth="1"/>
    <col min="4" max="4" width="16.28515625" style="7" bestFit="1" customWidth="1"/>
    <col min="5" max="5" width="15.85546875" style="7" bestFit="1" customWidth="1"/>
    <col min="6" max="6" width="12" style="7" bestFit="1" customWidth="1"/>
    <col min="7" max="7" width="3" style="7" customWidth="1"/>
    <col min="8" max="8" width="9.140625" style="7"/>
    <col min="9" max="14" width="5.7109375" style="7" bestFit="1" customWidth="1"/>
    <col min="15" max="15" width="4" style="7" bestFit="1" customWidth="1"/>
    <col min="16" max="16" width="11.28515625" style="7" bestFit="1" customWidth="1"/>
    <col min="17" max="17" width="3" style="7" customWidth="1"/>
    <col min="18" max="18" width="18.140625" style="7" bestFit="1" customWidth="1"/>
    <col min="19" max="20" width="9.140625" style="7"/>
    <col min="21" max="21" width="10.85546875" style="7" customWidth="1"/>
    <col min="22" max="16384" width="9.140625" style="7"/>
  </cols>
  <sheetData>
    <row r="1" spans="1:22" x14ac:dyDescent="0.25">
      <c r="A1" s="305" t="s">
        <v>408</v>
      </c>
      <c r="B1" s="305"/>
      <c r="C1" s="305"/>
      <c r="D1" s="305"/>
      <c r="E1" s="305"/>
      <c r="F1" s="305"/>
      <c r="H1" s="281" t="s">
        <v>409</v>
      </c>
      <c r="I1" s="281"/>
      <c r="J1" s="281"/>
      <c r="K1" s="281"/>
      <c r="L1" s="281"/>
      <c r="M1" s="281"/>
      <c r="N1" s="281"/>
      <c r="O1" s="281"/>
      <c r="P1" s="281"/>
      <c r="R1" s="281" t="s">
        <v>413</v>
      </c>
      <c r="S1" s="281"/>
      <c r="T1" s="281"/>
      <c r="U1" s="281"/>
    </row>
    <row r="2" spans="1:22" x14ac:dyDescent="0.25">
      <c r="A2" s="110" t="s">
        <v>49</v>
      </c>
      <c r="B2" s="110" t="s">
        <v>13</v>
      </c>
      <c r="C2" s="110" t="s">
        <v>202</v>
      </c>
      <c r="D2" s="110" t="s">
        <v>15</v>
      </c>
      <c r="E2" s="110" t="s">
        <v>16</v>
      </c>
      <c r="F2" s="110" t="s">
        <v>545</v>
      </c>
      <c r="H2" s="110" t="s">
        <v>325</v>
      </c>
      <c r="I2" s="110">
        <v>19</v>
      </c>
      <c r="J2" s="110" t="s">
        <v>327</v>
      </c>
      <c r="K2" s="110" t="s">
        <v>5</v>
      </c>
      <c r="L2" s="110" t="s">
        <v>6</v>
      </c>
      <c r="M2" s="110" t="s">
        <v>7</v>
      </c>
      <c r="N2" s="110" t="s">
        <v>200</v>
      </c>
      <c r="O2" s="110" t="s">
        <v>201</v>
      </c>
      <c r="P2" s="110" t="s">
        <v>11</v>
      </c>
      <c r="R2" s="147"/>
      <c r="S2" s="121" t="s">
        <v>3</v>
      </c>
      <c r="T2" s="121" t="s">
        <v>10</v>
      </c>
      <c r="U2" s="121" t="s">
        <v>11</v>
      </c>
    </row>
    <row r="3" spans="1:22" x14ac:dyDescent="0.25">
      <c r="A3" s="110" t="s">
        <v>21</v>
      </c>
      <c r="B3" s="110">
        <v>406</v>
      </c>
      <c r="C3" s="110">
        <v>338</v>
      </c>
      <c r="D3" s="110">
        <v>200</v>
      </c>
      <c r="E3" s="110">
        <v>24</v>
      </c>
      <c r="F3" s="110">
        <v>16</v>
      </c>
      <c r="G3" s="112"/>
      <c r="H3" s="110">
        <v>41.303861788617887</v>
      </c>
      <c r="I3" s="110"/>
      <c r="J3" s="110">
        <v>185</v>
      </c>
      <c r="K3" s="110">
        <v>317</v>
      </c>
      <c r="L3" s="110">
        <v>209</v>
      </c>
      <c r="M3" s="110">
        <v>185</v>
      </c>
      <c r="N3" s="110">
        <v>71</v>
      </c>
      <c r="O3" s="110">
        <v>17</v>
      </c>
      <c r="P3" s="110">
        <v>984</v>
      </c>
      <c r="R3" s="116" t="s">
        <v>48</v>
      </c>
      <c r="S3" s="112"/>
      <c r="T3" s="112"/>
      <c r="U3" s="112"/>
      <c r="V3" s="112"/>
    </row>
    <row r="4" spans="1:22" x14ac:dyDescent="0.25">
      <c r="A4" s="110" t="s">
        <v>301</v>
      </c>
      <c r="B4" s="110">
        <v>282</v>
      </c>
      <c r="C4" s="110">
        <v>143</v>
      </c>
      <c r="D4" s="110">
        <v>79</v>
      </c>
      <c r="E4" s="110">
        <v>16</v>
      </c>
      <c r="F4" s="110">
        <v>3</v>
      </c>
      <c r="G4" s="112"/>
      <c r="H4" s="110">
        <v>40.456978967495218</v>
      </c>
      <c r="I4" s="110"/>
      <c r="J4" s="110">
        <v>88</v>
      </c>
      <c r="K4" s="110">
        <v>176</v>
      </c>
      <c r="L4" s="110">
        <v>150</v>
      </c>
      <c r="M4" s="110">
        <v>79</v>
      </c>
      <c r="N4" s="110">
        <v>25</v>
      </c>
      <c r="O4" s="110">
        <v>5</v>
      </c>
      <c r="P4" s="110">
        <v>523</v>
      </c>
      <c r="R4" s="110" t="s">
        <v>15</v>
      </c>
      <c r="S4" s="110">
        <v>3528</v>
      </c>
      <c r="T4" s="110">
        <v>257</v>
      </c>
      <c r="U4" s="110">
        <v>3785</v>
      </c>
      <c r="V4" s="112"/>
    </row>
    <row r="5" spans="1:22" x14ac:dyDescent="0.25">
      <c r="A5" s="110" t="s">
        <v>321</v>
      </c>
      <c r="B5" s="110">
        <v>636</v>
      </c>
      <c r="C5" s="110">
        <v>450</v>
      </c>
      <c r="D5" s="110">
        <v>230</v>
      </c>
      <c r="E5" s="110">
        <v>44</v>
      </c>
      <c r="F5" s="110">
        <v>14</v>
      </c>
      <c r="G5" s="112"/>
      <c r="H5" s="110">
        <v>39.250363901018922</v>
      </c>
      <c r="I5" s="110"/>
      <c r="J5" s="110">
        <v>359</v>
      </c>
      <c r="K5" s="110">
        <v>418</v>
      </c>
      <c r="L5" s="110">
        <v>274</v>
      </c>
      <c r="M5" s="110">
        <v>229</v>
      </c>
      <c r="N5" s="110">
        <v>77</v>
      </c>
      <c r="O5" s="110">
        <v>17</v>
      </c>
      <c r="P5" s="110">
        <v>1374</v>
      </c>
      <c r="R5" s="110" t="s">
        <v>545</v>
      </c>
      <c r="S5" s="110">
        <v>203</v>
      </c>
      <c r="T5" s="110">
        <v>13</v>
      </c>
      <c r="U5" s="110">
        <v>216</v>
      </c>
      <c r="V5" s="112"/>
    </row>
    <row r="6" spans="1:22" x14ac:dyDescent="0.25">
      <c r="A6" s="110" t="s">
        <v>303</v>
      </c>
      <c r="B6" s="110">
        <v>381</v>
      </c>
      <c r="C6" s="110">
        <v>318</v>
      </c>
      <c r="D6" s="110">
        <v>189</v>
      </c>
      <c r="E6" s="110">
        <v>30</v>
      </c>
      <c r="F6" s="110">
        <v>7</v>
      </c>
      <c r="G6" s="112"/>
      <c r="H6" s="110">
        <v>36.075675675675676</v>
      </c>
      <c r="I6" s="110"/>
      <c r="J6" s="110">
        <v>291</v>
      </c>
      <c r="K6" s="110">
        <v>332</v>
      </c>
      <c r="L6" s="110">
        <v>192</v>
      </c>
      <c r="M6" s="110">
        <v>89</v>
      </c>
      <c r="N6" s="110">
        <v>21</v>
      </c>
      <c r="O6" s="110"/>
      <c r="P6" s="110">
        <v>925</v>
      </c>
      <c r="R6" s="110" t="s">
        <v>13</v>
      </c>
      <c r="S6" s="110">
        <v>8269</v>
      </c>
      <c r="T6" s="110">
        <v>996</v>
      </c>
      <c r="U6" s="110">
        <v>9265</v>
      </c>
      <c r="V6" s="112"/>
    </row>
    <row r="7" spans="1:22" x14ac:dyDescent="0.25">
      <c r="A7" s="110" t="s">
        <v>302</v>
      </c>
      <c r="B7" s="110">
        <v>122</v>
      </c>
      <c r="C7" s="110">
        <v>119</v>
      </c>
      <c r="D7" s="110">
        <v>50</v>
      </c>
      <c r="E7" s="110">
        <v>7</v>
      </c>
      <c r="F7" s="110"/>
      <c r="G7" s="112"/>
      <c r="H7" s="110">
        <v>36.741610738255034</v>
      </c>
      <c r="I7" s="110">
        <v>2</v>
      </c>
      <c r="J7" s="110">
        <v>77</v>
      </c>
      <c r="K7" s="110">
        <v>115</v>
      </c>
      <c r="L7" s="110">
        <v>71</v>
      </c>
      <c r="M7" s="110">
        <v>29</v>
      </c>
      <c r="N7" s="110">
        <v>3</v>
      </c>
      <c r="O7" s="110">
        <v>1</v>
      </c>
      <c r="P7" s="110">
        <v>298</v>
      </c>
      <c r="R7" s="110" t="s">
        <v>202</v>
      </c>
      <c r="S7" s="110">
        <v>5936</v>
      </c>
      <c r="T7" s="110">
        <v>527</v>
      </c>
      <c r="U7" s="110">
        <v>6463</v>
      </c>
      <c r="V7" s="112"/>
    </row>
    <row r="8" spans="1:22" x14ac:dyDescent="0.25">
      <c r="A8" s="110" t="s">
        <v>23</v>
      </c>
      <c r="B8" s="110">
        <v>138</v>
      </c>
      <c r="C8" s="110">
        <v>88</v>
      </c>
      <c r="D8" s="110">
        <v>58</v>
      </c>
      <c r="E8" s="110">
        <v>9</v>
      </c>
      <c r="F8" s="110">
        <v>2</v>
      </c>
      <c r="G8" s="112"/>
      <c r="H8" s="110">
        <v>39.318644067796612</v>
      </c>
      <c r="I8" s="110"/>
      <c r="J8" s="110">
        <v>55</v>
      </c>
      <c r="K8" s="110">
        <v>104</v>
      </c>
      <c r="L8" s="110">
        <v>83</v>
      </c>
      <c r="M8" s="110">
        <v>45</v>
      </c>
      <c r="N8" s="110">
        <v>7</v>
      </c>
      <c r="O8" s="110">
        <v>1</v>
      </c>
      <c r="P8" s="110">
        <v>295</v>
      </c>
      <c r="R8" s="110" t="s">
        <v>16</v>
      </c>
      <c r="S8" s="110">
        <v>503</v>
      </c>
      <c r="T8" s="110">
        <v>73</v>
      </c>
      <c r="U8" s="110">
        <v>576</v>
      </c>
      <c r="V8" s="112"/>
    </row>
    <row r="9" spans="1:22" x14ac:dyDescent="0.25">
      <c r="A9" s="110" t="s">
        <v>309</v>
      </c>
      <c r="B9" s="110">
        <v>174</v>
      </c>
      <c r="C9" s="110">
        <v>113</v>
      </c>
      <c r="D9" s="110">
        <v>97</v>
      </c>
      <c r="E9" s="110">
        <v>19</v>
      </c>
      <c r="F9" s="110">
        <v>1</v>
      </c>
      <c r="G9" s="112"/>
      <c r="H9" s="110">
        <v>36.400990099009903</v>
      </c>
      <c r="I9" s="110"/>
      <c r="J9" s="110">
        <v>130</v>
      </c>
      <c r="K9" s="110">
        <v>130</v>
      </c>
      <c r="L9" s="110">
        <v>91</v>
      </c>
      <c r="M9" s="110">
        <v>48</v>
      </c>
      <c r="N9" s="110">
        <v>5</v>
      </c>
      <c r="O9" s="110"/>
      <c r="P9" s="110">
        <v>404</v>
      </c>
      <c r="R9" s="159" t="s">
        <v>326</v>
      </c>
      <c r="S9" s="141"/>
      <c r="T9" s="141"/>
      <c r="U9" s="141"/>
      <c r="V9" s="112"/>
    </row>
    <row r="10" spans="1:22" x14ac:dyDescent="0.25">
      <c r="A10" s="110" t="s">
        <v>322</v>
      </c>
      <c r="B10" s="110">
        <v>225</v>
      </c>
      <c r="C10" s="110">
        <v>282</v>
      </c>
      <c r="D10" s="110">
        <v>153</v>
      </c>
      <c r="E10" s="110">
        <v>26</v>
      </c>
      <c r="F10" s="110">
        <v>7</v>
      </c>
      <c r="G10" s="112"/>
      <c r="H10" s="110">
        <v>36.419913419913421</v>
      </c>
      <c r="I10" s="110"/>
      <c r="J10" s="110">
        <v>226</v>
      </c>
      <c r="K10" s="110">
        <v>248</v>
      </c>
      <c r="L10" s="110">
        <v>117</v>
      </c>
      <c r="M10" s="110">
        <v>73</v>
      </c>
      <c r="N10" s="110">
        <v>28</v>
      </c>
      <c r="O10" s="110">
        <v>1</v>
      </c>
      <c r="P10" s="110">
        <v>693</v>
      </c>
      <c r="R10" s="110" t="s">
        <v>561</v>
      </c>
      <c r="S10" s="110">
        <v>16</v>
      </c>
      <c r="T10" s="110"/>
      <c r="U10" s="110">
        <v>16</v>
      </c>
      <c r="V10" s="112"/>
    </row>
    <row r="11" spans="1:22" x14ac:dyDescent="0.25">
      <c r="A11" s="110" t="s">
        <v>323</v>
      </c>
      <c r="B11" s="110">
        <v>457</v>
      </c>
      <c r="C11" s="110">
        <v>230</v>
      </c>
      <c r="D11" s="110">
        <v>184</v>
      </c>
      <c r="E11" s="110">
        <v>22</v>
      </c>
      <c r="F11" s="110">
        <v>12</v>
      </c>
      <c r="G11" s="112"/>
      <c r="H11" s="110">
        <v>43.718232044198892</v>
      </c>
      <c r="I11" s="110"/>
      <c r="J11" s="110">
        <v>144</v>
      </c>
      <c r="K11" s="110">
        <v>247</v>
      </c>
      <c r="L11" s="110">
        <v>201</v>
      </c>
      <c r="M11" s="110">
        <v>200</v>
      </c>
      <c r="N11" s="110">
        <v>76</v>
      </c>
      <c r="O11" s="110">
        <v>37</v>
      </c>
      <c r="P11" s="110">
        <v>905</v>
      </c>
      <c r="R11" s="110" t="s">
        <v>327</v>
      </c>
      <c r="S11" s="110">
        <v>4605</v>
      </c>
      <c r="T11" s="110">
        <v>492</v>
      </c>
      <c r="U11" s="110">
        <v>5097</v>
      </c>
      <c r="V11" s="112"/>
    </row>
    <row r="12" spans="1:22" x14ac:dyDescent="0.25">
      <c r="A12" s="110" t="s">
        <v>24</v>
      </c>
      <c r="B12" s="110">
        <v>75</v>
      </c>
      <c r="C12" s="110">
        <v>43</v>
      </c>
      <c r="D12" s="110">
        <v>24</v>
      </c>
      <c r="E12" s="110">
        <v>3</v>
      </c>
      <c r="F12" s="110">
        <v>1</v>
      </c>
      <c r="G12" s="112"/>
      <c r="H12" s="110">
        <v>38.438356164383563</v>
      </c>
      <c r="I12" s="110"/>
      <c r="J12" s="110">
        <v>37</v>
      </c>
      <c r="K12" s="110">
        <v>50</v>
      </c>
      <c r="L12" s="110">
        <v>32</v>
      </c>
      <c r="M12" s="110">
        <v>19</v>
      </c>
      <c r="N12" s="110">
        <v>6</v>
      </c>
      <c r="O12" s="110">
        <v>2</v>
      </c>
      <c r="P12" s="110">
        <v>146</v>
      </c>
      <c r="R12" s="110" t="s">
        <v>5</v>
      </c>
      <c r="S12" s="110">
        <v>6116</v>
      </c>
      <c r="T12" s="110">
        <v>730</v>
      </c>
      <c r="U12" s="110">
        <v>6846</v>
      </c>
      <c r="V12" s="112"/>
    </row>
    <row r="13" spans="1:22" x14ac:dyDescent="0.25">
      <c r="A13" s="110" t="s">
        <v>311</v>
      </c>
      <c r="B13" s="110">
        <v>779</v>
      </c>
      <c r="C13" s="110">
        <v>395</v>
      </c>
      <c r="D13" s="110">
        <v>274</v>
      </c>
      <c r="E13" s="110">
        <v>32</v>
      </c>
      <c r="F13" s="110">
        <v>12</v>
      </c>
      <c r="G13" s="112"/>
      <c r="H13" s="110">
        <v>36.890080428954427</v>
      </c>
      <c r="I13" s="110"/>
      <c r="J13" s="110">
        <v>406</v>
      </c>
      <c r="K13" s="110">
        <v>569</v>
      </c>
      <c r="L13" s="110">
        <v>317</v>
      </c>
      <c r="M13" s="110">
        <v>175</v>
      </c>
      <c r="N13" s="110">
        <v>23</v>
      </c>
      <c r="O13" s="110">
        <v>2</v>
      </c>
      <c r="P13" s="110">
        <v>1492</v>
      </c>
      <c r="R13" s="110" t="s">
        <v>6</v>
      </c>
      <c r="S13" s="110">
        <v>4003</v>
      </c>
      <c r="T13" s="110">
        <v>419</v>
      </c>
      <c r="U13" s="110">
        <v>4422</v>
      </c>
      <c r="V13" s="112"/>
    </row>
    <row r="14" spans="1:22" x14ac:dyDescent="0.25">
      <c r="A14" s="110" t="s">
        <v>310</v>
      </c>
      <c r="B14" s="110">
        <v>691</v>
      </c>
      <c r="C14" s="110">
        <v>481</v>
      </c>
      <c r="D14" s="110">
        <v>271</v>
      </c>
      <c r="E14" s="110">
        <v>35</v>
      </c>
      <c r="F14" s="110">
        <v>14</v>
      </c>
      <c r="G14" s="112"/>
      <c r="H14" s="110">
        <v>38.815013404825734</v>
      </c>
      <c r="I14" s="110"/>
      <c r="J14" s="110">
        <v>392</v>
      </c>
      <c r="K14" s="110">
        <v>462</v>
      </c>
      <c r="L14" s="110">
        <v>335</v>
      </c>
      <c r="M14" s="110">
        <v>215</v>
      </c>
      <c r="N14" s="110">
        <v>71</v>
      </c>
      <c r="O14" s="110">
        <v>17</v>
      </c>
      <c r="P14" s="110">
        <v>1492</v>
      </c>
      <c r="R14" s="110" t="s">
        <v>7</v>
      </c>
      <c r="S14" s="110">
        <v>2675</v>
      </c>
      <c r="T14" s="110">
        <v>189</v>
      </c>
      <c r="U14" s="110">
        <v>2864</v>
      </c>
      <c r="V14" s="112"/>
    </row>
    <row r="15" spans="1:22" x14ac:dyDescent="0.25">
      <c r="A15" s="110" t="s">
        <v>28</v>
      </c>
      <c r="B15" s="110">
        <v>169</v>
      </c>
      <c r="C15" s="110">
        <v>188</v>
      </c>
      <c r="D15" s="110">
        <v>61</v>
      </c>
      <c r="E15" s="110">
        <v>8</v>
      </c>
      <c r="F15" s="110">
        <v>8</v>
      </c>
      <c r="G15" s="112"/>
      <c r="H15" s="110">
        <v>36.933179723502306</v>
      </c>
      <c r="I15" s="110">
        <v>3</v>
      </c>
      <c r="J15" s="110">
        <v>103</v>
      </c>
      <c r="K15" s="110">
        <v>176</v>
      </c>
      <c r="L15" s="110">
        <v>100</v>
      </c>
      <c r="M15" s="110">
        <v>43</v>
      </c>
      <c r="N15" s="110">
        <v>9</v>
      </c>
      <c r="O15" s="110"/>
      <c r="P15" s="110">
        <v>434</v>
      </c>
      <c r="R15" s="110" t="s">
        <v>200</v>
      </c>
      <c r="S15" s="110">
        <v>814</v>
      </c>
      <c r="T15" s="110">
        <v>31</v>
      </c>
      <c r="U15" s="110">
        <v>845</v>
      </c>
      <c r="V15" s="112"/>
    </row>
    <row r="16" spans="1:22" x14ac:dyDescent="0.25">
      <c r="A16" s="110" t="s">
        <v>304</v>
      </c>
      <c r="B16" s="110">
        <v>290</v>
      </c>
      <c r="C16" s="110">
        <v>159</v>
      </c>
      <c r="D16" s="110">
        <v>109</v>
      </c>
      <c r="E16" s="110">
        <v>8</v>
      </c>
      <c r="F16" s="110">
        <v>3</v>
      </c>
      <c r="G16" s="112"/>
      <c r="H16" s="110">
        <v>39.233743409490337</v>
      </c>
      <c r="I16" s="110">
        <v>3</v>
      </c>
      <c r="J16" s="110">
        <v>148</v>
      </c>
      <c r="K16" s="110">
        <v>177</v>
      </c>
      <c r="L16" s="110">
        <v>116</v>
      </c>
      <c r="M16" s="110">
        <v>88</v>
      </c>
      <c r="N16" s="110">
        <v>22</v>
      </c>
      <c r="O16" s="110">
        <v>15</v>
      </c>
      <c r="P16" s="110">
        <v>569</v>
      </c>
      <c r="R16" s="110" t="s">
        <v>201</v>
      </c>
      <c r="S16" s="110">
        <v>210</v>
      </c>
      <c r="T16" s="110">
        <v>5</v>
      </c>
      <c r="U16" s="110">
        <v>215</v>
      </c>
      <c r="V16" s="112"/>
    </row>
    <row r="17" spans="1:22" x14ac:dyDescent="0.25">
      <c r="A17" s="110" t="s">
        <v>305</v>
      </c>
      <c r="B17" s="110">
        <v>492</v>
      </c>
      <c r="C17" s="110">
        <v>266</v>
      </c>
      <c r="D17" s="110">
        <v>151</v>
      </c>
      <c r="E17" s="110">
        <v>44</v>
      </c>
      <c r="F17" s="110">
        <v>10</v>
      </c>
      <c r="G17" s="112"/>
      <c r="H17" s="110">
        <v>37.225337487019729</v>
      </c>
      <c r="I17" s="110"/>
      <c r="J17" s="110">
        <v>250</v>
      </c>
      <c r="K17" s="110">
        <v>363</v>
      </c>
      <c r="L17" s="110">
        <v>220</v>
      </c>
      <c r="M17" s="110">
        <v>109</v>
      </c>
      <c r="N17" s="110">
        <v>17</v>
      </c>
      <c r="O17" s="110">
        <v>4</v>
      </c>
      <c r="P17" s="110">
        <v>963</v>
      </c>
      <c r="R17" s="110" t="s">
        <v>11</v>
      </c>
      <c r="S17" s="110">
        <v>18439</v>
      </c>
      <c r="T17" s="110">
        <v>1866</v>
      </c>
      <c r="U17" s="110">
        <v>20305</v>
      </c>
      <c r="V17" s="112"/>
    </row>
    <row r="18" spans="1:22" x14ac:dyDescent="0.25">
      <c r="A18" s="110" t="s">
        <v>306</v>
      </c>
      <c r="B18" s="110">
        <v>247</v>
      </c>
      <c r="C18" s="110">
        <v>156</v>
      </c>
      <c r="D18" s="110">
        <v>101</v>
      </c>
      <c r="E18" s="110">
        <v>11</v>
      </c>
      <c r="F18" s="110">
        <v>5</v>
      </c>
      <c r="G18" s="112"/>
      <c r="H18" s="110">
        <v>38.053846153846152</v>
      </c>
      <c r="I18" s="110"/>
      <c r="J18" s="110">
        <v>152</v>
      </c>
      <c r="K18" s="110">
        <v>158</v>
      </c>
      <c r="L18" s="110">
        <v>115</v>
      </c>
      <c r="M18" s="110">
        <v>69</v>
      </c>
      <c r="N18" s="110">
        <v>22</v>
      </c>
      <c r="O18" s="110">
        <v>4</v>
      </c>
      <c r="P18" s="110">
        <v>520</v>
      </c>
      <c r="R18" s="154"/>
      <c r="S18" s="140"/>
      <c r="T18" s="140"/>
      <c r="U18" s="140"/>
      <c r="V18" s="112"/>
    </row>
    <row r="19" spans="1:22" x14ac:dyDescent="0.25">
      <c r="A19" s="110" t="s">
        <v>30</v>
      </c>
      <c r="B19" s="110">
        <v>807</v>
      </c>
      <c r="C19" s="110">
        <v>501</v>
      </c>
      <c r="D19" s="110">
        <v>273</v>
      </c>
      <c r="E19" s="110">
        <v>51</v>
      </c>
      <c r="F19" s="110">
        <v>15</v>
      </c>
      <c r="G19" s="112"/>
      <c r="H19" s="110">
        <v>41.339404978749243</v>
      </c>
      <c r="I19" s="110">
        <v>2</v>
      </c>
      <c r="J19" s="110">
        <v>320</v>
      </c>
      <c r="K19" s="110">
        <v>490</v>
      </c>
      <c r="L19" s="110">
        <v>383</v>
      </c>
      <c r="M19" s="110">
        <v>316</v>
      </c>
      <c r="N19" s="110">
        <v>106</v>
      </c>
      <c r="O19" s="110">
        <v>30</v>
      </c>
      <c r="P19" s="110">
        <v>1647</v>
      </c>
      <c r="R19" s="160" t="s">
        <v>414</v>
      </c>
      <c r="S19" s="110">
        <v>37</v>
      </c>
      <c r="T19" s="110">
        <v>35</v>
      </c>
      <c r="U19" s="110">
        <v>36</v>
      </c>
      <c r="V19" s="112"/>
    </row>
    <row r="20" spans="1:22" x14ac:dyDescent="0.25">
      <c r="A20" s="110" t="s">
        <v>312</v>
      </c>
      <c r="B20" s="110">
        <v>211</v>
      </c>
      <c r="C20" s="110">
        <v>113</v>
      </c>
      <c r="D20" s="110">
        <v>67</v>
      </c>
      <c r="E20" s="110">
        <v>8</v>
      </c>
      <c r="F20" s="110">
        <v>9</v>
      </c>
      <c r="G20" s="112"/>
      <c r="H20" s="110">
        <v>40.950980392156865</v>
      </c>
      <c r="I20" s="110"/>
      <c r="J20" s="110">
        <v>55</v>
      </c>
      <c r="K20" s="110">
        <v>153</v>
      </c>
      <c r="L20" s="110">
        <v>106</v>
      </c>
      <c r="M20" s="110">
        <v>70</v>
      </c>
      <c r="N20" s="110">
        <v>20</v>
      </c>
      <c r="O20" s="110">
        <v>4</v>
      </c>
      <c r="P20" s="110">
        <v>408</v>
      </c>
    </row>
    <row r="21" spans="1:22" x14ac:dyDescent="0.25">
      <c r="A21" s="110" t="s">
        <v>313</v>
      </c>
      <c r="B21" s="110">
        <v>121</v>
      </c>
      <c r="C21" s="110">
        <v>46</v>
      </c>
      <c r="D21" s="110">
        <v>40</v>
      </c>
      <c r="E21" s="110">
        <v>4</v>
      </c>
      <c r="F21" s="110">
        <v>3</v>
      </c>
      <c r="G21" s="112"/>
      <c r="H21" s="110">
        <v>35.509345794392523</v>
      </c>
      <c r="I21" s="110">
        <v>1</v>
      </c>
      <c r="J21" s="110">
        <v>68</v>
      </c>
      <c r="K21" s="110">
        <v>74</v>
      </c>
      <c r="L21" s="110">
        <v>48</v>
      </c>
      <c r="M21" s="110">
        <v>16</v>
      </c>
      <c r="N21" s="110">
        <v>5</v>
      </c>
      <c r="O21" s="110">
        <v>2</v>
      </c>
      <c r="P21" s="110">
        <v>214</v>
      </c>
      <c r="R21" s="144"/>
      <c r="S21" s="113"/>
      <c r="T21" s="113"/>
      <c r="U21" s="113"/>
    </row>
    <row r="22" spans="1:22" x14ac:dyDescent="0.25">
      <c r="A22" s="110" t="s">
        <v>324</v>
      </c>
      <c r="B22" s="110">
        <v>193</v>
      </c>
      <c r="C22" s="110">
        <v>179</v>
      </c>
      <c r="D22" s="110">
        <v>85</v>
      </c>
      <c r="E22" s="110">
        <v>12</v>
      </c>
      <c r="F22" s="110">
        <v>6</v>
      </c>
      <c r="G22" s="112"/>
      <c r="H22" s="110">
        <v>38.014736842105265</v>
      </c>
      <c r="I22" s="110"/>
      <c r="J22" s="110">
        <v>124</v>
      </c>
      <c r="K22" s="110">
        <v>163</v>
      </c>
      <c r="L22" s="110">
        <v>103</v>
      </c>
      <c r="M22" s="110">
        <v>64</v>
      </c>
      <c r="N22" s="110">
        <v>15</v>
      </c>
      <c r="O22" s="110">
        <v>6</v>
      </c>
      <c r="P22" s="110">
        <v>475</v>
      </c>
    </row>
    <row r="23" spans="1:22" x14ac:dyDescent="0.25">
      <c r="A23" s="110" t="s">
        <v>31</v>
      </c>
      <c r="B23" s="110">
        <v>287</v>
      </c>
      <c r="C23" s="110">
        <v>173</v>
      </c>
      <c r="D23" s="110">
        <v>66</v>
      </c>
      <c r="E23" s="110">
        <v>21</v>
      </c>
      <c r="F23" s="110">
        <v>1</v>
      </c>
      <c r="G23" s="112"/>
      <c r="H23" s="110">
        <v>36.972627737226276</v>
      </c>
      <c r="I23" s="110"/>
      <c r="J23" s="110">
        <v>158</v>
      </c>
      <c r="K23" s="110">
        <v>200</v>
      </c>
      <c r="L23" s="110">
        <v>117</v>
      </c>
      <c r="M23" s="110">
        <v>52</v>
      </c>
      <c r="N23" s="110">
        <v>15</v>
      </c>
      <c r="O23" s="110">
        <v>6</v>
      </c>
      <c r="P23" s="110">
        <v>548</v>
      </c>
      <c r="R23" s="146"/>
      <c r="S23" s="163"/>
      <c r="T23" s="163"/>
      <c r="U23" s="163"/>
    </row>
    <row r="24" spans="1:22" x14ac:dyDescent="0.25">
      <c r="A24" s="110" t="s">
        <v>32</v>
      </c>
      <c r="B24" s="110">
        <v>349</v>
      </c>
      <c r="C24" s="110">
        <v>284</v>
      </c>
      <c r="D24" s="110">
        <v>259</v>
      </c>
      <c r="E24" s="110">
        <v>34</v>
      </c>
      <c r="F24" s="110">
        <v>8</v>
      </c>
      <c r="G24" s="112"/>
      <c r="H24" s="110">
        <v>36.994646680942182</v>
      </c>
      <c r="I24" s="110"/>
      <c r="J24" s="110">
        <v>292</v>
      </c>
      <c r="K24" s="110">
        <v>330</v>
      </c>
      <c r="L24" s="110">
        <v>152</v>
      </c>
      <c r="M24" s="110">
        <v>119</v>
      </c>
      <c r="N24" s="110">
        <v>36</v>
      </c>
      <c r="O24" s="110">
        <v>5</v>
      </c>
      <c r="P24" s="110">
        <v>934</v>
      </c>
    </row>
    <row r="25" spans="1:22" x14ac:dyDescent="0.25">
      <c r="A25" s="110" t="s">
        <v>314</v>
      </c>
      <c r="B25" s="110">
        <v>187</v>
      </c>
      <c r="C25" s="110">
        <v>126</v>
      </c>
      <c r="D25" s="110">
        <v>79</v>
      </c>
      <c r="E25" s="110">
        <v>18</v>
      </c>
      <c r="F25" s="110">
        <v>3</v>
      </c>
      <c r="G25" s="112"/>
      <c r="H25" s="110">
        <v>36.401937046004839</v>
      </c>
      <c r="I25" s="110"/>
      <c r="J25" s="110">
        <v>122</v>
      </c>
      <c r="K25" s="110">
        <v>148</v>
      </c>
      <c r="L25" s="110">
        <v>87</v>
      </c>
      <c r="M25" s="110">
        <v>52</v>
      </c>
      <c r="N25" s="110">
        <v>3</v>
      </c>
      <c r="O25" s="110">
        <v>1</v>
      </c>
      <c r="P25" s="110">
        <v>413</v>
      </c>
    </row>
    <row r="26" spans="1:22" x14ac:dyDescent="0.25">
      <c r="A26" s="110" t="s">
        <v>33</v>
      </c>
      <c r="B26" s="110">
        <v>86</v>
      </c>
      <c r="C26" s="110">
        <v>69</v>
      </c>
      <c r="D26" s="110">
        <v>31</v>
      </c>
      <c r="E26" s="110">
        <v>3</v>
      </c>
      <c r="F26" s="110">
        <v>2</v>
      </c>
      <c r="G26" s="112"/>
      <c r="H26" s="110">
        <v>35.821989528795811</v>
      </c>
      <c r="I26" s="110"/>
      <c r="J26" s="110">
        <v>50</v>
      </c>
      <c r="K26" s="110">
        <v>79</v>
      </c>
      <c r="L26" s="110">
        <v>48</v>
      </c>
      <c r="M26" s="110">
        <v>12</v>
      </c>
      <c r="N26" s="110">
        <v>1</v>
      </c>
      <c r="O26" s="110">
        <v>1</v>
      </c>
      <c r="P26" s="110">
        <v>191</v>
      </c>
    </row>
    <row r="27" spans="1:22" x14ac:dyDescent="0.25">
      <c r="A27" s="110" t="s">
        <v>34</v>
      </c>
      <c r="B27" s="110">
        <v>108</v>
      </c>
      <c r="C27" s="110">
        <v>55</v>
      </c>
      <c r="D27" s="110">
        <v>58</v>
      </c>
      <c r="E27" s="110">
        <v>7</v>
      </c>
      <c r="F27" s="110">
        <v>1</v>
      </c>
      <c r="G27" s="112"/>
      <c r="H27" s="110">
        <v>39.554585152838428</v>
      </c>
      <c r="I27" s="110">
        <v>1</v>
      </c>
      <c r="J27" s="110">
        <v>53</v>
      </c>
      <c r="K27" s="110">
        <v>69</v>
      </c>
      <c r="L27" s="110">
        <v>54</v>
      </c>
      <c r="M27" s="110">
        <v>44</v>
      </c>
      <c r="N27" s="110">
        <v>7</v>
      </c>
      <c r="O27" s="110">
        <v>1</v>
      </c>
      <c r="P27" s="110">
        <v>229</v>
      </c>
    </row>
    <row r="28" spans="1:22" x14ac:dyDescent="0.25">
      <c r="A28" s="110" t="s">
        <v>307</v>
      </c>
      <c r="B28" s="110">
        <v>115</v>
      </c>
      <c r="C28" s="110">
        <v>72</v>
      </c>
      <c r="D28" s="110">
        <v>52</v>
      </c>
      <c r="E28" s="110">
        <v>6</v>
      </c>
      <c r="F28" s="110">
        <v>3</v>
      </c>
      <c r="G28" s="112"/>
      <c r="H28" s="110">
        <v>38.286290322580648</v>
      </c>
      <c r="I28" s="110"/>
      <c r="J28" s="110">
        <v>58</v>
      </c>
      <c r="K28" s="110">
        <v>92</v>
      </c>
      <c r="L28" s="110">
        <v>52</v>
      </c>
      <c r="M28" s="110">
        <v>33</v>
      </c>
      <c r="N28" s="110">
        <v>13</v>
      </c>
      <c r="O28" s="110"/>
      <c r="P28" s="110">
        <v>248</v>
      </c>
    </row>
    <row r="29" spans="1:22" x14ac:dyDescent="0.25">
      <c r="A29" s="110" t="s">
        <v>35</v>
      </c>
      <c r="B29" s="110">
        <v>1046</v>
      </c>
      <c r="C29" s="110">
        <v>865</v>
      </c>
      <c r="D29" s="110">
        <v>473</v>
      </c>
      <c r="E29" s="110">
        <v>62</v>
      </c>
      <c r="F29" s="110">
        <v>35</v>
      </c>
      <c r="G29" s="112"/>
      <c r="H29" s="110">
        <v>39.286981056025795</v>
      </c>
      <c r="I29" s="110">
        <v>2</v>
      </c>
      <c r="J29" s="110">
        <v>570</v>
      </c>
      <c r="K29" s="110">
        <v>846</v>
      </c>
      <c r="L29" s="110">
        <v>548</v>
      </c>
      <c r="M29" s="110">
        <v>349</v>
      </c>
      <c r="N29" s="110">
        <v>131</v>
      </c>
      <c r="O29" s="110">
        <v>35</v>
      </c>
      <c r="P29" s="110">
        <v>2481</v>
      </c>
    </row>
    <row r="30" spans="1:22" x14ac:dyDescent="0.25">
      <c r="A30" s="110" t="s">
        <v>36</v>
      </c>
      <c r="B30" s="110">
        <v>191</v>
      </c>
      <c r="C30" s="110">
        <v>211</v>
      </c>
      <c r="D30" s="110">
        <v>71</v>
      </c>
      <c r="E30" s="110">
        <v>12</v>
      </c>
      <c r="F30" s="110">
        <v>15</v>
      </c>
      <c r="G30" s="112"/>
      <c r="H30" s="110">
        <v>35.228000000000002</v>
      </c>
      <c r="I30" s="110">
        <v>2</v>
      </c>
      <c r="J30" s="110">
        <v>184</v>
      </c>
      <c r="K30" s="110">
        <v>160</v>
      </c>
      <c r="L30" s="110">
        <v>101</v>
      </c>
      <c r="M30" s="110">
        <v>42</v>
      </c>
      <c r="N30" s="110">
        <v>10</v>
      </c>
      <c r="O30" s="110">
        <v>1</v>
      </c>
      <c r="P30" s="110">
        <v>500</v>
      </c>
    </row>
    <row r="31" spans="1:22" x14ac:dyDescent="0.25">
      <c r="A31" s="110" t="s">
        <v>11</v>
      </c>
      <c r="B31" s="110">
        <v>9265</v>
      </c>
      <c r="C31" s="110">
        <v>6463</v>
      </c>
      <c r="D31" s="110">
        <v>3785</v>
      </c>
      <c r="E31" s="110">
        <v>576</v>
      </c>
      <c r="F31" s="110">
        <v>216</v>
      </c>
      <c r="G31" s="112"/>
      <c r="H31" s="110">
        <v>38.635360748584091</v>
      </c>
      <c r="I31" s="110">
        <v>16</v>
      </c>
      <c r="J31" s="110">
        <v>5097</v>
      </c>
      <c r="K31" s="110">
        <v>6846</v>
      </c>
      <c r="L31" s="110">
        <v>4422</v>
      </c>
      <c r="M31" s="110">
        <v>2864</v>
      </c>
      <c r="N31" s="110">
        <v>845</v>
      </c>
      <c r="O31" s="110">
        <v>215</v>
      </c>
      <c r="P31" s="110">
        <v>20305</v>
      </c>
    </row>
  </sheetData>
  <mergeCells count="3">
    <mergeCell ref="A1:F1"/>
    <mergeCell ref="H1:P1"/>
    <mergeCell ref="R1:U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V35"/>
  <sheetViews>
    <sheetView workbookViewId="0">
      <selection activeCell="U9" sqref="U9"/>
    </sheetView>
  </sheetViews>
  <sheetFormatPr defaultRowHeight="15" x14ac:dyDescent="0.25"/>
  <cols>
    <col min="1" max="1" width="19" style="7" bestFit="1" customWidth="1"/>
    <col min="2" max="2" width="10.85546875" style="7" customWidth="1"/>
    <col min="3" max="3" width="15.5703125" style="7" bestFit="1" customWidth="1"/>
    <col min="4" max="4" width="13.28515625" style="7" bestFit="1" customWidth="1"/>
    <col min="5" max="5" width="16.7109375" style="7" bestFit="1" customWidth="1"/>
    <col min="6" max="6" width="6.140625" style="7" bestFit="1" customWidth="1"/>
    <col min="7" max="7" width="3.140625" style="7" customWidth="1"/>
    <col min="8" max="8" width="4" style="7" bestFit="1" customWidth="1"/>
    <col min="9" max="12" width="5.5703125" style="7" bestFit="1" customWidth="1"/>
    <col min="13" max="13" width="4" style="7" bestFit="1" customWidth="1"/>
    <col min="14" max="14" width="12.140625" style="7" bestFit="1" customWidth="1"/>
    <col min="15" max="15" width="14.140625" style="7" bestFit="1" customWidth="1"/>
    <col min="16" max="16" width="8.42578125" style="7" bestFit="1" customWidth="1"/>
    <col min="17" max="17" width="3" style="7" customWidth="1"/>
    <col min="18" max="18" width="18.140625" style="7" bestFit="1" customWidth="1"/>
    <col min="19" max="20" width="9.140625" style="7"/>
    <col min="21" max="21" width="11.28515625" style="7" bestFit="1" customWidth="1"/>
    <col min="22" max="16384" width="9.140625" style="7"/>
  </cols>
  <sheetData>
    <row r="1" spans="1:22" x14ac:dyDescent="0.25">
      <c r="A1" s="281" t="s">
        <v>410</v>
      </c>
      <c r="B1" s="281"/>
      <c r="C1" s="281"/>
      <c r="D1" s="281"/>
      <c r="E1" s="281"/>
      <c r="F1" s="281"/>
      <c r="H1" s="281" t="s">
        <v>502</v>
      </c>
      <c r="I1" s="281"/>
      <c r="J1" s="281"/>
      <c r="K1" s="281"/>
      <c r="L1" s="281"/>
      <c r="M1" s="281"/>
      <c r="N1" s="281"/>
      <c r="O1" s="281"/>
      <c r="P1" s="281"/>
      <c r="R1" s="281" t="s">
        <v>411</v>
      </c>
      <c r="S1" s="281"/>
      <c r="T1" s="281"/>
      <c r="U1" s="281"/>
    </row>
    <row r="2" spans="1:22" ht="31.5" customHeight="1" x14ac:dyDescent="0.25">
      <c r="A2" s="110" t="s">
        <v>49</v>
      </c>
      <c r="B2" s="110" t="s">
        <v>546</v>
      </c>
      <c r="C2" s="110" t="s">
        <v>328</v>
      </c>
      <c r="D2" s="110" t="s">
        <v>483</v>
      </c>
      <c r="E2" s="110" t="s">
        <v>396</v>
      </c>
      <c r="F2" s="110" t="s">
        <v>113</v>
      </c>
      <c r="H2" s="110" t="s">
        <v>167</v>
      </c>
      <c r="I2" s="110" t="s">
        <v>168</v>
      </c>
      <c r="J2" s="110" t="s">
        <v>169</v>
      </c>
      <c r="K2" s="110" t="s">
        <v>170</v>
      </c>
      <c r="L2" s="110" t="s">
        <v>171</v>
      </c>
      <c r="M2" s="110" t="s">
        <v>203</v>
      </c>
      <c r="N2" s="110" t="s">
        <v>330</v>
      </c>
      <c r="O2" s="110" t="s">
        <v>329</v>
      </c>
      <c r="P2" s="110" t="s">
        <v>331</v>
      </c>
      <c r="R2" s="154"/>
      <c r="S2" s="121" t="s">
        <v>3</v>
      </c>
      <c r="T2" s="121" t="s">
        <v>10</v>
      </c>
      <c r="U2" s="121" t="s">
        <v>11</v>
      </c>
    </row>
    <row r="3" spans="1:22" x14ac:dyDescent="0.25">
      <c r="A3" s="110" t="s">
        <v>21</v>
      </c>
      <c r="B3" s="110">
        <v>14</v>
      </c>
      <c r="C3" s="110">
        <v>807</v>
      </c>
      <c r="D3" s="110">
        <v>27</v>
      </c>
      <c r="E3" s="110">
        <v>126</v>
      </c>
      <c r="F3" s="110">
        <v>10</v>
      </c>
      <c r="G3" s="112"/>
      <c r="H3" s="110">
        <v>126</v>
      </c>
      <c r="I3" s="110">
        <v>139</v>
      </c>
      <c r="J3" s="110">
        <v>238</v>
      </c>
      <c r="K3" s="110">
        <v>162</v>
      </c>
      <c r="L3" s="110">
        <v>55</v>
      </c>
      <c r="M3" s="110">
        <v>9</v>
      </c>
      <c r="N3" s="110">
        <v>14</v>
      </c>
      <c r="O3" s="110">
        <v>51</v>
      </c>
      <c r="P3" s="110">
        <v>179</v>
      </c>
      <c r="R3" s="114" t="s">
        <v>319</v>
      </c>
      <c r="S3" s="112"/>
      <c r="T3" s="112"/>
      <c r="U3" s="112"/>
    </row>
    <row r="4" spans="1:22" x14ac:dyDescent="0.25">
      <c r="A4" s="110" t="s">
        <v>301</v>
      </c>
      <c r="B4" s="110">
        <v>1</v>
      </c>
      <c r="C4" s="110">
        <v>380</v>
      </c>
      <c r="D4" s="110">
        <v>50</v>
      </c>
      <c r="E4" s="110">
        <v>82</v>
      </c>
      <c r="F4" s="110">
        <v>10</v>
      </c>
      <c r="G4" s="112"/>
      <c r="H4" s="110">
        <v>5</v>
      </c>
      <c r="I4" s="110">
        <v>24</v>
      </c>
      <c r="J4" s="110">
        <v>118</v>
      </c>
      <c r="K4" s="110">
        <v>195</v>
      </c>
      <c r="L4" s="110">
        <v>58</v>
      </c>
      <c r="M4" s="110">
        <v>18</v>
      </c>
      <c r="N4" s="110"/>
      <c r="O4" s="110">
        <v>10</v>
      </c>
      <c r="P4" s="110">
        <v>91</v>
      </c>
      <c r="R4" s="110" t="s">
        <v>185</v>
      </c>
      <c r="S4" s="110">
        <v>13777</v>
      </c>
      <c r="T4" s="110">
        <v>1383</v>
      </c>
      <c r="U4" s="110">
        <f>SUM(S4:T4)</f>
        <v>15160</v>
      </c>
    </row>
    <row r="5" spans="1:22" x14ac:dyDescent="0.25">
      <c r="A5" s="110" t="s">
        <v>321</v>
      </c>
      <c r="B5" s="110">
        <v>4</v>
      </c>
      <c r="C5" s="110">
        <v>1104</v>
      </c>
      <c r="D5" s="110">
        <v>88</v>
      </c>
      <c r="E5" s="110">
        <v>163</v>
      </c>
      <c r="F5" s="110">
        <v>15</v>
      </c>
      <c r="G5" s="112"/>
      <c r="H5" s="110">
        <v>13</v>
      </c>
      <c r="I5" s="110">
        <v>111</v>
      </c>
      <c r="J5" s="110">
        <v>404</v>
      </c>
      <c r="K5" s="110">
        <v>405</v>
      </c>
      <c r="L5" s="110">
        <v>196</v>
      </c>
      <c r="M5" s="110">
        <v>47</v>
      </c>
      <c r="N5" s="110">
        <v>5</v>
      </c>
      <c r="O5" s="110">
        <v>34</v>
      </c>
      <c r="P5" s="110">
        <v>152</v>
      </c>
      <c r="R5" s="110" t="s">
        <v>186</v>
      </c>
      <c r="S5" s="110">
        <v>1750</v>
      </c>
      <c r="T5" s="110">
        <v>219</v>
      </c>
      <c r="U5" s="110">
        <f t="shared" ref="U5:U9" si="0">SUM(S5:T5)</f>
        <v>1969</v>
      </c>
    </row>
    <row r="6" spans="1:22" x14ac:dyDescent="0.25">
      <c r="A6" s="110" t="s">
        <v>303</v>
      </c>
      <c r="B6" s="110">
        <v>12</v>
      </c>
      <c r="C6" s="110">
        <v>685</v>
      </c>
      <c r="D6" s="110">
        <v>42</v>
      </c>
      <c r="E6" s="110">
        <v>175</v>
      </c>
      <c r="F6" s="110">
        <v>11</v>
      </c>
      <c r="G6" s="112"/>
      <c r="H6" s="110">
        <v>52</v>
      </c>
      <c r="I6" s="110">
        <v>103</v>
      </c>
      <c r="J6" s="110">
        <v>266</v>
      </c>
      <c r="K6" s="110">
        <v>268</v>
      </c>
      <c r="L6" s="110">
        <v>113</v>
      </c>
      <c r="M6" s="110">
        <v>17</v>
      </c>
      <c r="N6" s="110">
        <v>2</v>
      </c>
      <c r="O6" s="110">
        <v>32</v>
      </c>
      <c r="P6" s="110">
        <v>65</v>
      </c>
      <c r="R6" s="110" t="s">
        <v>187</v>
      </c>
      <c r="S6" s="110">
        <v>2487</v>
      </c>
      <c r="T6" s="110">
        <v>231</v>
      </c>
      <c r="U6" s="110">
        <f t="shared" si="0"/>
        <v>2718</v>
      </c>
    </row>
    <row r="7" spans="1:22" x14ac:dyDescent="0.25">
      <c r="A7" s="110" t="s">
        <v>302</v>
      </c>
      <c r="B7" s="110">
        <v>3</v>
      </c>
      <c r="C7" s="110">
        <v>226</v>
      </c>
      <c r="D7" s="110">
        <v>27</v>
      </c>
      <c r="E7" s="110">
        <v>37</v>
      </c>
      <c r="F7" s="110">
        <v>5</v>
      </c>
      <c r="G7" s="112"/>
      <c r="H7" s="110"/>
      <c r="I7" s="110">
        <v>31</v>
      </c>
      <c r="J7" s="110">
        <v>103</v>
      </c>
      <c r="K7" s="110">
        <v>102</v>
      </c>
      <c r="L7" s="110">
        <v>44</v>
      </c>
      <c r="M7" s="110">
        <v>10</v>
      </c>
      <c r="N7" s="110"/>
      <c r="O7" s="110">
        <v>3</v>
      </c>
      <c r="P7" s="110"/>
      <c r="R7" s="110" t="s">
        <v>191</v>
      </c>
      <c r="S7" s="110">
        <v>184</v>
      </c>
      <c r="T7" s="110">
        <v>10</v>
      </c>
      <c r="U7" s="110">
        <f t="shared" si="0"/>
        <v>194</v>
      </c>
    </row>
    <row r="8" spans="1:22" x14ac:dyDescent="0.25">
      <c r="A8" s="110" t="s">
        <v>23</v>
      </c>
      <c r="B8" s="110">
        <v>4</v>
      </c>
      <c r="C8" s="110">
        <v>228</v>
      </c>
      <c r="D8" s="110">
        <v>11</v>
      </c>
      <c r="E8" s="110">
        <v>50</v>
      </c>
      <c r="F8" s="110">
        <v>2</v>
      </c>
      <c r="G8" s="112"/>
      <c r="H8" s="110">
        <v>37</v>
      </c>
      <c r="I8" s="110">
        <v>43</v>
      </c>
      <c r="J8" s="110">
        <v>78</v>
      </c>
      <c r="K8" s="110">
        <v>70</v>
      </c>
      <c r="L8" s="110">
        <v>26</v>
      </c>
      <c r="M8" s="110">
        <v>2</v>
      </c>
      <c r="N8" s="110"/>
      <c r="O8" s="110">
        <v>15</v>
      </c>
      <c r="P8" s="110">
        <v>21</v>
      </c>
      <c r="R8" s="110" t="s">
        <v>113</v>
      </c>
      <c r="S8" s="110">
        <v>241</v>
      </c>
      <c r="T8" s="110">
        <v>23</v>
      </c>
      <c r="U8" s="110">
        <f t="shared" si="0"/>
        <v>264</v>
      </c>
    </row>
    <row r="9" spans="1:22" x14ac:dyDescent="0.25">
      <c r="A9" s="110" t="s">
        <v>309</v>
      </c>
      <c r="B9" s="110">
        <v>2</v>
      </c>
      <c r="C9" s="110">
        <v>249</v>
      </c>
      <c r="D9" s="110">
        <v>97</v>
      </c>
      <c r="E9" s="110">
        <v>50</v>
      </c>
      <c r="F9" s="110">
        <v>6</v>
      </c>
      <c r="G9" s="112"/>
      <c r="H9" s="110"/>
      <c r="I9" s="110">
        <v>4</v>
      </c>
      <c r="J9" s="110">
        <v>54</v>
      </c>
      <c r="K9" s="110">
        <v>183</v>
      </c>
      <c r="L9" s="110">
        <v>115</v>
      </c>
      <c r="M9" s="110">
        <v>41</v>
      </c>
      <c r="N9" s="110"/>
      <c r="O9" s="110">
        <v>5</v>
      </c>
      <c r="P9" s="110">
        <v>1</v>
      </c>
      <c r="R9" s="110"/>
      <c r="S9" s="110">
        <f>SUM(S4:S8)</f>
        <v>18439</v>
      </c>
      <c r="T9" s="110">
        <f>SUM(T4:T8)</f>
        <v>1866</v>
      </c>
      <c r="U9" s="110">
        <f t="shared" si="0"/>
        <v>20305</v>
      </c>
    </row>
    <row r="10" spans="1:22" x14ac:dyDescent="0.25">
      <c r="A10" s="110" t="s">
        <v>322</v>
      </c>
      <c r="B10" s="110">
        <v>31</v>
      </c>
      <c r="C10" s="110">
        <v>508</v>
      </c>
      <c r="D10" s="110">
        <v>23</v>
      </c>
      <c r="E10" s="110">
        <v>123</v>
      </c>
      <c r="F10" s="110">
        <v>8</v>
      </c>
      <c r="G10" s="112"/>
      <c r="H10" s="110">
        <v>79</v>
      </c>
      <c r="I10" s="110">
        <v>91</v>
      </c>
      <c r="J10" s="110">
        <v>199</v>
      </c>
      <c r="K10" s="110">
        <v>177</v>
      </c>
      <c r="L10" s="110">
        <v>47</v>
      </c>
      <c r="M10" s="110">
        <v>5</v>
      </c>
      <c r="N10" s="110">
        <v>6</v>
      </c>
      <c r="O10" s="110">
        <v>26</v>
      </c>
      <c r="P10" s="110">
        <v>41</v>
      </c>
    </row>
    <row r="11" spans="1:22" x14ac:dyDescent="0.25">
      <c r="A11" s="110" t="s">
        <v>323</v>
      </c>
      <c r="B11" s="110">
        <v>13</v>
      </c>
      <c r="C11" s="110">
        <v>709</v>
      </c>
      <c r="D11" s="110">
        <v>64</v>
      </c>
      <c r="E11" s="110">
        <v>109</v>
      </c>
      <c r="F11" s="110">
        <v>10</v>
      </c>
      <c r="G11" s="112"/>
      <c r="H11" s="110">
        <v>57</v>
      </c>
      <c r="I11" s="110">
        <v>92</v>
      </c>
      <c r="J11" s="110">
        <v>219</v>
      </c>
      <c r="K11" s="110">
        <v>218</v>
      </c>
      <c r="L11" s="110">
        <v>103</v>
      </c>
      <c r="M11" s="110">
        <v>21</v>
      </c>
      <c r="N11" s="110">
        <v>9</v>
      </c>
      <c r="O11" s="110">
        <v>42</v>
      </c>
      <c r="P11" s="110">
        <v>131</v>
      </c>
      <c r="R11" s="281" t="s">
        <v>503</v>
      </c>
      <c r="S11" s="281"/>
      <c r="T11" s="281"/>
      <c r="U11" s="281"/>
    </row>
    <row r="12" spans="1:22" x14ac:dyDescent="0.25">
      <c r="A12" s="110" t="s">
        <v>24</v>
      </c>
      <c r="B12" s="110"/>
      <c r="C12" s="110">
        <v>89</v>
      </c>
      <c r="D12" s="110">
        <v>37</v>
      </c>
      <c r="E12" s="110">
        <v>18</v>
      </c>
      <c r="F12" s="110">
        <v>2</v>
      </c>
      <c r="G12" s="112"/>
      <c r="H12" s="110"/>
      <c r="I12" s="110">
        <v>6</v>
      </c>
      <c r="J12" s="110">
        <v>41</v>
      </c>
      <c r="K12" s="110">
        <v>45</v>
      </c>
      <c r="L12" s="110">
        <v>28</v>
      </c>
      <c r="M12" s="110">
        <v>20</v>
      </c>
      <c r="N12" s="110"/>
      <c r="O12" s="110">
        <v>2</v>
      </c>
      <c r="P12" s="110"/>
      <c r="R12" s="115"/>
      <c r="S12" s="121" t="s">
        <v>3</v>
      </c>
      <c r="T12" s="121" t="s">
        <v>10</v>
      </c>
      <c r="U12" s="121" t="s">
        <v>11</v>
      </c>
    </row>
    <row r="13" spans="1:22" x14ac:dyDescent="0.25">
      <c r="A13" s="110" t="s">
        <v>311</v>
      </c>
      <c r="B13" s="110">
        <v>2</v>
      </c>
      <c r="C13" s="110">
        <v>1229</v>
      </c>
      <c r="D13" s="110">
        <v>37</v>
      </c>
      <c r="E13" s="110">
        <v>196</v>
      </c>
      <c r="F13" s="110">
        <v>28</v>
      </c>
      <c r="G13" s="112"/>
      <c r="H13" s="110">
        <v>4</v>
      </c>
      <c r="I13" s="110">
        <v>49</v>
      </c>
      <c r="J13" s="110">
        <v>374</v>
      </c>
      <c r="K13" s="110">
        <v>646</v>
      </c>
      <c r="L13" s="110">
        <v>309</v>
      </c>
      <c r="M13" s="110">
        <v>83</v>
      </c>
      <c r="N13" s="110">
        <v>1</v>
      </c>
      <c r="O13" s="110">
        <v>19</v>
      </c>
      <c r="P13" s="110">
        <v>5</v>
      </c>
      <c r="R13" s="216" t="s">
        <v>206</v>
      </c>
      <c r="S13" s="224"/>
      <c r="T13" s="224"/>
      <c r="U13" s="224"/>
      <c r="V13" s="225"/>
    </row>
    <row r="14" spans="1:22" x14ac:dyDescent="0.25">
      <c r="A14" s="110" t="s">
        <v>310</v>
      </c>
      <c r="B14" s="110">
        <v>5</v>
      </c>
      <c r="C14" s="110">
        <v>1189</v>
      </c>
      <c r="D14" s="110">
        <v>101</v>
      </c>
      <c r="E14" s="110">
        <v>174</v>
      </c>
      <c r="F14" s="110">
        <v>23</v>
      </c>
      <c r="G14" s="112"/>
      <c r="H14" s="110">
        <v>10</v>
      </c>
      <c r="I14" s="110">
        <v>121</v>
      </c>
      <c r="J14" s="110">
        <v>443</v>
      </c>
      <c r="K14" s="110">
        <v>419</v>
      </c>
      <c r="L14" s="110">
        <v>234</v>
      </c>
      <c r="M14" s="110">
        <v>57</v>
      </c>
      <c r="N14" s="110">
        <v>1</v>
      </c>
      <c r="O14" s="110">
        <v>36</v>
      </c>
      <c r="P14" s="110">
        <v>165</v>
      </c>
      <c r="R14" s="110" t="s">
        <v>167</v>
      </c>
      <c r="S14" s="110">
        <v>829</v>
      </c>
      <c r="T14" s="110">
        <v>44</v>
      </c>
      <c r="U14" s="110">
        <f>SUM(S14:T14)</f>
        <v>873</v>
      </c>
      <c r="V14" s="8"/>
    </row>
    <row r="15" spans="1:22" x14ac:dyDescent="0.25">
      <c r="A15" s="110" t="s">
        <v>28</v>
      </c>
      <c r="B15" s="110">
        <v>1</v>
      </c>
      <c r="C15" s="110">
        <v>339</v>
      </c>
      <c r="D15" s="110">
        <v>33</v>
      </c>
      <c r="E15" s="110">
        <v>54</v>
      </c>
      <c r="F15" s="110">
        <v>7</v>
      </c>
      <c r="G15" s="112"/>
      <c r="H15" s="110"/>
      <c r="I15" s="110">
        <v>13</v>
      </c>
      <c r="J15" s="110">
        <v>152</v>
      </c>
      <c r="K15" s="110">
        <v>182</v>
      </c>
      <c r="L15" s="110">
        <v>52</v>
      </c>
      <c r="M15" s="110">
        <v>23</v>
      </c>
      <c r="N15" s="110"/>
      <c r="O15" s="110">
        <v>7</v>
      </c>
      <c r="P15" s="110"/>
      <c r="R15" s="110" t="s">
        <v>168</v>
      </c>
      <c r="S15" s="110">
        <v>1575</v>
      </c>
      <c r="T15" s="110">
        <v>149</v>
      </c>
      <c r="U15" s="110">
        <f t="shared" ref="U15:U22" si="1">SUM(S15:T15)</f>
        <v>1724</v>
      </c>
      <c r="V15" s="8"/>
    </row>
    <row r="16" spans="1:22" x14ac:dyDescent="0.25">
      <c r="A16" s="110" t="s">
        <v>304</v>
      </c>
      <c r="B16" s="110">
        <v>5</v>
      </c>
      <c r="C16" s="110">
        <v>353</v>
      </c>
      <c r="D16" s="110">
        <v>129</v>
      </c>
      <c r="E16" s="110">
        <v>78</v>
      </c>
      <c r="F16" s="110">
        <v>4</v>
      </c>
      <c r="G16" s="112"/>
      <c r="H16" s="110">
        <v>15</v>
      </c>
      <c r="I16" s="110">
        <v>21</v>
      </c>
      <c r="J16" s="110">
        <v>120</v>
      </c>
      <c r="K16" s="110">
        <v>199</v>
      </c>
      <c r="L16" s="110">
        <v>99</v>
      </c>
      <c r="M16" s="110">
        <v>55</v>
      </c>
      <c r="N16" s="110">
        <v>6</v>
      </c>
      <c r="O16" s="110">
        <v>11</v>
      </c>
      <c r="P16" s="110">
        <v>26</v>
      </c>
      <c r="R16" s="110" t="s">
        <v>169</v>
      </c>
      <c r="S16" s="110">
        <v>4804</v>
      </c>
      <c r="T16" s="110">
        <v>465</v>
      </c>
      <c r="U16" s="110">
        <f t="shared" si="1"/>
        <v>5269</v>
      </c>
      <c r="V16" s="8"/>
    </row>
    <row r="17" spans="1:22" x14ac:dyDescent="0.25">
      <c r="A17" s="110" t="s">
        <v>305</v>
      </c>
      <c r="B17" s="110">
        <v>8</v>
      </c>
      <c r="C17" s="110">
        <v>709</v>
      </c>
      <c r="D17" s="110">
        <v>101</v>
      </c>
      <c r="E17" s="110">
        <v>138</v>
      </c>
      <c r="F17" s="110">
        <v>7</v>
      </c>
      <c r="G17" s="112"/>
      <c r="H17" s="110">
        <v>35</v>
      </c>
      <c r="I17" s="110">
        <v>106</v>
      </c>
      <c r="J17" s="110">
        <v>237</v>
      </c>
      <c r="K17" s="110">
        <v>366</v>
      </c>
      <c r="L17" s="110">
        <v>129</v>
      </c>
      <c r="M17" s="110">
        <v>45</v>
      </c>
      <c r="N17" s="110"/>
      <c r="O17" s="110">
        <v>10</v>
      </c>
      <c r="P17" s="110">
        <v>16</v>
      </c>
      <c r="R17" s="110" t="s">
        <v>170</v>
      </c>
      <c r="S17" s="110">
        <v>5585</v>
      </c>
      <c r="T17" s="110">
        <v>785</v>
      </c>
      <c r="U17" s="110">
        <f t="shared" si="1"/>
        <v>6370</v>
      </c>
      <c r="V17" s="8"/>
    </row>
    <row r="18" spans="1:22" x14ac:dyDescent="0.25">
      <c r="A18" s="110" t="s">
        <v>306</v>
      </c>
      <c r="B18" s="110">
        <v>1</v>
      </c>
      <c r="C18" s="110">
        <v>348</v>
      </c>
      <c r="D18" s="110">
        <v>78</v>
      </c>
      <c r="E18" s="110">
        <v>86</v>
      </c>
      <c r="F18" s="110">
        <v>7</v>
      </c>
      <c r="G18" s="112"/>
      <c r="H18" s="110">
        <v>8</v>
      </c>
      <c r="I18" s="110">
        <v>34</v>
      </c>
      <c r="J18" s="110">
        <v>146</v>
      </c>
      <c r="K18" s="110">
        <v>215</v>
      </c>
      <c r="L18" s="110">
        <v>80</v>
      </c>
      <c r="M18" s="110">
        <v>24</v>
      </c>
      <c r="N18" s="110">
        <v>1</v>
      </c>
      <c r="O18" s="110">
        <v>9</v>
      </c>
      <c r="P18" s="110"/>
      <c r="R18" s="110" t="s">
        <v>171</v>
      </c>
      <c r="S18" s="110">
        <v>2499</v>
      </c>
      <c r="T18" s="110">
        <v>279</v>
      </c>
      <c r="U18" s="110">
        <f t="shared" si="1"/>
        <v>2778</v>
      </c>
      <c r="V18" s="8"/>
    </row>
    <row r="19" spans="1:22" x14ac:dyDescent="0.25">
      <c r="A19" s="110" t="s">
        <v>30</v>
      </c>
      <c r="B19" s="110">
        <v>18</v>
      </c>
      <c r="C19" s="110">
        <v>1359</v>
      </c>
      <c r="D19" s="110">
        <v>61</v>
      </c>
      <c r="E19" s="110">
        <v>188</v>
      </c>
      <c r="F19" s="110">
        <v>21</v>
      </c>
      <c r="G19" s="112"/>
      <c r="H19" s="110">
        <v>76</v>
      </c>
      <c r="I19" s="110">
        <v>117</v>
      </c>
      <c r="J19" s="110">
        <v>344</v>
      </c>
      <c r="K19" s="110">
        <v>367</v>
      </c>
      <c r="L19" s="110">
        <v>160</v>
      </c>
      <c r="M19" s="110">
        <v>23</v>
      </c>
      <c r="N19" s="110">
        <v>11</v>
      </c>
      <c r="O19" s="110">
        <v>42</v>
      </c>
      <c r="P19" s="110">
        <v>494</v>
      </c>
      <c r="R19" s="110" t="s">
        <v>203</v>
      </c>
      <c r="S19" s="110">
        <v>701</v>
      </c>
      <c r="T19" s="110">
        <v>86</v>
      </c>
      <c r="U19" s="110">
        <f t="shared" si="1"/>
        <v>787</v>
      </c>
      <c r="V19" s="8"/>
    </row>
    <row r="20" spans="1:22" x14ac:dyDescent="0.25">
      <c r="A20" s="110" t="s">
        <v>312</v>
      </c>
      <c r="B20" s="110">
        <v>1</v>
      </c>
      <c r="C20" s="110">
        <v>325</v>
      </c>
      <c r="D20" s="110">
        <v>4</v>
      </c>
      <c r="E20" s="110">
        <v>69</v>
      </c>
      <c r="F20" s="110">
        <v>9</v>
      </c>
      <c r="G20" s="112"/>
      <c r="H20" s="110">
        <v>16</v>
      </c>
      <c r="I20" s="110">
        <v>40</v>
      </c>
      <c r="J20" s="110">
        <v>141</v>
      </c>
      <c r="K20" s="110">
        <v>169</v>
      </c>
      <c r="L20" s="110">
        <v>27</v>
      </c>
      <c r="M20" s="110">
        <v>6</v>
      </c>
      <c r="N20" s="110"/>
      <c r="O20" s="110">
        <v>5</v>
      </c>
      <c r="P20" s="110">
        <v>4</v>
      </c>
      <c r="R20" s="110" t="s">
        <v>330</v>
      </c>
      <c r="S20" s="110">
        <v>95</v>
      </c>
      <c r="T20" s="110"/>
      <c r="U20" s="110">
        <f t="shared" si="1"/>
        <v>95</v>
      </c>
      <c r="V20" s="8"/>
    </row>
    <row r="21" spans="1:22" x14ac:dyDescent="0.25">
      <c r="A21" s="110" t="s">
        <v>313</v>
      </c>
      <c r="B21" s="110"/>
      <c r="C21" s="110">
        <v>114</v>
      </c>
      <c r="D21" s="110">
        <v>84</v>
      </c>
      <c r="E21" s="110">
        <v>13</v>
      </c>
      <c r="F21" s="110">
        <v>3</v>
      </c>
      <c r="G21" s="112"/>
      <c r="H21" s="110">
        <v>2</v>
      </c>
      <c r="I21" s="110">
        <v>1</v>
      </c>
      <c r="J21" s="110">
        <v>38</v>
      </c>
      <c r="K21" s="110">
        <v>95</v>
      </c>
      <c r="L21" s="110">
        <v>40</v>
      </c>
      <c r="M21" s="110">
        <v>23</v>
      </c>
      <c r="N21" s="110"/>
      <c r="O21" s="110"/>
      <c r="P21" s="110"/>
      <c r="R21" s="110" t="s">
        <v>329</v>
      </c>
      <c r="S21" s="110">
        <v>518</v>
      </c>
      <c r="T21" s="110">
        <v>15</v>
      </c>
      <c r="U21" s="110">
        <f t="shared" si="1"/>
        <v>533</v>
      </c>
      <c r="V21" s="8"/>
    </row>
    <row r="22" spans="1:22" x14ac:dyDescent="0.25">
      <c r="A22" s="110" t="s">
        <v>324</v>
      </c>
      <c r="B22" s="110">
        <v>8</v>
      </c>
      <c r="C22" s="110">
        <v>372</v>
      </c>
      <c r="D22" s="110">
        <v>21</v>
      </c>
      <c r="E22" s="110">
        <v>66</v>
      </c>
      <c r="F22" s="110">
        <v>8</v>
      </c>
      <c r="G22" s="112"/>
      <c r="H22" s="110">
        <v>3</v>
      </c>
      <c r="I22" s="110">
        <v>50</v>
      </c>
      <c r="J22" s="110">
        <v>151</v>
      </c>
      <c r="K22" s="110">
        <v>138</v>
      </c>
      <c r="L22" s="110">
        <v>40</v>
      </c>
      <c r="M22" s="110">
        <v>18</v>
      </c>
      <c r="N22" s="110">
        <v>2</v>
      </c>
      <c r="O22" s="110">
        <v>14</v>
      </c>
      <c r="P22" s="110">
        <v>52</v>
      </c>
      <c r="R22" s="129" t="s">
        <v>331</v>
      </c>
      <c r="S22" s="129">
        <v>1606</v>
      </c>
      <c r="T22" s="129">
        <v>17</v>
      </c>
      <c r="U22" s="129">
        <f t="shared" si="1"/>
        <v>1623</v>
      </c>
      <c r="V22" s="8"/>
    </row>
    <row r="23" spans="1:22" x14ac:dyDescent="0.25">
      <c r="A23" s="110" t="s">
        <v>31</v>
      </c>
      <c r="B23" s="110">
        <v>1</v>
      </c>
      <c r="C23" s="110">
        <v>429</v>
      </c>
      <c r="D23" s="110">
        <v>49</v>
      </c>
      <c r="E23" s="110">
        <v>61</v>
      </c>
      <c r="F23" s="110">
        <v>8</v>
      </c>
      <c r="G23" s="112"/>
      <c r="H23" s="110">
        <v>8</v>
      </c>
      <c r="I23" s="110">
        <v>35</v>
      </c>
      <c r="J23" s="110">
        <v>162</v>
      </c>
      <c r="K23" s="110">
        <v>227</v>
      </c>
      <c r="L23" s="110">
        <v>72</v>
      </c>
      <c r="M23" s="110">
        <v>24</v>
      </c>
      <c r="N23" s="110">
        <v>1</v>
      </c>
      <c r="O23" s="110">
        <v>9</v>
      </c>
      <c r="P23" s="110">
        <v>9</v>
      </c>
      <c r="R23" s="110" t="s">
        <v>11</v>
      </c>
      <c r="S23" s="110">
        <v>18212</v>
      </c>
      <c r="T23" s="110">
        <f>SUM(T14:T22)</f>
        <v>1840</v>
      </c>
      <c r="U23" s="110">
        <v>20052</v>
      </c>
      <c r="V23" s="8"/>
    </row>
    <row r="24" spans="1:22" x14ac:dyDescent="0.25">
      <c r="A24" s="110" t="s">
        <v>32</v>
      </c>
      <c r="B24" s="110">
        <v>25</v>
      </c>
      <c r="C24" s="110">
        <v>686</v>
      </c>
      <c r="D24" s="110">
        <v>52</v>
      </c>
      <c r="E24" s="110">
        <v>158</v>
      </c>
      <c r="F24" s="110">
        <v>13</v>
      </c>
      <c r="G24" s="112"/>
      <c r="H24" s="110">
        <v>134</v>
      </c>
      <c r="I24" s="110">
        <v>93</v>
      </c>
      <c r="J24" s="110">
        <v>218</v>
      </c>
      <c r="K24" s="110">
        <v>249</v>
      </c>
      <c r="L24" s="110">
        <v>102</v>
      </c>
      <c r="M24" s="110">
        <v>12</v>
      </c>
      <c r="N24" s="110">
        <v>15</v>
      </c>
      <c r="O24" s="110">
        <v>53</v>
      </c>
      <c r="P24" s="110">
        <v>45</v>
      </c>
      <c r="R24" s="8"/>
      <c r="S24" s="222"/>
      <c r="T24" s="222"/>
      <c r="U24" s="222"/>
      <c r="V24" s="8"/>
    </row>
    <row r="25" spans="1:22" x14ac:dyDescent="0.25">
      <c r="A25" s="110" t="s">
        <v>314</v>
      </c>
      <c r="B25" s="110"/>
      <c r="C25" s="110"/>
      <c r="D25" s="110">
        <v>412</v>
      </c>
      <c r="E25" s="110">
        <v>1</v>
      </c>
      <c r="F25" s="110"/>
      <c r="G25" s="112"/>
      <c r="H25" s="110"/>
      <c r="I25" s="110"/>
      <c r="J25" s="110">
        <v>7</v>
      </c>
      <c r="K25" s="110">
        <v>164</v>
      </c>
      <c r="L25" s="110">
        <v>157</v>
      </c>
      <c r="M25" s="110">
        <v>83</v>
      </c>
      <c r="N25" s="110"/>
      <c r="O25" s="110">
        <v>2</v>
      </c>
      <c r="P25" s="110"/>
      <c r="R25" s="115" t="s">
        <v>403</v>
      </c>
      <c r="S25" s="121" t="s">
        <v>3</v>
      </c>
      <c r="T25" s="121" t="s">
        <v>10</v>
      </c>
      <c r="U25" s="121" t="s">
        <v>11</v>
      </c>
    </row>
    <row r="26" spans="1:22" x14ac:dyDescent="0.25">
      <c r="A26" s="110" t="s">
        <v>33</v>
      </c>
      <c r="B26" s="110"/>
      <c r="C26" s="110">
        <v>140</v>
      </c>
      <c r="D26" s="110">
        <v>18</v>
      </c>
      <c r="E26" s="110">
        <v>31</v>
      </c>
      <c r="F26" s="110">
        <v>2</v>
      </c>
      <c r="G26" s="112"/>
      <c r="H26" s="110"/>
      <c r="I26" s="110">
        <v>4</v>
      </c>
      <c r="J26" s="110">
        <v>52</v>
      </c>
      <c r="K26" s="110">
        <v>92</v>
      </c>
      <c r="L26" s="110">
        <v>30</v>
      </c>
      <c r="M26" s="110">
        <v>9</v>
      </c>
      <c r="N26" s="110"/>
      <c r="O26" s="110">
        <v>1</v>
      </c>
      <c r="P26" s="110"/>
      <c r="R26" s="110" t="s">
        <v>397</v>
      </c>
      <c r="S26" s="110">
        <v>328</v>
      </c>
      <c r="T26" s="110">
        <v>9</v>
      </c>
      <c r="U26" s="110">
        <v>337</v>
      </c>
    </row>
    <row r="27" spans="1:22" x14ac:dyDescent="0.25">
      <c r="A27" s="110" t="s">
        <v>34</v>
      </c>
      <c r="B27" s="110">
        <v>9</v>
      </c>
      <c r="C27" s="110">
        <v>160</v>
      </c>
      <c r="D27" s="110">
        <v>28</v>
      </c>
      <c r="E27" s="110">
        <v>29</v>
      </c>
      <c r="F27" s="110">
        <v>3</v>
      </c>
      <c r="G27" s="112"/>
      <c r="H27" s="110">
        <v>15</v>
      </c>
      <c r="I27" s="110">
        <v>26</v>
      </c>
      <c r="J27" s="110">
        <v>59</v>
      </c>
      <c r="K27" s="110">
        <v>67</v>
      </c>
      <c r="L27" s="110">
        <v>30</v>
      </c>
      <c r="M27" s="110">
        <v>2</v>
      </c>
      <c r="N27" s="110">
        <v>2</v>
      </c>
      <c r="O27" s="110">
        <v>3</v>
      </c>
      <c r="P27" s="110">
        <v>18</v>
      </c>
      <c r="R27" s="110" t="s">
        <v>399</v>
      </c>
      <c r="S27" s="110">
        <v>599</v>
      </c>
      <c r="T27" s="110">
        <v>37</v>
      </c>
      <c r="U27" s="110">
        <v>636</v>
      </c>
    </row>
    <row r="28" spans="1:22" x14ac:dyDescent="0.25">
      <c r="A28" s="110" t="s">
        <v>307</v>
      </c>
      <c r="B28" s="110"/>
      <c r="C28" s="110">
        <v>201</v>
      </c>
      <c r="D28" s="110">
        <v>16</v>
      </c>
      <c r="E28" s="110">
        <v>28</v>
      </c>
      <c r="F28" s="110">
        <v>3</v>
      </c>
      <c r="G28" s="112"/>
      <c r="H28" s="110"/>
      <c r="I28" s="110">
        <v>13</v>
      </c>
      <c r="J28" s="110">
        <v>85</v>
      </c>
      <c r="K28" s="110">
        <v>100</v>
      </c>
      <c r="L28" s="110">
        <v>36</v>
      </c>
      <c r="M28" s="110">
        <v>9</v>
      </c>
      <c r="N28" s="110"/>
      <c r="O28" s="110">
        <v>1</v>
      </c>
      <c r="P28" s="110"/>
      <c r="R28" s="110" t="s">
        <v>398</v>
      </c>
      <c r="S28" s="110">
        <v>1687</v>
      </c>
      <c r="T28" s="110">
        <v>17</v>
      </c>
      <c r="U28" s="110">
        <v>1704</v>
      </c>
    </row>
    <row r="29" spans="1:22" x14ac:dyDescent="0.25">
      <c r="A29" s="110" t="s">
        <v>35</v>
      </c>
      <c r="B29" s="110">
        <v>26</v>
      </c>
      <c r="C29" s="110">
        <v>1869</v>
      </c>
      <c r="D29" s="110">
        <v>224</v>
      </c>
      <c r="E29" s="110">
        <v>335</v>
      </c>
      <c r="F29" s="110">
        <v>27</v>
      </c>
      <c r="G29" s="112"/>
      <c r="H29" s="110">
        <v>177</v>
      </c>
      <c r="I29" s="110">
        <v>321</v>
      </c>
      <c r="J29" s="110">
        <v>660</v>
      </c>
      <c r="K29" s="110">
        <v>692</v>
      </c>
      <c r="L29" s="110">
        <v>300</v>
      </c>
      <c r="M29" s="110">
        <v>81</v>
      </c>
      <c r="N29" s="110">
        <v>19</v>
      </c>
      <c r="O29" s="110">
        <v>100</v>
      </c>
      <c r="P29" s="110">
        <v>108</v>
      </c>
      <c r="R29" s="110" t="s">
        <v>400</v>
      </c>
      <c r="S29" s="110">
        <v>3</v>
      </c>
      <c r="T29" s="110"/>
      <c r="U29" s="110">
        <v>3</v>
      </c>
    </row>
    <row r="30" spans="1:22" x14ac:dyDescent="0.25">
      <c r="A30" s="110" t="s">
        <v>36</v>
      </c>
      <c r="B30" s="110"/>
      <c r="C30" s="110">
        <v>353</v>
      </c>
      <c r="D30" s="110">
        <v>55</v>
      </c>
      <c r="E30" s="110">
        <v>80</v>
      </c>
      <c r="F30" s="110">
        <v>12</v>
      </c>
      <c r="G30" s="112"/>
      <c r="H30" s="110">
        <v>1</v>
      </c>
      <c r="I30" s="110">
        <v>36</v>
      </c>
      <c r="J30" s="110">
        <v>160</v>
      </c>
      <c r="K30" s="110">
        <v>158</v>
      </c>
      <c r="L30" s="110">
        <v>96</v>
      </c>
      <c r="M30" s="110">
        <v>20</v>
      </c>
      <c r="N30" s="110"/>
      <c r="O30" s="110">
        <v>20</v>
      </c>
      <c r="P30" s="110"/>
      <c r="R30" s="110" t="s">
        <v>11</v>
      </c>
      <c r="S30" s="110">
        <v>2617</v>
      </c>
      <c r="T30" s="110">
        <v>63</v>
      </c>
      <c r="U30" s="110">
        <v>2680</v>
      </c>
    </row>
    <row r="31" spans="1:22" x14ac:dyDescent="0.25">
      <c r="A31" s="110" t="s">
        <v>11</v>
      </c>
      <c r="B31" s="110">
        <v>194</v>
      </c>
      <c r="C31" s="110">
        <v>15160</v>
      </c>
      <c r="D31" s="110">
        <v>1969</v>
      </c>
      <c r="E31" s="110">
        <v>2718</v>
      </c>
      <c r="F31" s="110">
        <v>264</v>
      </c>
      <c r="G31" s="112"/>
      <c r="H31" s="110">
        <v>873</v>
      </c>
      <c r="I31" s="110">
        <v>1724</v>
      </c>
      <c r="J31" s="110">
        <v>5269</v>
      </c>
      <c r="K31" s="110">
        <v>6370</v>
      </c>
      <c r="L31" s="110">
        <v>2778</v>
      </c>
      <c r="M31" s="110">
        <v>787</v>
      </c>
      <c r="N31" s="110">
        <v>95</v>
      </c>
      <c r="O31" s="110">
        <v>562</v>
      </c>
      <c r="P31" s="110">
        <v>1623</v>
      </c>
    </row>
    <row r="33" spans="6:18" x14ac:dyDescent="0.25">
      <c r="F33" s="158"/>
      <c r="H33" s="311" t="s">
        <v>504</v>
      </c>
      <c r="I33" s="311"/>
      <c r="J33" s="311"/>
      <c r="K33" s="311"/>
      <c r="L33" s="311"/>
      <c r="M33" s="311"/>
      <c r="N33" s="311"/>
      <c r="O33" s="311"/>
      <c r="P33" s="311"/>
      <c r="Q33" s="311"/>
      <c r="R33" s="311"/>
    </row>
    <row r="34" spans="6:18" ht="15" customHeight="1" x14ac:dyDescent="0.25">
      <c r="I34" s="184"/>
      <c r="J34" s="184"/>
      <c r="K34" s="184"/>
      <c r="L34" s="184"/>
      <c r="M34" s="184"/>
      <c r="N34" s="184"/>
      <c r="O34" s="184"/>
      <c r="P34" s="184"/>
    </row>
    <row r="35" spans="6:18" x14ac:dyDescent="0.25">
      <c r="H35" s="184"/>
      <c r="I35" s="184"/>
      <c r="J35" s="184"/>
      <c r="K35" s="184"/>
      <c r="L35" s="184"/>
      <c r="M35" s="184"/>
      <c r="N35" s="184"/>
      <c r="O35" s="184"/>
      <c r="P35" s="184"/>
    </row>
  </sheetData>
  <mergeCells count="5">
    <mergeCell ref="H33:R33"/>
    <mergeCell ref="A1:F1"/>
    <mergeCell ref="H1:P1"/>
    <mergeCell ref="R1:U1"/>
    <mergeCell ref="R11:U1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BK106"/>
  <sheetViews>
    <sheetView workbookViewId="0">
      <selection activeCell="D105" sqref="D105"/>
    </sheetView>
  </sheetViews>
  <sheetFormatPr defaultRowHeight="15" x14ac:dyDescent="0.25"/>
  <cols>
    <col min="1" max="1" width="19" style="7" bestFit="1" customWidth="1"/>
    <col min="2" max="2" width="7" style="7" bestFit="1" customWidth="1"/>
    <col min="3" max="3" width="8.5703125" style="7" bestFit="1" customWidth="1"/>
    <col min="4" max="5" width="9.5703125" style="7" bestFit="1" customWidth="1"/>
    <col min="6" max="6" width="5" style="7" bestFit="1" customWidth="1"/>
    <col min="7" max="7" width="5.140625" style="7" bestFit="1" customWidth="1"/>
    <col min="8" max="8" width="8" style="7" bestFit="1" customWidth="1"/>
    <col min="9" max="9" width="11" style="7" bestFit="1" customWidth="1"/>
    <col min="10" max="10" width="8" style="7" bestFit="1" customWidth="1"/>
    <col min="11" max="11" width="11.140625" style="7" bestFit="1" customWidth="1"/>
    <col min="12" max="12" width="8.140625" style="7" bestFit="1" customWidth="1"/>
    <col min="13" max="13" width="7.5703125" style="7" bestFit="1" customWidth="1"/>
    <col min="14" max="14" width="8.28515625" style="7" bestFit="1" customWidth="1"/>
    <col min="15" max="15" width="6.7109375" style="7" bestFit="1" customWidth="1"/>
    <col min="16" max="16" width="5.7109375" style="7" bestFit="1" customWidth="1"/>
    <col min="17" max="17" width="7.42578125" style="7" bestFit="1" customWidth="1"/>
    <col min="18" max="18" width="8" style="7" bestFit="1" customWidth="1"/>
    <col min="19" max="19" width="5.7109375" style="7" bestFit="1" customWidth="1"/>
    <col min="20" max="20" width="7.140625" style="7" bestFit="1" customWidth="1"/>
    <col min="21" max="21" width="6.28515625" style="7" bestFit="1" customWidth="1"/>
    <col min="22" max="22" width="8.5703125" style="7" bestFit="1" customWidth="1"/>
    <col min="23" max="23" width="8.140625" style="7" bestFit="1" customWidth="1"/>
    <col min="24" max="25" width="6.28515625" style="7" bestFit="1" customWidth="1"/>
    <col min="26" max="26" width="9.42578125" style="7" bestFit="1" customWidth="1"/>
    <col min="27" max="27" width="9.28515625" style="7" bestFit="1" customWidth="1"/>
    <col min="28" max="28" width="7.7109375" style="7" bestFit="1" customWidth="1"/>
    <col min="29" max="29" width="9.28515625" style="7" bestFit="1" customWidth="1"/>
    <col min="30" max="30" width="6.42578125" style="7" bestFit="1" customWidth="1"/>
    <col min="31" max="31" width="9.85546875" style="7" bestFit="1" customWidth="1"/>
    <col min="32" max="32" width="7.7109375" style="7" bestFit="1" customWidth="1"/>
    <col min="33" max="33" width="5" style="7" bestFit="1" customWidth="1"/>
    <col min="34" max="34" width="7.7109375" style="7" bestFit="1" customWidth="1"/>
    <col min="35" max="35" width="10.7109375" style="7" bestFit="1" customWidth="1"/>
    <col min="36" max="36" width="7.28515625" style="7" bestFit="1" customWidth="1"/>
    <col min="37" max="37" width="6.140625" style="7" bestFit="1" customWidth="1"/>
    <col min="38" max="38" width="5.7109375" style="7" bestFit="1" customWidth="1"/>
    <col min="39" max="39" width="7.85546875" style="7" bestFit="1" customWidth="1"/>
    <col min="40" max="40" width="7" style="7" bestFit="1" customWidth="1"/>
    <col min="41" max="41" width="11.5703125" style="7" bestFit="1" customWidth="1"/>
    <col min="42" max="42" width="9.5703125" style="7" bestFit="1" customWidth="1"/>
    <col min="43" max="43" width="7.7109375" style="7" bestFit="1" customWidth="1"/>
    <col min="44" max="44" width="6.140625" style="7" bestFit="1" customWidth="1"/>
    <col min="45" max="45" width="6.28515625" style="7" bestFit="1" customWidth="1"/>
    <col min="46" max="46" width="4.85546875" style="7" bestFit="1" customWidth="1"/>
    <col min="47" max="47" width="7.5703125" style="7" bestFit="1" customWidth="1"/>
    <col min="48" max="48" width="6.140625" style="7" bestFit="1" customWidth="1"/>
    <col min="49" max="49" width="8.28515625" style="7" bestFit="1" customWidth="1"/>
    <col min="50" max="50" width="7.28515625" style="7" bestFit="1" customWidth="1"/>
    <col min="51" max="51" width="10.140625" style="7" bestFit="1" customWidth="1"/>
    <col min="52" max="52" width="10.85546875" style="7" bestFit="1" customWidth="1"/>
    <col min="53" max="53" width="5.85546875" style="7" bestFit="1" customWidth="1"/>
    <col min="54" max="54" width="8.5703125" style="7" bestFit="1" customWidth="1"/>
    <col min="55" max="55" width="10.85546875" style="7" bestFit="1" customWidth="1"/>
    <col min="56" max="56" width="9.42578125" style="7" bestFit="1" customWidth="1"/>
    <col min="57" max="57" width="9.28515625" style="7" bestFit="1" customWidth="1"/>
    <col min="58" max="58" width="7.85546875" style="7" bestFit="1" customWidth="1"/>
    <col min="59" max="59" width="9.140625" style="7" bestFit="1" customWidth="1"/>
    <col min="60" max="60" width="11.7109375" style="7" bestFit="1" customWidth="1"/>
    <col min="61" max="61" width="5.85546875" style="7" bestFit="1" customWidth="1"/>
    <col min="62" max="62" width="11.28515625" style="7" bestFit="1" customWidth="1"/>
    <col min="63" max="16384" width="9.140625" style="7"/>
  </cols>
  <sheetData>
    <row r="1" spans="1:61" x14ac:dyDescent="0.25">
      <c r="A1" s="312" t="s">
        <v>415</v>
      </c>
      <c r="B1" s="312"/>
      <c r="C1" s="312"/>
    </row>
    <row r="2" spans="1:61" x14ac:dyDescent="0.25">
      <c r="A2" s="110" t="s">
        <v>49</v>
      </c>
      <c r="B2" s="110" t="s">
        <v>332</v>
      </c>
      <c r="C2" s="110" t="s">
        <v>333</v>
      </c>
      <c r="D2" s="110" t="s">
        <v>334</v>
      </c>
      <c r="E2" s="110" t="s">
        <v>335</v>
      </c>
      <c r="F2" s="110" t="s">
        <v>336</v>
      </c>
      <c r="G2" s="110" t="s">
        <v>337</v>
      </c>
      <c r="H2" s="110" t="s">
        <v>338</v>
      </c>
      <c r="I2" s="110" t="s">
        <v>339</v>
      </c>
      <c r="J2" s="110" t="s">
        <v>340</v>
      </c>
      <c r="K2" s="110" t="s">
        <v>341</v>
      </c>
      <c r="L2" s="110" t="s">
        <v>342</v>
      </c>
      <c r="M2" s="110" t="s">
        <v>343</v>
      </c>
      <c r="N2" s="110" t="s">
        <v>344</v>
      </c>
      <c r="O2" s="110" t="s">
        <v>345</v>
      </c>
      <c r="P2" s="110" t="s">
        <v>346</v>
      </c>
      <c r="Q2" s="110" t="s">
        <v>347</v>
      </c>
      <c r="R2" s="110" t="s">
        <v>348</v>
      </c>
      <c r="S2" s="110" t="s">
        <v>349</v>
      </c>
      <c r="T2" s="110" t="s">
        <v>350</v>
      </c>
      <c r="U2" s="110" t="s">
        <v>351</v>
      </c>
      <c r="V2" s="110" t="s">
        <v>352</v>
      </c>
      <c r="W2" s="110" t="s">
        <v>353</v>
      </c>
      <c r="X2" s="110" t="s">
        <v>354</v>
      </c>
      <c r="Y2" s="110" t="s">
        <v>355</v>
      </c>
      <c r="Z2" s="110" t="s">
        <v>356</v>
      </c>
      <c r="AA2" s="110" t="s">
        <v>357</v>
      </c>
      <c r="AB2" s="110" t="s">
        <v>358</v>
      </c>
      <c r="AC2" s="110" t="s">
        <v>359</v>
      </c>
      <c r="AD2" s="110" t="s">
        <v>360</v>
      </c>
      <c r="AE2" s="110" t="s">
        <v>361</v>
      </c>
      <c r="AF2" s="110" t="s">
        <v>362</v>
      </c>
      <c r="AG2" s="110" t="s">
        <v>363</v>
      </c>
      <c r="AH2" s="110" t="s">
        <v>364</v>
      </c>
      <c r="AI2" s="110" t="s">
        <v>365</v>
      </c>
      <c r="AJ2" s="110" t="s">
        <v>366</v>
      </c>
      <c r="AK2" s="110" t="s">
        <v>367</v>
      </c>
      <c r="AL2" s="110" t="s">
        <v>368</v>
      </c>
      <c r="AM2" s="110" t="s">
        <v>369</v>
      </c>
      <c r="AN2" s="110" t="s">
        <v>370</v>
      </c>
      <c r="AO2" s="110" t="s">
        <v>371</v>
      </c>
      <c r="AP2" s="110" t="s">
        <v>372</v>
      </c>
      <c r="AQ2" s="110" t="s">
        <v>373</v>
      </c>
      <c r="AR2" s="110" t="s">
        <v>374</v>
      </c>
      <c r="AS2" s="110" t="s">
        <v>375</v>
      </c>
      <c r="AT2" s="110" t="s">
        <v>376</v>
      </c>
      <c r="AU2" s="110" t="s">
        <v>377</v>
      </c>
      <c r="AV2" s="110" t="s">
        <v>378</v>
      </c>
      <c r="AW2" s="110" t="s">
        <v>379</v>
      </c>
      <c r="AX2" s="110" t="s">
        <v>380</v>
      </c>
      <c r="AY2" s="110" t="s">
        <v>381</v>
      </c>
      <c r="AZ2" s="110" t="s">
        <v>382</v>
      </c>
      <c r="BA2" s="110" t="s">
        <v>383</v>
      </c>
      <c r="BB2" s="110" t="s">
        <v>385</v>
      </c>
      <c r="BC2" s="110" t="s">
        <v>386</v>
      </c>
      <c r="BD2" s="110" t="s">
        <v>387</v>
      </c>
      <c r="BE2" s="110" t="s">
        <v>388</v>
      </c>
      <c r="BF2" s="110" t="s">
        <v>389</v>
      </c>
      <c r="BG2" s="110" t="s">
        <v>390</v>
      </c>
      <c r="BH2" s="110" t="s">
        <v>391</v>
      </c>
      <c r="BI2" s="110" t="s">
        <v>392</v>
      </c>
    </row>
    <row r="3" spans="1:61" x14ac:dyDescent="0.25">
      <c r="A3" s="110" t="s">
        <v>21</v>
      </c>
      <c r="B3" s="110">
        <v>97</v>
      </c>
      <c r="C3" s="110">
        <v>2</v>
      </c>
      <c r="D3" s="110">
        <v>105</v>
      </c>
      <c r="E3" s="110"/>
      <c r="F3" s="110"/>
      <c r="G3" s="110">
        <v>2</v>
      </c>
      <c r="H3" s="110">
        <v>24</v>
      </c>
      <c r="I3" s="110">
        <v>2</v>
      </c>
      <c r="J3" s="110">
        <v>3</v>
      </c>
      <c r="K3" s="110">
        <v>1</v>
      </c>
      <c r="L3" s="110">
        <v>1</v>
      </c>
      <c r="M3" s="110"/>
      <c r="N3" s="110">
        <v>1</v>
      </c>
      <c r="O3" s="110"/>
      <c r="P3" s="110">
        <v>1</v>
      </c>
      <c r="Q3" s="110">
        <v>222</v>
      </c>
      <c r="R3" s="110">
        <v>15</v>
      </c>
      <c r="S3" s="110"/>
      <c r="T3" s="110">
        <v>156</v>
      </c>
      <c r="U3" s="110">
        <v>1</v>
      </c>
      <c r="V3" s="110">
        <v>24</v>
      </c>
      <c r="W3" s="110">
        <v>4</v>
      </c>
      <c r="X3" s="110">
        <v>2</v>
      </c>
      <c r="Y3" s="110">
        <v>3</v>
      </c>
      <c r="Z3" s="110">
        <v>2</v>
      </c>
      <c r="AA3" s="110"/>
      <c r="AB3" s="110"/>
      <c r="AC3" s="110">
        <v>105</v>
      </c>
      <c r="AD3" s="110"/>
      <c r="AE3" s="110"/>
      <c r="AF3" s="110">
        <v>8</v>
      </c>
      <c r="AG3" s="110">
        <v>2</v>
      </c>
      <c r="AH3" s="110">
        <v>23</v>
      </c>
      <c r="AI3" s="110">
        <v>3</v>
      </c>
      <c r="AJ3" s="110">
        <v>4</v>
      </c>
      <c r="AK3" s="110">
        <v>5</v>
      </c>
      <c r="AL3" s="110">
        <v>54</v>
      </c>
      <c r="AM3" s="110"/>
      <c r="AN3" s="110">
        <v>4</v>
      </c>
      <c r="AO3" s="110">
        <v>2</v>
      </c>
      <c r="AP3" s="110">
        <v>2</v>
      </c>
      <c r="AQ3" s="110">
        <v>4</v>
      </c>
      <c r="AR3" s="110">
        <v>1</v>
      </c>
      <c r="AS3" s="110"/>
      <c r="AT3" s="110">
        <v>2</v>
      </c>
      <c r="AU3" s="110"/>
      <c r="AV3" s="110"/>
      <c r="AW3" s="110">
        <v>1</v>
      </c>
      <c r="AX3" s="110">
        <v>30</v>
      </c>
      <c r="AY3" s="110">
        <v>2</v>
      </c>
      <c r="AZ3" s="110">
        <v>1</v>
      </c>
      <c r="BA3" s="110">
        <v>1</v>
      </c>
      <c r="BB3" s="110"/>
      <c r="BC3" s="110">
        <v>2</v>
      </c>
      <c r="BD3" s="110">
        <v>2</v>
      </c>
      <c r="BE3" s="110">
        <v>1</v>
      </c>
      <c r="BF3" s="110">
        <v>2</v>
      </c>
      <c r="BG3" s="110"/>
      <c r="BH3" s="110">
        <v>43</v>
      </c>
      <c r="BI3" s="110">
        <v>1</v>
      </c>
    </row>
    <row r="4" spans="1:61" x14ac:dyDescent="0.25">
      <c r="A4" s="110" t="s">
        <v>301</v>
      </c>
      <c r="B4" s="110">
        <v>53</v>
      </c>
      <c r="C4" s="110">
        <v>3</v>
      </c>
      <c r="D4" s="110">
        <v>43</v>
      </c>
      <c r="E4" s="110">
        <v>2</v>
      </c>
      <c r="F4" s="110">
        <v>1</v>
      </c>
      <c r="G4" s="110">
        <v>1</v>
      </c>
      <c r="H4" s="110">
        <v>10</v>
      </c>
      <c r="I4" s="110">
        <v>3</v>
      </c>
      <c r="J4" s="110">
        <v>1</v>
      </c>
      <c r="K4" s="110"/>
      <c r="L4" s="110">
        <v>2</v>
      </c>
      <c r="M4" s="110"/>
      <c r="N4" s="110"/>
      <c r="O4" s="110"/>
      <c r="P4" s="110"/>
      <c r="Q4" s="110">
        <v>78</v>
      </c>
      <c r="R4" s="110">
        <v>9</v>
      </c>
      <c r="S4" s="110">
        <v>2</v>
      </c>
      <c r="T4" s="110">
        <v>89</v>
      </c>
      <c r="U4" s="110">
        <v>2</v>
      </c>
      <c r="V4" s="110">
        <v>10</v>
      </c>
      <c r="W4" s="110">
        <v>4</v>
      </c>
      <c r="X4" s="110">
        <v>1</v>
      </c>
      <c r="Y4" s="110">
        <v>1</v>
      </c>
      <c r="Z4" s="110"/>
      <c r="AA4" s="110"/>
      <c r="AB4" s="110"/>
      <c r="AC4" s="110">
        <v>67</v>
      </c>
      <c r="AD4" s="110"/>
      <c r="AE4" s="110">
        <v>3</v>
      </c>
      <c r="AF4" s="110">
        <v>2</v>
      </c>
      <c r="AG4" s="110">
        <v>1</v>
      </c>
      <c r="AH4" s="110">
        <v>20</v>
      </c>
      <c r="AI4" s="110">
        <v>1</v>
      </c>
      <c r="AJ4" s="110">
        <v>2</v>
      </c>
      <c r="AK4" s="110">
        <v>8</v>
      </c>
      <c r="AL4" s="110">
        <v>27</v>
      </c>
      <c r="AM4" s="110"/>
      <c r="AN4" s="110">
        <v>3</v>
      </c>
      <c r="AO4" s="110"/>
      <c r="AP4" s="110"/>
      <c r="AQ4" s="110">
        <v>3</v>
      </c>
      <c r="AR4" s="110">
        <v>1</v>
      </c>
      <c r="AS4" s="110"/>
      <c r="AT4" s="110">
        <v>3</v>
      </c>
      <c r="AU4" s="110"/>
      <c r="AV4" s="110"/>
      <c r="AW4" s="110">
        <v>1</v>
      </c>
      <c r="AX4" s="110">
        <v>28</v>
      </c>
      <c r="AY4" s="110"/>
      <c r="AZ4" s="110">
        <v>2</v>
      </c>
      <c r="BA4" s="110">
        <v>1</v>
      </c>
      <c r="BB4" s="110"/>
      <c r="BC4" s="110"/>
      <c r="BD4" s="110">
        <v>1</v>
      </c>
      <c r="BE4" s="110">
        <v>1</v>
      </c>
      <c r="BF4" s="110">
        <v>1</v>
      </c>
      <c r="BG4" s="110"/>
      <c r="BH4" s="110">
        <v>29</v>
      </c>
      <c r="BI4" s="110">
        <v>2</v>
      </c>
    </row>
    <row r="5" spans="1:61" x14ac:dyDescent="0.25">
      <c r="A5" s="110" t="s">
        <v>321</v>
      </c>
      <c r="B5" s="110">
        <v>143</v>
      </c>
      <c r="C5" s="110">
        <v>6</v>
      </c>
      <c r="D5" s="110">
        <v>138</v>
      </c>
      <c r="E5" s="110">
        <v>2</v>
      </c>
      <c r="F5" s="110"/>
      <c r="G5" s="110"/>
      <c r="H5" s="110">
        <v>68</v>
      </c>
      <c r="I5" s="110">
        <v>4</v>
      </c>
      <c r="J5" s="110">
        <v>6</v>
      </c>
      <c r="K5" s="110">
        <v>1</v>
      </c>
      <c r="L5" s="110">
        <v>2</v>
      </c>
      <c r="M5" s="110">
        <v>1</v>
      </c>
      <c r="N5" s="110"/>
      <c r="O5" s="110"/>
      <c r="P5" s="110">
        <v>4</v>
      </c>
      <c r="Q5" s="110">
        <v>271</v>
      </c>
      <c r="R5" s="110">
        <v>33</v>
      </c>
      <c r="S5" s="110">
        <v>6</v>
      </c>
      <c r="T5" s="110">
        <v>186</v>
      </c>
      <c r="U5" s="110">
        <v>3</v>
      </c>
      <c r="V5" s="110">
        <v>20</v>
      </c>
      <c r="W5" s="110">
        <v>12</v>
      </c>
      <c r="X5" s="110">
        <v>2</v>
      </c>
      <c r="Y5" s="110">
        <v>2</v>
      </c>
      <c r="Z5" s="110">
        <v>1</v>
      </c>
      <c r="AA5" s="110">
        <v>1</v>
      </c>
      <c r="AB5" s="110"/>
      <c r="AC5" s="110">
        <v>137</v>
      </c>
      <c r="AD5" s="110"/>
      <c r="AE5" s="110">
        <v>1</v>
      </c>
      <c r="AF5" s="110">
        <v>12</v>
      </c>
      <c r="AG5" s="110"/>
      <c r="AH5" s="110">
        <v>61</v>
      </c>
      <c r="AI5" s="110">
        <v>3</v>
      </c>
      <c r="AJ5" s="110">
        <v>5</v>
      </c>
      <c r="AK5" s="110">
        <v>9</v>
      </c>
      <c r="AL5" s="110">
        <v>64</v>
      </c>
      <c r="AM5" s="110"/>
      <c r="AN5" s="110">
        <v>4</v>
      </c>
      <c r="AO5" s="110">
        <v>6</v>
      </c>
      <c r="AP5" s="110">
        <v>10</v>
      </c>
      <c r="AQ5" s="110">
        <v>8</v>
      </c>
      <c r="AR5" s="110"/>
      <c r="AS5" s="110">
        <v>1</v>
      </c>
      <c r="AT5" s="110">
        <v>2</v>
      </c>
      <c r="AU5" s="110"/>
      <c r="AV5" s="110">
        <v>1</v>
      </c>
      <c r="AW5" s="110">
        <v>2</v>
      </c>
      <c r="AX5" s="110">
        <v>61</v>
      </c>
      <c r="AY5" s="110">
        <v>1</v>
      </c>
      <c r="AZ5" s="110">
        <v>3</v>
      </c>
      <c r="BA5" s="110">
        <v>3</v>
      </c>
      <c r="BB5" s="110">
        <v>1</v>
      </c>
      <c r="BC5" s="110">
        <v>1</v>
      </c>
      <c r="BD5" s="110"/>
      <c r="BE5" s="110">
        <v>1</v>
      </c>
      <c r="BF5" s="110">
        <v>4</v>
      </c>
      <c r="BG5" s="110"/>
      <c r="BH5" s="110">
        <v>58</v>
      </c>
      <c r="BI5" s="110">
        <v>1</v>
      </c>
    </row>
    <row r="6" spans="1:61" x14ac:dyDescent="0.25">
      <c r="A6" s="110" t="s">
        <v>303</v>
      </c>
      <c r="B6" s="110">
        <v>98</v>
      </c>
      <c r="C6" s="110">
        <v>6</v>
      </c>
      <c r="D6" s="110">
        <v>82</v>
      </c>
      <c r="E6" s="110">
        <v>1</v>
      </c>
      <c r="F6" s="110"/>
      <c r="G6" s="110">
        <v>5</v>
      </c>
      <c r="H6" s="110">
        <v>30</v>
      </c>
      <c r="I6" s="110">
        <v>2</v>
      </c>
      <c r="J6" s="110">
        <v>1</v>
      </c>
      <c r="K6" s="110"/>
      <c r="L6" s="110"/>
      <c r="M6" s="110">
        <v>1</v>
      </c>
      <c r="N6" s="110">
        <v>2</v>
      </c>
      <c r="O6" s="110"/>
      <c r="P6" s="110">
        <v>2</v>
      </c>
      <c r="Q6" s="110">
        <v>171</v>
      </c>
      <c r="R6" s="110">
        <v>11</v>
      </c>
      <c r="S6" s="110">
        <v>1</v>
      </c>
      <c r="T6" s="110">
        <v>162</v>
      </c>
      <c r="U6" s="110">
        <v>2</v>
      </c>
      <c r="V6" s="110">
        <v>7</v>
      </c>
      <c r="W6" s="110">
        <v>7</v>
      </c>
      <c r="X6" s="110">
        <v>1</v>
      </c>
      <c r="Y6" s="110"/>
      <c r="Z6" s="110"/>
      <c r="AA6" s="110">
        <v>1</v>
      </c>
      <c r="AB6" s="110"/>
      <c r="AC6" s="110">
        <v>101</v>
      </c>
      <c r="AD6" s="110"/>
      <c r="AE6" s="110">
        <v>1</v>
      </c>
      <c r="AF6" s="110">
        <v>6</v>
      </c>
      <c r="AG6" s="110">
        <v>1</v>
      </c>
      <c r="AH6" s="110">
        <v>33</v>
      </c>
      <c r="AI6" s="110">
        <v>2</v>
      </c>
      <c r="AJ6" s="110">
        <v>3</v>
      </c>
      <c r="AK6" s="110">
        <v>5</v>
      </c>
      <c r="AL6" s="110">
        <v>47</v>
      </c>
      <c r="AM6" s="110"/>
      <c r="AN6" s="110">
        <v>4</v>
      </c>
      <c r="AO6" s="110">
        <v>4</v>
      </c>
      <c r="AP6" s="110">
        <v>1</v>
      </c>
      <c r="AQ6" s="110">
        <v>2</v>
      </c>
      <c r="AR6" s="110">
        <v>3</v>
      </c>
      <c r="AS6" s="110"/>
      <c r="AT6" s="110"/>
      <c r="AU6" s="110">
        <v>1</v>
      </c>
      <c r="AV6" s="110">
        <v>1</v>
      </c>
      <c r="AW6" s="110">
        <v>2</v>
      </c>
      <c r="AX6" s="110">
        <v>52</v>
      </c>
      <c r="AY6" s="110">
        <v>1</v>
      </c>
      <c r="AZ6" s="110"/>
      <c r="BA6" s="110"/>
      <c r="BB6" s="110">
        <v>1</v>
      </c>
      <c r="BC6" s="110"/>
      <c r="BD6" s="110"/>
      <c r="BE6" s="110">
        <v>5</v>
      </c>
      <c r="BF6" s="110">
        <v>2</v>
      </c>
      <c r="BG6" s="110">
        <v>1</v>
      </c>
      <c r="BH6" s="110">
        <v>45</v>
      </c>
      <c r="BI6" s="110">
        <v>1</v>
      </c>
    </row>
    <row r="7" spans="1:61" x14ac:dyDescent="0.25">
      <c r="A7" s="110" t="s">
        <v>302</v>
      </c>
      <c r="B7" s="110">
        <v>22</v>
      </c>
      <c r="C7" s="110">
        <v>1</v>
      </c>
      <c r="D7" s="110">
        <v>28</v>
      </c>
      <c r="E7" s="110"/>
      <c r="F7" s="110"/>
      <c r="G7" s="110"/>
      <c r="H7" s="110">
        <v>18</v>
      </c>
      <c r="I7" s="110"/>
      <c r="J7" s="110"/>
      <c r="K7" s="110"/>
      <c r="L7" s="110">
        <v>1</v>
      </c>
      <c r="M7" s="110"/>
      <c r="N7" s="110"/>
      <c r="O7" s="110"/>
      <c r="P7" s="110">
        <v>2</v>
      </c>
      <c r="Q7" s="110">
        <v>51</v>
      </c>
      <c r="R7" s="110">
        <v>8</v>
      </c>
      <c r="S7" s="110"/>
      <c r="T7" s="110">
        <v>65</v>
      </c>
      <c r="U7" s="110">
        <v>1</v>
      </c>
      <c r="V7" s="110">
        <v>5</v>
      </c>
      <c r="W7" s="110"/>
      <c r="X7" s="110">
        <v>1</v>
      </c>
      <c r="Y7" s="110">
        <v>1</v>
      </c>
      <c r="Z7" s="110"/>
      <c r="AA7" s="110"/>
      <c r="AB7" s="110"/>
      <c r="AC7" s="110">
        <v>29</v>
      </c>
      <c r="AD7" s="110"/>
      <c r="AE7" s="110"/>
      <c r="AF7" s="110">
        <v>2</v>
      </c>
      <c r="AG7" s="110"/>
      <c r="AH7" s="110">
        <v>12</v>
      </c>
      <c r="AI7" s="110">
        <v>1</v>
      </c>
      <c r="AJ7" s="110"/>
      <c r="AK7" s="110">
        <v>1</v>
      </c>
      <c r="AL7" s="110">
        <v>13</v>
      </c>
      <c r="AM7" s="110"/>
      <c r="AN7" s="110">
        <v>2</v>
      </c>
      <c r="AO7" s="110">
        <v>1</v>
      </c>
      <c r="AP7" s="110"/>
      <c r="AQ7" s="110"/>
      <c r="AR7" s="110">
        <v>1</v>
      </c>
      <c r="AS7" s="110"/>
      <c r="AT7" s="110"/>
      <c r="AU7" s="110"/>
      <c r="AV7" s="110"/>
      <c r="AW7" s="110"/>
      <c r="AX7" s="110">
        <v>16</v>
      </c>
      <c r="AY7" s="110"/>
      <c r="AZ7" s="110"/>
      <c r="BA7" s="110">
        <v>2</v>
      </c>
      <c r="BB7" s="110">
        <v>1</v>
      </c>
      <c r="BC7" s="110"/>
      <c r="BD7" s="110"/>
      <c r="BE7" s="110"/>
      <c r="BF7" s="110"/>
      <c r="BG7" s="110"/>
      <c r="BH7" s="110">
        <v>9</v>
      </c>
      <c r="BI7" s="110">
        <v>1</v>
      </c>
    </row>
    <row r="8" spans="1:61" x14ac:dyDescent="0.25">
      <c r="A8" s="110" t="s">
        <v>23</v>
      </c>
      <c r="B8" s="110">
        <v>31</v>
      </c>
      <c r="C8" s="110"/>
      <c r="D8" s="110">
        <v>25</v>
      </c>
      <c r="E8" s="110"/>
      <c r="F8" s="110"/>
      <c r="G8" s="110"/>
      <c r="H8" s="110">
        <v>9</v>
      </c>
      <c r="I8" s="110">
        <v>3</v>
      </c>
      <c r="J8" s="110">
        <v>1</v>
      </c>
      <c r="K8" s="110">
        <v>1</v>
      </c>
      <c r="L8" s="110"/>
      <c r="M8" s="110"/>
      <c r="N8" s="110"/>
      <c r="O8" s="110"/>
      <c r="P8" s="110"/>
      <c r="Q8" s="110">
        <v>45</v>
      </c>
      <c r="R8" s="110">
        <v>5</v>
      </c>
      <c r="S8" s="110">
        <v>1</v>
      </c>
      <c r="T8" s="110">
        <v>47</v>
      </c>
      <c r="U8" s="110"/>
      <c r="V8" s="110">
        <v>9</v>
      </c>
      <c r="W8" s="110">
        <v>2</v>
      </c>
      <c r="X8" s="110"/>
      <c r="Y8" s="110"/>
      <c r="Z8" s="110"/>
      <c r="AA8" s="110"/>
      <c r="AB8" s="110"/>
      <c r="AC8" s="110">
        <v>31</v>
      </c>
      <c r="AD8" s="110"/>
      <c r="AE8" s="110"/>
      <c r="AF8" s="110">
        <v>3</v>
      </c>
      <c r="AG8" s="110"/>
      <c r="AH8" s="110">
        <v>15</v>
      </c>
      <c r="AI8" s="110"/>
      <c r="AJ8" s="110">
        <v>1</v>
      </c>
      <c r="AK8" s="110">
        <v>2</v>
      </c>
      <c r="AL8" s="110">
        <v>20</v>
      </c>
      <c r="AM8" s="110"/>
      <c r="AN8" s="110">
        <v>2</v>
      </c>
      <c r="AO8" s="110">
        <v>2</v>
      </c>
      <c r="AP8" s="110">
        <v>1</v>
      </c>
      <c r="AQ8" s="110">
        <v>2</v>
      </c>
      <c r="AR8" s="110"/>
      <c r="AS8" s="110"/>
      <c r="AT8" s="110"/>
      <c r="AU8" s="110"/>
      <c r="AV8" s="110">
        <v>1</v>
      </c>
      <c r="AW8" s="110"/>
      <c r="AX8" s="110">
        <v>14</v>
      </c>
      <c r="AY8" s="110"/>
      <c r="AZ8" s="110"/>
      <c r="BA8" s="110"/>
      <c r="BB8" s="110"/>
      <c r="BC8" s="110"/>
      <c r="BD8" s="110"/>
      <c r="BE8" s="110">
        <v>2</v>
      </c>
      <c r="BF8" s="110">
        <v>1</v>
      </c>
      <c r="BG8" s="110">
        <v>2</v>
      </c>
      <c r="BH8" s="110">
        <v>12</v>
      </c>
      <c r="BI8" s="110">
        <v>2</v>
      </c>
    </row>
    <row r="9" spans="1:61" x14ac:dyDescent="0.25">
      <c r="A9" s="110" t="s">
        <v>309</v>
      </c>
      <c r="B9" s="110">
        <v>37</v>
      </c>
      <c r="C9" s="110">
        <v>1</v>
      </c>
      <c r="D9" s="110">
        <v>50</v>
      </c>
      <c r="E9" s="110">
        <v>1</v>
      </c>
      <c r="F9" s="110"/>
      <c r="G9" s="110">
        <v>3</v>
      </c>
      <c r="H9" s="110">
        <v>13</v>
      </c>
      <c r="I9" s="110">
        <v>2</v>
      </c>
      <c r="J9" s="110">
        <v>2</v>
      </c>
      <c r="K9" s="110"/>
      <c r="L9" s="110"/>
      <c r="M9" s="110">
        <v>1</v>
      </c>
      <c r="N9" s="110">
        <v>1</v>
      </c>
      <c r="O9" s="110"/>
      <c r="P9" s="110"/>
      <c r="Q9" s="110">
        <v>64</v>
      </c>
      <c r="R9" s="110">
        <v>6</v>
      </c>
      <c r="S9" s="110">
        <v>3</v>
      </c>
      <c r="T9" s="110">
        <v>65</v>
      </c>
      <c r="U9" s="110"/>
      <c r="V9" s="110">
        <v>2</v>
      </c>
      <c r="W9" s="110">
        <v>1</v>
      </c>
      <c r="X9" s="110">
        <v>1</v>
      </c>
      <c r="Y9" s="110"/>
      <c r="Z9" s="110">
        <v>1</v>
      </c>
      <c r="AA9" s="110"/>
      <c r="AB9" s="110"/>
      <c r="AC9" s="110">
        <v>40</v>
      </c>
      <c r="AD9" s="110"/>
      <c r="AE9" s="110"/>
      <c r="AF9" s="110">
        <v>8</v>
      </c>
      <c r="AG9" s="110"/>
      <c r="AH9" s="110">
        <v>19</v>
      </c>
      <c r="AI9" s="110"/>
      <c r="AJ9" s="110"/>
      <c r="AK9" s="110">
        <v>2</v>
      </c>
      <c r="AL9" s="110">
        <v>12</v>
      </c>
      <c r="AM9" s="110"/>
      <c r="AN9" s="110">
        <v>3</v>
      </c>
      <c r="AO9" s="110">
        <v>4</v>
      </c>
      <c r="AP9" s="110">
        <v>4</v>
      </c>
      <c r="AQ9" s="110">
        <v>1</v>
      </c>
      <c r="AR9" s="110">
        <v>3</v>
      </c>
      <c r="AS9" s="110"/>
      <c r="AT9" s="110"/>
      <c r="AU9" s="110"/>
      <c r="AV9" s="110"/>
      <c r="AW9" s="110">
        <v>4</v>
      </c>
      <c r="AX9" s="110">
        <v>27</v>
      </c>
      <c r="AY9" s="110"/>
      <c r="AZ9" s="110"/>
      <c r="BA9" s="110"/>
      <c r="BB9" s="110"/>
      <c r="BC9" s="110"/>
      <c r="BD9" s="110"/>
      <c r="BE9" s="110">
        <v>1</v>
      </c>
      <c r="BF9" s="110">
        <v>2</v>
      </c>
      <c r="BG9" s="110">
        <v>1</v>
      </c>
      <c r="BH9" s="110">
        <v>18</v>
      </c>
      <c r="BI9" s="110">
        <v>1</v>
      </c>
    </row>
    <row r="10" spans="1:61" x14ac:dyDescent="0.25">
      <c r="A10" s="110" t="s">
        <v>322</v>
      </c>
      <c r="B10" s="110">
        <v>61</v>
      </c>
      <c r="C10" s="110">
        <v>3</v>
      </c>
      <c r="D10" s="110">
        <v>74</v>
      </c>
      <c r="E10" s="110">
        <v>1</v>
      </c>
      <c r="F10" s="110"/>
      <c r="G10" s="110">
        <v>1</v>
      </c>
      <c r="H10" s="110">
        <v>25</v>
      </c>
      <c r="I10" s="110"/>
      <c r="J10" s="110">
        <v>3</v>
      </c>
      <c r="K10" s="110">
        <v>5</v>
      </c>
      <c r="L10" s="110"/>
      <c r="M10" s="110">
        <v>1</v>
      </c>
      <c r="N10" s="110">
        <v>2</v>
      </c>
      <c r="O10" s="110"/>
      <c r="P10" s="110"/>
      <c r="Q10" s="110">
        <v>141</v>
      </c>
      <c r="R10" s="110">
        <v>10</v>
      </c>
      <c r="S10" s="110">
        <v>1</v>
      </c>
      <c r="T10" s="110">
        <v>93</v>
      </c>
      <c r="U10" s="110"/>
      <c r="V10" s="110">
        <v>10</v>
      </c>
      <c r="W10" s="110">
        <v>4</v>
      </c>
      <c r="X10" s="110">
        <v>1</v>
      </c>
      <c r="Y10" s="110"/>
      <c r="Z10" s="110">
        <v>1</v>
      </c>
      <c r="AA10" s="110"/>
      <c r="AB10" s="110"/>
      <c r="AC10" s="110">
        <v>44</v>
      </c>
      <c r="AD10" s="110"/>
      <c r="AE10" s="110">
        <v>1</v>
      </c>
      <c r="AF10" s="110">
        <v>2</v>
      </c>
      <c r="AG10" s="110"/>
      <c r="AH10" s="110">
        <v>35</v>
      </c>
      <c r="AI10" s="110">
        <v>3</v>
      </c>
      <c r="AJ10" s="110">
        <v>10</v>
      </c>
      <c r="AK10" s="110">
        <v>4</v>
      </c>
      <c r="AL10" s="110">
        <v>31</v>
      </c>
      <c r="AM10" s="110"/>
      <c r="AN10" s="110">
        <v>2</v>
      </c>
      <c r="AO10" s="110">
        <v>2</v>
      </c>
      <c r="AP10" s="110">
        <v>2</v>
      </c>
      <c r="AQ10" s="110">
        <v>4</v>
      </c>
      <c r="AR10" s="110"/>
      <c r="AS10" s="110"/>
      <c r="AT10" s="110">
        <v>2</v>
      </c>
      <c r="AU10" s="110"/>
      <c r="AV10" s="110"/>
      <c r="AW10" s="110">
        <v>2</v>
      </c>
      <c r="AX10" s="110">
        <v>41</v>
      </c>
      <c r="AY10" s="110"/>
      <c r="AZ10" s="110">
        <v>1</v>
      </c>
      <c r="BA10" s="110">
        <v>1</v>
      </c>
      <c r="BB10" s="110">
        <v>1</v>
      </c>
      <c r="BC10" s="110"/>
      <c r="BD10" s="110"/>
      <c r="BE10" s="110">
        <v>3</v>
      </c>
      <c r="BF10" s="110">
        <v>1</v>
      </c>
      <c r="BG10" s="110"/>
      <c r="BH10" s="110">
        <v>43</v>
      </c>
      <c r="BI10" s="110">
        <v>1</v>
      </c>
    </row>
    <row r="11" spans="1:61" x14ac:dyDescent="0.25">
      <c r="A11" s="110" t="s">
        <v>323</v>
      </c>
      <c r="B11" s="110">
        <v>68</v>
      </c>
      <c r="C11" s="110">
        <v>3</v>
      </c>
      <c r="D11" s="110">
        <v>101</v>
      </c>
      <c r="E11" s="110">
        <v>2</v>
      </c>
      <c r="F11" s="110"/>
      <c r="G11" s="110">
        <v>5</v>
      </c>
      <c r="H11" s="110">
        <v>24</v>
      </c>
      <c r="I11" s="110">
        <v>3</v>
      </c>
      <c r="J11" s="110">
        <v>1</v>
      </c>
      <c r="K11" s="110">
        <v>1</v>
      </c>
      <c r="L11" s="110">
        <v>1</v>
      </c>
      <c r="M11" s="110"/>
      <c r="N11" s="110">
        <v>1</v>
      </c>
      <c r="O11" s="110">
        <v>2</v>
      </c>
      <c r="P11" s="110">
        <v>2</v>
      </c>
      <c r="Q11" s="110">
        <v>197</v>
      </c>
      <c r="R11" s="110">
        <v>19</v>
      </c>
      <c r="S11" s="110">
        <v>2</v>
      </c>
      <c r="T11" s="110">
        <v>134</v>
      </c>
      <c r="U11" s="110">
        <v>1</v>
      </c>
      <c r="V11" s="110">
        <v>18</v>
      </c>
      <c r="W11" s="110">
        <v>3</v>
      </c>
      <c r="X11" s="110">
        <v>4</v>
      </c>
      <c r="Y11" s="110">
        <v>1</v>
      </c>
      <c r="Z11" s="110"/>
      <c r="AA11" s="110">
        <v>1</v>
      </c>
      <c r="AB11" s="110">
        <v>1</v>
      </c>
      <c r="AC11" s="110">
        <v>86</v>
      </c>
      <c r="AD11" s="110"/>
      <c r="AE11" s="110">
        <v>1</v>
      </c>
      <c r="AF11" s="110">
        <v>6</v>
      </c>
      <c r="AG11" s="110">
        <v>1</v>
      </c>
      <c r="AH11" s="110">
        <v>40</v>
      </c>
      <c r="AI11" s="110">
        <v>6</v>
      </c>
      <c r="AJ11" s="110"/>
      <c r="AK11" s="110">
        <v>1</v>
      </c>
      <c r="AL11" s="110">
        <v>45</v>
      </c>
      <c r="AM11" s="110"/>
      <c r="AN11" s="110">
        <v>4</v>
      </c>
      <c r="AO11" s="110">
        <v>3</v>
      </c>
      <c r="AP11" s="110">
        <v>3</v>
      </c>
      <c r="AQ11" s="110">
        <v>3</v>
      </c>
      <c r="AR11" s="110">
        <v>3</v>
      </c>
      <c r="AS11" s="110"/>
      <c r="AT11" s="110">
        <v>2</v>
      </c>
      <c r="AU11" s="110">
        <v>1</v>
      </c>
      <c r="AV11" s="110">
        <v>1</v>
      </c>
      <c r="AW11" s="110">
        <v>3</v>
      </c>
      <c r="AX11" s="110">
        <v>33</v>
      </c>
      <c r="AY11" s="110"/>
      <c r="AZ11" s="110">
        <v>1</v>
      </c>
      <c r="BA11" s="110">
        <v>2</v>
      </c>
      <c r="BB11" s="110"/>
      <c r="BC11" s="110"/>
      <c r="BD11" s="110"/>
      <c r="BE11" s="110">
        <v>2</v>
      </c>
      <c r="BF11" s="110">
        <v>3</v>
      </c>
      <c r="BG11" s="110"/>
      <c r="BH11" s="110">
        <v>47</v>
      </c>
      <c r="BI11" s="110">
        <v>1</v>
      </c>
    </row>
    <row r="12" spans="1:61" x14ac:dyDescent="0.25">
      <c r="A12" s="110" t="s">
        <v>24</v>
      </c>
      <c r="B12" s="110">
        <v>12</v>
      </c>
      <c r="C12" s="110">
        <v>3</v>
      </c>
      <c r="D12" s="110">
        <v>13</v>
      </c>
      <c r="E12" s="110"/>
      <c r="F12" s="110"/>
      <c r="G12" s="110"/>
      <c r="H12" s="110">
        <v>4</v>
      </c>
      <c r="I12" s="110">
        <v>2</v>
      </c>
      <c r="J12" s="110">
        <v>2</v>
      </c>
      <c r="K12" s="110"/>
      <c r="L12" s="110"/>
      <c r="M12" s="110"/>
      <c r="N12" s="110"/>
      <c r="O12" s="110">
        <v>1</v>
      </c>
      <c r="P12" s="110">
        <v>1</v>
      </c>
      <c r="Q12" s="110">
        <v>14</v>
      </c>
      <c r="R12" s="110">
        <v>3</v>
      </c>
      <c r="S12" s="110">
        <v>1</v>
      </c>
      <c r="T12" s="110">
        <v>19</v>
      </c>
      <c r="U12" s="110"/>
      <c r="V12" s="110">
        <v>2</v>
      </c>
      <c r="W12" s="110"/>
      <c r="X12" s="110"/>
      <c r="Y12" s="110"/>
      <c r="Z12" s="110"/>
      <c r="AA12" s="110"/>
      <c r="AB12" s="110"/>
      <c r="AC12" s="110">
        <v>7</v>
      </c>
      <c r="AD12" s="110"/>
      <c r="AE12" s="110"/>
      <c r="AF12" s="110">
        <v>1</v>
      </c>
      <c r="AG12" s="110"/>
      <c r="AH12" s="110">
        <v>8</v>
      </c>
      <c r="AI12" s="110"/>
      <c r="AJ12" s="110">
        <v>1</v>
      </c>
      <c r="AK12" s="110"/>
      <c r="AL12" s="110">
        <v>15</v>
      </c>
      <c r="AM12" s="110"/>
      <c r="AN12" s="110"/>
      <c r="AO12" s="110">
        <v>1</v>
      </c>
      <c r="AP12" s="110">
        <v>1</v>
      </c>
      <c r="AQ12" s="110">
        <v>3</v>
      </c>
      <c r="AR12" s="110">
        <v>3</v>
      </c>
      <c r="AS12" s="110"/>
      <c r="AT12" s="110">
        <v>1</v>
      </c>
      <c r="AU12" s="110"/>
      <c r="AV12" s="110"/>
      <c r="AW12" s="110"/>
      <c r="AX12" s="110">
        <v>13</v>
      </c>
      <c r="AY12" s="110"/>
      <c r="AZ12" s="110"/>
      <c r="BA12" s="110">
        <v>3</v>
      </c>
      <c r="BB12" s="110"/>
      <c r="BC12" s="110"/>
      <c r="BD12" s="110"/>
      <c r="BE12" s="110"/>
      <c r="BF12" s="110"/>
      <c r="BG12" s="110"/>
      <c r="BH12" s="110">
        <v>12</v>
      </c>
      <c r="BI12" s="110"/>
    </row>
    <row r="13" spans="1:61" x14ac:dyDescent="0.25">
      <c r="A13" s="110" t="s">
        <v>311</v>
      </c>
      <c r="B13" s="110">
        <v>136</v>
      </c>
      <c r="C13" s="110">
        <v>10</v>
      </c>
      <c r="D13" s="110">
        <v>160</v>
      </c>
      <c r="E13" s="110">
        <v>3</v>
      </c>
      <c r="F13" s="110"/>
      <c r="G13" s="110"/>
      <c r="H13" s="110">
        <v>46</v>
      </c>
      <c r="I13" s="110">
        <v>6</v>
      </c>
      <c r="J13" s="110">
        <v>4</v>
      </c>
      <c r="K13" s="110">
        <v>2</v>
      </c>
      <c r="L13" s="110">
        <v>1</v>
      </c>
      <c r="M13" s="110"/>
      <c r="N13" s="110">
        <v>1</v>
      </c>
      <c r="O13" s="110"/>
      <c r="P13" s="110"/>
      <c r="Q13" s="110">
        <v>238</v>
      </c>
      <c r="R13" s="110">
        <v>34</v>
      </c>
      <c r="S13" s="110">
        <v>3</v>
      </c>
      <c r="T13" s="110">
        <v>254</v>
      </c>
      <c r="U13" s="110">
        <v>1</v>
      </c>
      <c r="V13" s="110">
        <v>18</v>
      </c>
      <c r="W13" s="110">
        <v>6</v>
      </c>
      <c r="X13" s="110">
        <v>3</v>
      </c>
      <c r="Y13" s="110">
        <v>1</v>
      </c>
      <c r="Z13" s="110">
        <v>2</v>
      </c>
      <c r="AA13" s="110"/>
      <c r="AB13" s="110"/>
      <c r="AC13" s="110">
        <v>177</v>
      </c>
      <c r="AD13" s="110"/>
      <c r="AE13" s="110">
        <v>2</v>
      </c>
      <c r="AF13" s="110">
        <v>6</v>
      </c>
      <c r="AG13" s="110">
        <v>2</v>
      </c>
      <c r="AH13" s="110">
        <v>82</v>
      </c>
      <c r="AI13" s="110">
        <v>3</v>
      </c>
      <c r="AJ13" s="110">
        <v>4</v>
      </c>
      <c r="AK13" s="110">
        <v>10</v>
      </c>
      <c r="AL13" s="110">
        <v>63</v>
      </c>
      <c r="AM13" s="110"/>
      <c r="AN13" s="110">
        <v>3</v>
      </c>
      <c r="AO13" s="110">
        <v>4</v>
      </c>
      <c r="AP13" s="110">
        <v>1</v>
      </c>
      <c r="AQ13" s="110">
        <v>19</v>
      </c>
      <c r="AR13" s="110">
        <v>2</v>
      </c>
      <c r="AS13" s="110"/>
      <c r="AT13" s="110">
        <v>3</v>
      </c>
      <c r="AU13" s="110"/>
      <c r="AV13" s="110">
        <v>1</v>
      </c>
      <c r="AW13" s="110">
        <v>2</v>
      </c>
      <c r="AX13" s="110">
        <v>60</v>
      </c>
      <c r="AY13" s="110"/>
      <c r="AZ13" s="110">
        <v>2</v>
      </c>
      <c r="BA13" s="110">
        <v>1</v>
      </c>
      <c r="BB13" s="110"/>
      <c r="BC13" s="110">
        <v>3</v>
      </c>
      <c r="BD13" s="110"/>
      <c r="BE13" s="110">
        <v>6</v>
      </c>
      <c r="BF13" s="110">
        <v>5</v>
      </c>
      <c r="BG13" s="110">
        <v>2</v>
      </c>
      <c r="BH13" s="110">
        <v>100</v>
      </c>
      <c r="BI13" s="110"/>
    </row>
    <row r="14" spans="1:61" x14ac:dyDescent="0.25">
      <c r="A14" s="110" t="s">
        <v>310</v>
      </c>
      <c r="B14" s="110">
        <v>157</v>
      </c>
      <c r="C14" s="110">
        <v>3</v>
      </c>
      <c r="D14" s="110">
        <v>152</v>
      </c>
      <c r="E14" s="110">
        <v>3</v>
      </c>
      <c r="F14" s="110"/>
      <c r="G14" s="110"/>
      <c r="H14" s="110">
        <v>59</v>
      </c>
      <c r="I14" s="110">
        <v>3</v>
      </c>
      <c r="J14" s="110">
        <v>1</v>
      </c>
      <c r="K14" s="110">
        <v>3</v>
      </c>
      <c r="L14" s="110">
        <v>4</v>
      </c>
      <c r="M14" s="110"/>
      <c r="N14" s="110"/>
      <c r="O14" s="110">
        <v>2</v>
      </c>
      <c r="P14" s="110">
        <v>4</v>
      </c>
      <c r="Q14" s="110">
        <v>274</v>
      </c>
      <c r="R14" s="110">
        <v>33</v>
      </c>
      <c r="S14" s="110">
        <v>6</v>
      </c>
      <c r="T14" s="110">
        <v>238</v>
      </c>
      <c r="U14" s="110">
        <v>6</v>
      </c>
      <c r="V14" s="110">
        <v>18</v>
      </c>
      <c r="W14" s="110">
        <v>9</v>
      </c>
      <c r="X14" s="110">
        <v>1</v>
      </c>
      <c r="Y14" s="110">
        <v>1</v>
      </c>
      <c r="Z14" s="110">
        <v>3</v>
      </c>
      <c r="AA14" s="110">
        <v>1</v>
      </c>
      <c r="AB14" s="110"/>
      <c r="AC14" s="110">
        <v>169</v>
      </c>
      <c r="AD14" s="110"/>
      <c r="AE14" s="110">
        <v>1</v>
      </c>
      <c r="AF14" s="110">
        <v>17</v>
      </c>
      <c r="AG14" s="110">
        <v>2</v>
      </c>
      <c r="AH14" s="110">
        <v>49</v>
      </c>
      <c r="AI14" s="110">
        <v>3</v>
      </c>
      <c r="AJ14" s="110">
        <v>4</v>
      </c>
      <c r="AK14" s="110">
        <v>7</v>
      </c>
      <c r="AL14" s="110">
        <v>53</v>
      </c>
      <c r="AM14" s="110">
        <v>1</v>
      </c>
      <c r="AN14" s="110">
        <v>7</v>
      </c>
      <c r="AO14" s="110">
        <v>4</v>
      </c>
      <c r="AP14" s="110">
        <v>14</v>
      </c>
      <c r="AQ14" s="110">
        <v>10</v>
      </c>
      <c r="AR14" s="110">
        <v>4</v>
      </c>
      <c r="AS14" s="110"/>
      <c r="AT14" s="110">
        <v>1</v>
      </c>
      <c r="AU14" s="110"/>
      <c r="AV14" s="110">
        <v>1</v>
      </c>
      <c r="AW14" s="110">
        <v>4</v>
      </c>
      <c r="AX14" s="110">
        <v>55</v>
      </c>
      <c r="AY14" s="110">
        <v>2</v>
      </c>
      <c r="AZ14" s="110">
        <v>2</v>
      </c>
      <c r="BA14" s="110"/>
      <c r="BB14" s="110">
        <v>1</v>
      </c>
      <c r="BC14" s="110"/>
      <c r="BD14" s="110">
        <v>1</v>
      </c>
      <c r="BE14" s="110">
        <v>5</v>
      </c>
      <c r="BF14" s="110">
        <v>4</v>
      </c>
      <c r="BG14" s="110">
        <v>1</v>
      </c>
      <c r="BH14" s="110">
        <v>81</v>
      </c>
      <c r="BI14" s="110">
        <v>4</v>
      </c>
    </row>
    <row r="15" spans="1:61" x14ac:dyDescent="0.25">
      <c r="A15" s="110" t="s">
        <v>28</v>
      </c>
      <c r="B15" s="110">
        <v>54</v>
      </c>
      <c r="C15" s="110"/>
      <c r="D15" s="110">
        <v>43</v>
      </c>
      <c r="E15" s="110">
        <v>1</v>
      </c>
      <c r="F15" s="110"/>
      <c r="G15" s="110"/>
      <c r="H15" s="110">
        <v>19</v>
      </c>
      <c r="I15" s="110"/>
      <c r="J15" s="110"/>
      <c r="K15" s="110">
        <v>1</v>
      </c>
      <c r="L15" s="110">
        <v>1</v>
      </c>
      <c r="M15" s="110">
        <v>1</v>
      </c>
      <c r="N15" s="110"/>
      <c r="O15" s="110"/>
      <c r="P15" s="110">
        <v>1</v>
      </c>
      <c r="Q15" s="110">
        <v>69</v>
      </c>
      <c r="R15" s="110">
        <v>10</v>
      </c>
      <c r="S15" s="110"/>
      <c r="T15" s="110">
        <v>55</v>
      </c>
      <c r="U15" s="110"/>
      <c r="V15" s="110">
        <v>8</v>
      </c>
      <c r="W15" s="110">
        <v>5</v>
      </c>
      <c r="X15" s="110">
        <v>1</v>
      </c>
      <c r="Y15" s="110"/>
      <c r="Z15" s="110"/>
      <c r="AA15" s="110">
        <v>1</v>
      </c>
      <c r="AB15" s="110"/>
      <c r="AC15" s="110">
        <v>39</v>
      </c>
      <c r="AD15" s="110"/>
      <c r="AE15" s="110">
        <v>3</v>
      </c>
      <c r="AF15" s="110">
        <v>1</v>
      </c>
      <c r="AG15" s="110"/>
      <c r="AH15" s="110">
        <v>18</v>
      </c>
      <c r="AI15" s="110"/>
      <c r="AJ15" s="110">
        <v>3</v>
      </c>
      <c r="AK15" s="110">
        <v>5</v>
      </c>
      <c r="AL15" s="110">
        <v>30</v>
      </c>
      <c r="AM15" s="110"/>
      <c r="AN15" s="110"/>
      <c r="AO15" s="110">
        <v>1</v>
      </c>
      <c r="AP15" s="110">
        <v>3</v>
      </c>
      <c r="AQ15" s="110">
        <v>1</v>
      </c>
      <c r="AR15" s="110">
        <v>1</v>
      </c>
      <c r="AS15" s="110"/>
      <c r="AT15" s="110"/>
      <c r="AU15" s="110"/>
      <c r="AV15" s="110"/>
      <c r="AW15" s="110"/>
      <c r="AX15" s="110">
        <v>26</v>
      </c>
      <c r="AY15" s="110"/>
      <c r="AZ15" s="110"/>
      <c r="BA15" s="110">
        <v>1</v>
      </c>
      <c r="BB15" s="110">
        <v>1</v>
      </c>
      <c r="BC15" s="110"/>
      <c r="BD15" s="110"/>
      <c r="BE15" s="110"/>
      <c r="BF15" s="110"/>
      <c r="BG15" s="110">
        <v>1</v>
      </c>
      <c r="BH15" s="110">
        <v>30</v>
      </c>
      <c r="BI15" s="110"/>
    </row>
    <row r="16" spans="1:61" x14ac:dyDescent="0.25">
      <c r="A16" s="110" t="s">
        <v>304</v>
      </c>
      <c r="B16" s="110">
        <v>55</v>
      </c>
      <c r="C16" s="110"/>
      <c r="D16" s="110">
        <v>39</v>
      </c>
      <c r="E16" s="110">
        <v>1</v>
      </c>
      <c r="F16" s="110"/>
      <c r="G16" s="110">
        <v>1</v>
      </c>
      <c r="H16" s="110">
        <v>20</v>
      </c>
      <c r="I16" s="110"/>
      <c r="J16" s="110"/>
      <c r="K16" s="110">
        <v>1</v>
      </c>
      <c r="L16" s="110">
        <v>1</v>
      </c>
      <c r="M16" s="110"/>
      <c r="N16" s="110"/>
      <c r="O16" s="110">
        <v>2</v>
      </c>
      <c r="P16" s="110">
        <v>2</v>
      </c>
      <c r="Q16" s="110">
        <v>106</v>
      </c>
      <c r="R16" s="110">
        <v>13</v>
      </c>
      <c r="S16" s="110">
        <v>2</v>
      </c>
      <c r="T16" s="110">
        <v>90</v>
      </c>
      <c r="U16" s="110">
        <v>1</v>
      </c>
      <c r="V16" s="110">
        <v>4</v>
      </c>
      <c r="W16" s="110">
        <v>1</v>
      </c>
      <c r="X16" s="110">
        <v>1</v>
      </c>
      <c r="Y16" s="110">
        <v>2</v>
      </c>
      <c r="Z16" s="110">
        <v>1</v>
      </c>
      <c r="AA16" s="110"/>
      <c r="AB16" s="110"/>
      <c r="AC16" s="110">
        <v>63</v>
      </c>
      <c r="AD16" s="110"/>
      <c r="AE16" s="110"/>
      <c r="AF16" s="110">
        <v>2</v>
      </c>
      <c r="AG16" s="110"/>
      <c r="AH16" s="110">
        <v>20</v>
      </c>
      <c r="AI16" s="110">
        <v>2</v>
      </c>
      <c r="AJ16" s="110">
        <v>1</v>
      </c>
      <c r="AK16" s="110">
        <v>3</v>
      </c>
      <c r="AL16" s="110">
        <v>28</v>
      </c>
      <c r="AM16" s="110"/>
      <c r="AN16" s="110">
        <v>3</v>
      </c>
      <c r="AO16" s="110">
        <v>2</v>
      </c>
      <c r="AP16" s="110">
        <v>2</v>
      </c>
      <c r="AQ16" s="110">
        <v>4</v>
      </c>
      <c r="AR16" s="110">
        <v>5</v>
      </c>
      <c r="AS16" s="110"/>
      <c r="AT16" s="110"/>
      <c r="AU16" s="110"/>
      <c r="AV16" s="110">
        <v>1</v>
      </c>
      <c r="AW16" s="110">
        <v>2</v>
      </c>
      <c r="AX16" s="110">
        <v>30</v>
      </c>
      <c r="AY16" s="110">
        <v>1</v>
      </c>
      <c r="AZ16" s="110">
        <v>1</v>
      </c>
      <c r="BA16" s="110">
        <v>1</v>
      </c>
      <c r="BB16" s="110"/>
      <c r="BC16" s="110">
        <v>1</v>
      </c>
      <c r="BD16" s="110">
        <v>1</v>
      </c>
      <c r="BE16" s="110"/>
      <c r="BF16" s="110">
        <v>2</v>
      </c>
      <c r="BG16" s="110"/>
      <c r="BH16" s="110">
        <v>45</v>
      </c>
      <c r="BI16" s="110">
        <v>1</v>
      </c>
    </row>
    <row r="17" spans="1:63" x14ac:dyDescent="0.25">
      <c r="A17" s="110" t="s">
        <v>305</v>
      </c>
      <c r="B17" s="110">
        <v>102</v>
      </c>
      <c r="C17" s="110">
        <v>2</v>
      </c>
      <c r="D17" s="110">
        <v>126</v>
      </c>
      <c r="E17" s="110">
        <v>1</v>
      </c>
      <c r="F17" s="110"/>
      <c r="G17" s="110">
        <v>1</v>
      </c>
      <c r="H17" s="110">
        <v>16</v>
      </c>
      <c r="I17" s="110">
        <v>1</v>
      </c>
      <c r="J17" s="110">
        <v>2</v>
      </c>
      <c r="K17" s="110">
        <v>1</v>
      </c>
      <c r="L17" s="110"/>
      <c r="M17" s="110"/>
      <c r="N17" s="110"/>
      <c r="O17" s="110"/>
      <c r="P17" s="110"/>
      <c r="Q17" s="110">
        <v>161</v>
      </c>
      <c r="R17" s="110">
        <v>20</v>
      </c>
      <c r="S17" s="110">
        <v>1</v>
      </c>
      <c r="T17" s="110">
        <v>188</v>
      </c>
      <c r="U17" s="110"/>
      <c r="V17" s="110">
        <v>6</v>
      </c>
      <c r="W17" s="110">
        <v>1</v>
      </c>
      <c r="X17" s="110"/>
      <c r="Y17" s="110">
        <v>3</v>
      </c>
      <c r="Z17" s="110">
        <v>1</v>
      </c>
      <c r="AA17" s="110"/>
      <c r="AB17" s="110"/>
      <c r="AC17" s="110">
        <v>112</v>
      </c>
      <c r="AD17" s="110">
        <v>1</v>
      </c>
      <c r="AE17" s="110"/>
      <c r="AF17" s="110">
        <v>3</v>
      </c>
      <c r="AG17" s="110">
        <v>1</v>
      </c>
      <c r="AH17" s="110">
        <v>19</v>
      </c>
      <c r="AI17" s="110">
        <v>5</v>
      </c>
      <c r="AJ17" s="110">
        <v>5</v>
      </c>
      <c r="AK17" s="110">
        <v>5</v>
      </c>
      <c r="AL17" s="110">
        <v>42</v>
      </c>
      <c r="AM17" s="110"/>
      <c r="AN17" s="110">
        <v>2</v>
      </c>
      <c r="AO17" s="110">
        <v>1</v>
      </c>
      <c r="AP17" s="110">
        <v>2</v>
      </c>
      <c r="AQ17" s="110">
        <v>6</v>
      </c>
      <c r="AR17" s="110">
        <v>1</v>
      </c>
      <c r="AS17" s="110"/>
      <c r="AT17" s="110">
        <v>1</v>
      </c>
      <c r="AU17" s="110">
        <v>1</v>
      </c>
      <c r="AV17" s="110"/>
      <c r="AW17" s="110">
        <v>1</v>
      </c>
      <c r="AX17" s="110">
        <v>67</v>
      </c>
      <c r="AY17" s="110"/>
      <c r="AZ17" s="110"/>
      <c r="BA17" s="110">
        <v>1</v>
      </c>
      <c r="BB17" s="110"/>
      <c r="BC17" s="110"/>
      <c r="BD17" s="110"/>
      <c r="BE17" s="110"/>
      <c r="BF17" s="110">
        <v>4</v>
      </c>
      <c r="BG17" s="110"/>
      <c r="BH17" s="110">
        <v>42</v>
      </c>
      <c r="BI17" s="110"/>
    </row>
    <row r="18" spans="1:63" x14ac:dyDescent="0.25">
      <c r="A18" s="110" t="s">
        <v>306</v>
      </c>
      <c r="B18" s="110">
        <v>45</v>
      </c>
      <c r="C18" s="110">
        <v>4</v>
      </c>
      <c r="D18" s="110">
        <v>58</v>
      </c>
      <c r="E18" s="110">
        <v>1</v>
      </c>
      <c r="F18" s="110"/>
      <c r="G18" s="110">
        <v>1</v>
      </c>
      <c r="H18" s="110">
        <v>22</v>
      </c>
      <c r="I18" s="110">
        <v>3</v>
      </c>
      <c r="J18" s="110"/>
      <c r="K18" s="110">
        <v>1</v>
      </c>
      <c r="L18" s="110">
        <v>1</v>
      </c>
      <c r="M18" s="110">
        <v>1</v>
      </c>
      <c r="N18" s="110"/>
      <c r="O18" s="110"/>
      <c r="P18" s="110">
        <v>3</v>
      </c>
      <c r="Q18" s="110">
        <v>85</v>
      </c>
      <c r="R18" s="110">
        <v>12</v>
      </c>
      <c r="S18" s="110"/>
      <c r="T18" s="110">
        <v>87</v>
      </c>
      <c r="U18" s="110">
        <v>1</v>
      </c>
      <c r="V18" s="110">
        <v>4</v>
      </c>
      <c r="W18" s="110">
        <v>2</v>
      </c>
      <c r="X18" s="110"/>
      <c r="Y18" s="110">
        <v>2</v>
      </c>
      <c r="Z18" s="110"/>
      <c r="AA18" s="110"/>
      <c r="AB18" s="110"/>
      <c r="AC18" s="110">
        <v>52</v>
      </c>
      <c r="AD18" s="110">
        <v>1</v>
      </c>
      <c r="AE18" s="110"/>
      <c r="AF18" s="110">
        <v>1</v>
      </c>
      <c r="AG18" s="110"/>
      <c r="AH18" s="110">
        <v>26</v>
      </c>
      <c r="AI18" s="110">
        <v>2</v>
      </c>
      <c r="AJ18" s="110">
        <v>2</v>
      </c>
      <c r="AK18" s="110">
        <v>1</v>
      </c>
      <c r="AL18" s="110">
        <v>27</v>
      </c>
      <c r="AM18" s="110"/>
      <c r="AN18" s="110">
        <v>2</v>
      </c>
      <c r="AO18" s="110">
        <v>2</v>
      </c>
      <c r="AP18" s="110">
        <v>5</v>
      </c>
      <c r="AQ18" s="110">
        <v>2</v>
      </c>
      <c r="AR18" s="110">
        <v>1</v>
      </c>
      <c r="AS18" s="110"/>
      <c r="AT18" s="110">
        <v>2</v>
      </c>
      <c r="AU18" s="110"/>
      <c r="AV18" s="110"/>
      <c r="AW18" s="110"/>
      <c r="AX18" s="110">
        <v>30</v>
      </c>
      <c r="AY18" s="110"/>
      <c r="AZ18" s="110">
        <v>1</v>
      </c>
      <c r="BA18" s="110"/>
      <c r="BB18" s="110">
        <v>1</v>
      </c>
      <c r="BC18" s="110">
        <v>1</v>
      </c>
      <c r="BD18" s="110"/>
      <c r="BE18" s="110">
        <v>1</v>
      </c>
      <c r="BF18" s="110">
        <v>2</v>
      </c>
      <c r="BG18" s="110"/>
      <c r="BH18" s="110">
        <v>24</v>
      </c>
      <c r="BI18" s="110">
        <v>1</v>
      </c>
    </row>
    <row r="19" spans="1:63" x14ac:dyDescent="0.25">
      <c r="A19" s="110" t="s">
        <v>30</v>
      </c>
      <c r="B19" s="110">
        <v>174</v>
      </c>
      <c r="C19" s="110">
        <v>8</v>
      </c>
      <c r="D19" s="110">
        <v>188</v>
      </c>
      <c r="E19" s="110">
        <v>3</v>
      </c>
      <c r="F19" s="110"/>
      <c r="G19" s="110"/>
      <c r="H19" s="110">
        <v>51</v>
      </c>
      <c r="I19" s="110">
        <v>9</v>
      </c>
      <c r="J19" s="110">
        <v>5</v>
      </c>
      <c r="K19" s="110">
        <v>6</v>
      </c>
      <c r="L19" s="110"/>
      <c r="M19" s="110"/>
      <c r="N19" s="110">
        <v>1</v>
      </c>
      <c r="O19" s="110"/>
      <c r="P19" s="110">
        <v>4</v>
      </c>
      <c r="Q19" s="110">
        <v>278</v>
      </c>
      <c r="R19" s="110">
        <v>50</v>
      </c>
      <c r="S19" s="110">
        <v>1</v>
      </c>
      <c r="T19" s="110">
        <v>281</v>
      </c>
      <c r="U19" s="110">
        <v>3</v>
      </c>
      <c r="V19" s="110">
        <v>24</v>
      </c>
      <c r="W19" s="110">
        <v>13</v>
      </c>
      <c r="X19" s="110">
        <v>2</v>
      </c>
      <c r="Y19" s="110">
        <v>3</v>
      </c>
      <c r="Z19" s="110">
        <v>1</v>
      </c>
      <c r="AA19" s="110">
        <v>3</v>
      </c>
      <c r="AB19" s="110"/>
      <c r="AC19" s="110">
        <v>171</v>
      </c>
      <c r="AD19" s="110"/>
      <c r="AE19" s="110">
        <v>2</v>
      </c>
      <c r="AF19" s="110">
        <v>12</v>
      </c>
      <c r="AG19" s="110">
        <v>1</v>
      </c>
      <c r="AH19" s="110">
        <v>42</v>
      </c>
      <c r="AI19" s="110"/>
      <c r="AJ19" s="110">
        <v>3</v>
      </c>
      <c r="AK19" s="110">
        <v>13</v>
      </c>
      <c r="AL19" s="110">
        <v>82</v>
      </c>
      <c r="AM19" s="110"/>
      <c r="AN19" s="110">
        <v>4</v>
      </c>
      <c r="AO19" s="110">
        <v>13</v>
      </c>
      <c r="AP19" s="110">
        <v>4</v>
      </c>
      <c r="AQ19" s="110">
        <v>9</v>
      </c>
      <c r="AR19" s="110">
        <v>8</v>
      </c>
      <c r="AS19" s="110"/>
      <c r="AT19" s="110"/>
      <c r="AU19" s="110">
        <v>1</v>
      </c>
      <c r="AV19" s="110"/>
      <c r="AW19" s="110">
        <v>2</v>
      </c>
      <c r="AX19" s="110">
        <v>72</v>
      </c>
      <c r="AY19" s="110"/>
      <c r="AZ19" s="110">
        <v>3</v>
      </c>
      <c r="BA19" s="110"/>
      <c r="BB19" s="110"/>
      <c r="BC19" s="110"/>
      <c r="BD19" s="110"/>
      <c r="BE19" s="110"/>
      <c r="BF19" s="110">
        <v>5</v>
      </c>
      <c r="BG19" s="110"/>
      <c r="BH19" s="110">
        <v>81</v>
      </c>
      <c r="BI19" s="110"/>
    </row>
    <row r="20" spans="1:63" x14ac:dyDescent="0.25">
      <c r="A20" s="110" t="s">
        <v>312</v>
      </c>
      <c r="B20" s="110">
        <v>32</v>
      </c>
      <c r="C20" s="110">
        <v>3</v>
      </c>
      <c r="D20" s="110">
        <v>44</v>
      </c>
      <c r="E20" s="110">
        <v>1</v>
      </c>
      <c r="F20" s="110"/>
      <c r="G20" s="110"/>
      <c r="H20" s="110">
        <v>13</v>
      </c>
      <c r="I20" s="110">
        <v>5</v>
      </c>
      <c r="J20" s="110">
        <v>1</v>
      </c>
      <c r="K20" s="110"/>
      <c r="L20" s="110"/>
      <c r="M20" s="110"/>
      <c r="N20" s="110"/>
      <c r="O20" s="110"/>
      <c r="P20" s="110">
        <v>1</v>
      </c>
      <c r="Q20" s="110">
        <v>60</v>
      </c>
      <c r="R20" s="110">
        <v>5</v>
      </c>
      <c r="S20" s="110"/>
      <c r="T20" s="110">
        <v>97</v>
      </c>
      <c r="U20" s="110">
        <v>1</v>
      </c>
      <c r="V20" s="110">
        <v>4</v>
      </c>
      <c r="W20" s="110">
        <v>1</v>
      </c>
      <c r="X20" s="110"/>
      <c r="Y20" s="110"/>
      <c r="Z20" s="110">
        <v>1</v>
      </c>
      <c r="AA20" s="110"/>
      <c r="AB20" s="110"/>
      <c r="AC20" s="110">
        <v>42</v>
      </c>
      <c r="AD20" s="110"/>
      <c r="AE20" s="110"/>
      <c r="AF20" s="110">
        <v>5</v>
      </c>
      <c r="AG20" s="110"/>
      <c r="AH20" s="110">
        <v>24</v>
      </c>
      <c r="AI20" s="110">
        <v>1</v>
      </c>
      <c r="AJ20" s="110"/>
      <c r="AK20" s="110">
        <v>1</v>
      </c>
      <c r="AL20" s="110">
        <v>15</v>
      </c>
      <c r="AM20" s="110"/>
      <c r="AN20" s="110">
        <v>2</v>
      </c>
      <c r="AO20" s="110">
        <v>3</v>
      </c>
      <c r="AP20" s="110">
        <v>1</v>
      </c>
      <c r="AQ20" s="110">
        <v>2</v>
      </c>
      <c r="AR20" s="110">
        <v>3</v>
      </c>
      <c r="AS20" s="110"/>
      <c r="AT20" s="110">
        <v>1</v>
      </c>
      <c r="AU20" s="110"/>
      <c r="AV20" s="110"/>
      <c r="AW20" s="110"/>
      <c r="AX20" s="110">
        <v>22</v>
      </c>
      <c r="AY20" s="110"/>
      <c r="AZ20" s="110"/>
      <c r="BA20" s="110"/>
      <c r="BB20" s="110"/>
      <c r="BC20" s="110"/>
      <c r="BD20" s="110"/>
      <c r="BE20" s="110"/>
      <c r="BF20" s="110">
        <v>1</v>
      </c>
      <c r="BG20" s="110"/>
      <c r="BH20" s="110">
        <v>16</v>
      </c>
      <c r="BI20" s="110"/>
    </row>
    <row r="21" spans="1:63" x14ac:dyDescent="0.25">
      <c r="A21" s="110" t="s">
        <v>313</v>
      </c>
      <c r="B21" s="110">
        <v>14</v>
      </c>
      <c r="C21" s="110">
        <v>5</v>
      </c>
      <c r="D21" s="110">
        <v>31</v>
      </c>
      <c r="E21" s="110"/>
      <c r="F21" s="110">
        <v>2</v>
      </c>
      <c r="G21" s="110"/>
      <c r="H21" s="110">
        <v>5</v>
      </c>
      <c r="I21" s="110">
        <v>1</v>
      </c>
      <c r="J21" s="110">
        <v>1</v>
      </c>
      <c r="K21" s="110">
        <v>1</v>
      </c>
      <c r="L21" s="110"/>
      <c r="M21" s="110"/>
      <c r="N21" s="110"/>
      <c r="O21" s="110"/>
      <c r="P21" s="110"/>
      <c r="Q21" s="110">
        <v>39</v>
      </c>
      <c r="R21" s="110">
        <v>9</v>
      </c>
      <c r="S21" s="110">
        <v>1</v>
      </c>
      <c r="T21" s="110">
        <v>29</v>
      </c>
      <c r="U21" s="110"/>
      <c r="V21" s="110"/>
      <c r="W21" s="110">
        <v>2</v>
      </c>
      <c r="X21" s="110"/>
      <c r="Y21" s="110"/>
      <c r="Z21" s="110">
        <v>1</v>
      </c>
      <c r="AA21" s="110"/>
      <c r="AB21" s="110"/>
      <c r="AC21" s="110">
        <v>13</v>
      </c>
      <c r="AD21" s="110"/>
      <c r="AE21" s="110"/>
      <c r="AF21" s="110">
        <v>3</v>
      </c>
      <c r="AG21" s="110">
        <v>2</v>
      </c>
      <c r="AH21" s="110">
        <v>6</v>
      </c>
      <c r="AI21" s="110"/>
      <c r="AJ21" s="110"/>
      <c r="AK21" s="110"/>
      <c r="AL21" s="110">
        <v>16</v>
      </c>
      <c r="AM21" s="110"/>
      <c r="AN21" s="110">
        <v>1</v>
      </c>
      <c r="AO21" s="110">
        <v>1</v>
      </c>
      <c r="AP21" s="110"/>
      <c r="AQ21" s="110">
        <v>1</v>
      </c>
      <c r="AR21" s="110">
        <v>2</v>
      </c>
      <c r="AS21" s="110"/>
      <c r="AT21" s="110"/>
      <c r="AU21" s="110"/>
      <c r="AV21" s="110"/>
      <c r="AW21" s="110"/>
      <c r="AX21" s="110">
        <v>15</v>
      </c>
      <c r="AY21" s="110"/>
      <c r="AZ21" s="110">
        <v>3</v>
      </c>
      <c r="BA21" s="110"/>
      <c r="BB21" s="110"/>
      <c r="BC21" s="110"/>
      <c r="BD21" s="110"/>
      <c r="BE21" s="110"/>
      <c r="BF21" s="110"/>
      <c r="BG21" s="110"/>
      <c r="BH21" s="110">
        <v>10</v>
      </c>
      <c r="BI21" s="110"/>
    </row>
    <row r="22" spans="1:63" x14ac:dyDescent="0.25">
      <c r="A22" s="110" t="s">
        <v>324</v>
      </c>
      <c r="B22" s="110">
        <v>45</v>
      </c>
      <c r="C22" s="110">
        <v>2</v>
      </c>
      <c r="D22" s="110">
        <v>50</v>
      </c>
      <c r="E22" s="110"/>
      <c r="F22" s="110">
        <v>1</v>
      </c>
      <c r="G22" s="110">
        <v>1</v>
      </c>
      <c r="H22" s="110">
        <v>11</v>
      </c>
      <c r="I22" s="110">
        <v>3</v>
      </c>
      <c r="J22" s="110"/>
      <c r="K22" s="110">
        <v>1</v>
      </c>
      <c r="L22" s="110"/>
      <c r="M22" s="110"/>
      <c r="N22" s="110"/>
      <c r="O22" s="110"/>
      <c r="P22" s="110"/>
      <c r="Q22" s="110">
        <v>92</v>
      </c>
      <c r="R22" s="110">
        <v>12</v>
      </c>
      <c r="S22" s="110">
        <v>2</v>
      </c>
      <c r="T22" s="110">
        <v>82</v>
      </c>
      <c r="U22" s="110">
        <v>2</v>
      </c>
      <c r="V22" s="110">
        <v>5</v>
      </c>
      <c r="W22" s="110">
        <v>2</v>
      </c>
      <c r="X22" s="110">
        <v>1</v>
      </c>
      <c r="Y22" s="110">
        <v>1</v>
      </c>
      <c r="Z22" s="110"/>
      <c r="AA22" s="110">
        <v>2</v>
      </c>
      <c r="AB22" s="110"/>
      <c r="AC22" s="110">
        <v>43</v>
      </c>
      <c r="AD22" s="110"/>
      <c r="AE22" s="110"/>
      <c r="AF22" s="110">
        <v>3</v>
      </c>
      <c r="AG22" s="110"/>
      <c r="AH22" s="110">
        <v>19</v>
      </c>
      <c r="AI22" s="110">
        <v>1</v>
      </c>
      <c r="AJ22" s="110"/>
      <c r="AK22" s="110">
        <v>3</v>
      </c>
      <c r="AL22" s="110">
        <v>24</v>
      </c>
      <c r="AM22" s="110"/>
      <c r="AN22" s="110">
        <v>2</v>
      </c>
      <c r="AO22" s="110">
        <v>1</v>
      </c>
      <c r="AP22" s="110">
        <v>1</v>
      </c>
      <c r="AQ22" s="110">
        <v>3</v>
      </c>
      <c r="AR22" s="110">
        <v>2</v>
      </c>
      <c r="AS22" s="110"/>
      <c r="AT22" s="110">
        <v>1</v>
      </c>
      <c r="AU22" s="110">
        <v>1</v>
      </c>
      <c r="AV22" s="110"/>
      <c r="AW22" s="110"/>
      <c r="AX22" s="110">
        <v>20</v>
      </c>
      <c r="AY22" s="110"/>
      <c r="AZ22" s="110">
        <v>2</v>
      </c>
      <c r="BA22" s="110">
        <v>1</v>
      </c>
      <c r="BB22" s="110"/>
      <c r="BC22" s="110"/>
      <c r="BD22" s="110"/>
      <c r="BE22" s="110">
        <v>1</v>
      </c>
      <c r="BF22" s="110">
        <v>2</v>
      </c>
      <c r="BG22" s="110"/>
      <c r="BH22" s="110">
        <v>23</v>
      </c>
      <c r="BI22" s="110">
        <v>1</v>
      </c>
    </row>
    <row r="23" spans="1:63" x14ac:dyDescent="0.25">
      <c r="A23" s="110" t="s">
        <v>31</v>
      </c>
      <c r="B23" s="110">
        <v>50</v>
      </c>
      <c r="C23" s="110">
        <v>3</v>
      </c>
      <c r="D23" s="110">
        <v>52</v>
      </c>
      <c r="E23" s="110">
        <v>1</v>
      </c>
      <c r="F23" s="110"/>
      <c r="G23" s="110">
        <v>1</v>
      </c>
      <c r="H23" s="110">
        <v>14</v>
      </c>
      <c r="I23" s="110">
        <v>2</v>
      </c>
      <c r="J23" s="110">
        <v>3</v>
      </c>
      <c r="K23" s="110"/>
      <c r="L23" s="110"/>
      <c r="M23" s="110"/>
      <c r="N23" s="110"/>
      <c r="O23" s="110"/>
      <c r="P23" s="110"/>
      <c r="Q23" s="110">
        <v>84</v>
      </c>
      <c r="R23" s="110">
        <v>10</v>
      </c>
      <c r="S23" s="110">
        <v>1</v>
      </c>
      <c r="T23" s="110">
        <v>88</v>
      </c>
      <c r="U23" s="110"/>
      <c r="V23" s="110">
        <v>4</v>
      </c>
      <c r="W23" s="110">
        <v>1</v>
      </c>
      <c r="X23" s="110">
        <v>1</v>
      </c>
      <c r="Y23" s="110">
        <v>1</v>
      </c>
      <c r="Z23" s="110">
        <v>2</v>
      </c>
      <c r="AA23" s="110"/>
      <c r="AB23" s="110"/>
      <c r="AC23" s="110">
        <v>67</v>
      </c>
      <c r="AD23" s="110"/>
      <c r="AE23" s="110">
        <v>1</v>
      </c>
      <c r="AF23" s="110">
        <v>2</v>
      </c>
      <c r="AG23" s="110"/>
      <c r="AH23" s="110">
        <v>28</v>
      </c>
      <c r="AI23" s="110"/>
      <c r="AJ23" s="110">
        <v>2</v>
      </c>
      <c r="AK23" s="110">
        <v>3</v>
      </c>
      <c r="AL23" s="110">
        <v>27</v>
      </c>
      <c r="AM23" s="110"/>
      <c r="AN23" s="110">
        <v>6</v>
      </c>
      <c r="AO23" s="110">
        <v>2</v>
      </c>
      <c r="AP23" s="110"/>
      <c r="AQ23" s="110">
        <v>2</v>
      </c>
      <c r="AR23" s="110">
        <v>1</v>
      </c>
      <c r="AS23" s="110"/>
      <c r="AT23" s="110"/>
      <c r="AU23" s="110">
        <v>1</v>
      </c>
      <c r="AV23" s="110"/>
      <c r="AW23" s="110">
        <v>1</v>
      </c>
      <c r="AX23" s="110">
        <v>36</v>
      </c>
      <c r="AY23" s="110">
        <v>1</v>
      </c>
      <c r="AZ23" s="110">
        <v>1</v>
      </c>
      <c r="BA23" s="110"/>
      <c r="BB23" s="110"/>
      <c r="BC23" s="110"/>
      <c r="BD23" s="110"/>
      <c r="BE23" s="110">
        <v>3</v>
      </c>
      <c r="BF23" s="110">
        <v>3</v>
      </c>
      <c r="BG23" s="110"/>
      <c r="BH23" s="110">
        <v>43</v>
      </c>
      <c r="BI23" s="110"/>
    </row>
    <row r="24" spans="1:63" x14ac:dyDescent="0.25">
      <c r="A24" s="110" t="s">
        <v>32</v>
      </c>
      <c r="B24" s="110">
        <v>103</v>
      </c>
      <c r="C24" s="110">
        <v>4</v>
      </c>
      <c r="D24" s="110">
        <v>112</v>
      </c>
      <c r="E24" s="110"/>
      <c r="F24" s="110">
        <v>1</v>
      </c>
      <c r="G24" s="110">
        <v>1</v>
      </c>
      <c r="H24" s="110">
        <v>12</v>
      </c>
      <c r="I24" s="110">
        <v>1</v>
      </c>
      <c r="J24" s="110">
        <v>2</v>
      </c>
      <c r="K24" s="110">
        <v>1</v>
      </c>
      <c r="L24" s="110">
        <v>1</v>
      </c>
      <c r="M24" s="110"/>
      <c r="N24" s="110">
        <v>1</v>
      </c>
      <c r="O24" s="110"/>
      <c r="P24" s="110">
        <v>3</v>
      </c>
      <c r="Q24" s="110">
        <v>214</v>
      </c>
      <c r="R24" s="110">
        <v>17</v>
      </c>
      <c r="S24" s="110">
        <v>1</v>
      </c>
      <c r="T24" s="110">
        <v>137</v>
      </c>
      <c r="U24" s="110"/>
      <c r="V24" s="110">
        <v>12</v>
      </c>
      <c r="W24" s="110">
        <v>5</v>
      </c>
      <c r="X24" s="110">
        <v>2</v>
      </c>
      <c r="Y24" s="110"/>
      <c r="Z24" s="110"/>
      <c r="AA24" s="110">
        <v>2</v>
      </c>
      <c r="AB24" s="110"/>
      <c r="AC24" s="110">
        <v>83</v>
      </c>
      <c r="AD24" s="110"/>
      <c r="AE24" s="110">
        <v>1</v>
      </c>
      <c r="AF24" s="110">
        <v>4</v>
      </c>
      <c r="AG24" s="110"/>
      <c r="AH24" s="110">
        <v>30</v>
      </c>
      <c r="AI24" s="110"/>
      <c r="AJ24" s="110">
        <v>2</v>
      </c>
      <c r="AK24" s="110">
        <v>6</v>
      </c>
      <c r="AL24" s="110">
        <v>36</v>
      </c>
      <c r="AM24" s="110"/>
      <c r="AN24" s="110">
        <v>4</v>
      </c>
      <c r="AO24" s="110">
        <v>5</v>
      </c>
      <c r="AP24" s="110">
        <v>1</v>
      </c>
      <c r="AQ24" s="110">
        <v>3</v>
      </c>
      <c r="AR24" s="110">
        <v>3</v>
      </c>
      <c r="AS24" s="110"/>
      <c r="AT24" s="110">
        <v>1</v>
      </c>
      <c r="AU24" s="110">
        <v>1</v>
      </c>
      <c r="AV24" s="110"/>
      <c r="AW24" s="110"/>
      <c r="AX24" s="110">
        <v>52</v>
      </c>
      <c r="AY24" s="110"/>
      <c r="AZ24" s="110">
        <v>3</v>
      </c>
      <c r="BA24" s="110">
        <v>2</v>
      </c>
      <c r="BB24" s="110"/>
      <c r="BC24" s="110"/>
      <c r="BD24" s="110"/>
      <c r="BE24" s="110">
        <v>2</v>
      </c>
      <c r="BF24" s="110">
        <v>2</v>
      </c>
      <c r="BG24" s="110">
        <v>1</v>
      </c>
      <c r="BH24" s="110">
        <v>48</v>
      </c>
      <c r="BI24" s="110"/>
    </row>
    <row r="25" spans="1:63" x14ac:dyDescent="0.25">
      <c r="A25" s="110" t="s">
        <v>314</v>
      </c>
      <c r="B25" s="110">
        <v>42</v>
      </c>
      <c r="C25" s="110">
        <v>3</v>
      </c>
      <c r="D25" s="110">
        <v>38</v>
      </c>
      <c r="E25" s="110">
        <v>1</v>
      </c>
      <c r="F25" s="110"/>
      <c r="G25" s="110">
        <v>1</v>
      </c>
      <c r="H25" s="110">
        <v>9</v>
      </c>
      <c r="I25" s="110">
        <v>4</v>
      </c>
      <c r="J25" s="110">
        <v>1</v>
      </c>
      <c r="K25" s="110"/>
      <c r="L25" s="110">
        <v>1</v>
      </c>
      <c r="M25" s="110"/>
      <c r="N25" s="110"/>
      <c r="O25" s="110"/>
      <c r="P25" s="110">
        <v>2</v>
      </c>
      <c r="Q25" s="110">
        <v>68</v>
      </c>
      <c r="R25" s="110">
        <v>5</v>
      </c>
      <c r="S25" s="110"/>
      <c r="T25" s="110">
        <v>60</v>
      </c>
      <c r="U25" s="110">
        <v>1</v>
      </c>
      <c r="V25" s="110">
        <v>2</v>
      </c>
      <c r="W25" s="110">
        <v>7</v>
      </c>
      <c r="X25" s="110"/>
      <c r="Y25" s="110"/>
      <c r="Z25" s="110"/>
      <c r="AA25" s="110">
        <v>1</v>
      </c>
      <c r="AB25" s="110">
        <v>1</v>
      </c>
      <c r="AC25" s="110">
        <v>37</v>
      </c>
      <c r="AD25" s="110"/>
      <c r="AE25" s="110"/>
      <c r="AF25" s="110">
        <v>2</v>
      </c>
      <c r="AG25" s="110"/>
      <c r="AH25" s="110">
        <v>20</v>
      </c>
      <c r="AI25" s="110">
        <v>1</v>
      </c>
      <c r="AJ25" s="110">
        <v>1</v>
      </c>
      <c r="AK25" s="110">
        <v>3</v>
      </c>
      <c r="AL25" s="110">
        <v>23</v>
      </c>
      <c r="AM25" s="110"/>
      <c r="AN25" s="110"/>
      <c r="AO25" s="110"/>
      <c r="AP25" s="110">
        <v>1</v>
      </c>
      <c r="AQ25" s="110">
        <v>3</v>
      </c>
      <c r="AR25" s="110">
        <v>3</v>
      </c>
      <c r="AS25" s="110"/>
      <c r="AT25" s="110"/>
      <c r="AU25" s="110"/>
      <c r="AV25" s="110"/>
      <c r="AW25" s="110">
        <v>1</v>
      </c>
      <c r="AX25" s="110">
        <v>48</v>
      </c>
      <c r="AY25" s="110">
        <v>1</v>
      </c>
      <c r="AZ25" s="110"/>
      <c r="BA25" s="110"/>
      <c r="BB25" s="110"/>
      <c r="BC25" s="110"/>
      <c r="BD25" s="110">
        <v>1</v>
      </c>
      <c r="BE25" s="110">
        <v>2</v>
      </c>
      <c r="BF25" s="110">
        <v>1</v>
      </c>
      <c r="BG25" s="110"/>
      <c r="BH25" s="110">
        <v>18</v>
      </c>
      <c r="BI25" s="110"/>
    </row>
    <row r="26" spans="1:63" x14ac:dyDescent="0.25">
      <c r="A26" s="110" t="s">
        <v>33</v>
      </c>
      <c r="B26" s="110">
        <v>23</v>
      </c>
      <c r="C26" s="110"/>
      <c r="D26" s="110">
        <v>15</v>
      </c>
      <c r="E26" s="110">
        <v>2</v>
      </c>
      <c r="F26" s="110"/>
      <c r="G26" s="110"/>
      <c r="H26" s="110">
        <v>6</v>
      </c>
      <c r="I26" s="110"/>
      <c r="J26" s="110">
        <v>1</v>
      </c>
      <c r="K26" s="110"/>
      <c r="L26" s="110"/>
      <c r="M26" s="110"/>
      <c r="N26" s="110"/>
      <c r="O26" s="110"/>
      <c r="P26" s="110"/>
      <c r="Q26" s="110">
        <v>33</v>
      </c>
      <c r="R26" s="110">
        <v>2</v>
      </c>
      <c r="S26" s="110"/>
      <c r="T26" s="110">
        <v>30</v>
      </c>
      <c r="U26" s="110"/>
      <c r="V26" s="110">
        <v>2</v>
      </c>
      <c r="W26" s="110"/>
      <c r="X26" s="110"/>
      <c r="Y26" s="110"/>
      <c r="Z26" s="110">
        <v>2</v>
      </c>
      <c r="AA26" s="110"/>
      <c r="AB26" s="110"/>
      <c r="AC26" s="110">
        <v>23</v>
      </c>
      <c r="AD26" s="110"/>
      <c r="AE26" s="110">
        <v>1</v>
      </c>
      <c r="AF26" s="110"/>
      <c r="AG26" s="110"/>
      <c r="AH26" s="110">
        <v>9</v>
      </c>
      <c r="AI26" s="110"/>
      <c r="AJ26" s="110"/>
      <c r="AK26" s="110">
        <v>2</v>
      </c>
      <c r="AL26" s="110">
        <v>6</v>
      </c>
      <c r="AM26" s="110"/>
      <c r="AN26" s="110"/>
      <c r="AO26" s="110">
        <v>1</v>
      </c>
      <c r="AP26" s="110">
        <v>1</v>
      </c>
      <c r="AQ26" s="110">
        <v>2</v>
      </c>
      <c r="AR26" s="110"/>
      <c r="AS26" s="110"/>
      <c r="AT26" s="110"/>
      <c r="AU26" s="110"/>
      <c r="AV26" s="110"/>
      <c r="AW26" s="110">
        <v>1</v>
      </c>
      <c r="AX26" s="110">
        <v>14</v>
      </c>
      <c r="AY26" s="110"/>
      <c r="AZ26" s="110"/>
      <c r="BA26" s="110"/>
      <c r="BB26" s="110">
        <v>1</v>
      </c>
      <c r="BC26" s="110">
        <v>1</v>
      </c>
      <c r="BD26" s="110"/>
      <c r="BE26" s="110"/>
      <c r="BF26" s="110"/>
      <c r="BG26" s="110"/>
      <c r="BH26" s="110">
        <v>13</v>
      </c>
      <c r="BI26" s="110"/>
    </row>
    <row r="27" spans="1:63" x14ac:dyDescent="0.25">
      <c r="A27" s="110" t="s">
        <v>34</v>
      </c>
      <c r="B27" s="110">
        <v>15</v>
      </c>
      <c r="C27" s="110">
        <v>1</v>
      </c>
      <c r="D27" s="110">
        <v>16</v>
      </c>
      <c r="E27" s="110">
        <v>1</v>
      </c>
      <c r="F27" s="110"/>
      <c r="G27" s="110"/>
      <c r="H27" s="110">
        <v>9</v>
      </c>
      <c r="I27" s="110">
        <v>1</v>
      </c>
      <c r="J27" s="110">
        <v>1</v>
      </c>
      <c r="K27" s="110"/>
      <c r="L27" s="110"/>
      <c r="M27" s="110">
        <v>1</v>
      </c>
      <c r="N27" s="110">
        <v>2</v>
      </c>
      <c r="O27" s="110"/>
      <c r="P27" s="110">
        <v>1</v>
      </c>
      <c r="Q27" s="110">
        <v>57</v>
      </c>
      <c r="R27" s="110">
        <v>3</v>
      </c>
      <c r="S27" s="110"/>
      <c r="T27" s="110">
        <v>31</v>
      </c>
      <c r="U27" s="110">
        <v>1</v>
      </c>
      <c r="V27" s="110">
        <v>5</v>
      </c>
      <c r="W27" s="110">
        <v>2</v>
      </c>
      <c r="X27" s="110">
        <v>1</v>
      </c>
      <c r="Y27" s="110"/>
      <c r="Z27" s="110"/>
      <c r="AA27" s="110"/>
      <c r="AB27" s="110"/>
      <c r="AC27" s="110">
        <v>21</v>
      </c>
      <c r="AD27" s="110"/>
      <c r="AE27" s="110"/>
      <c r="AF27" s="110"/>
      <c r="AG27" s="110"/>
      <c r="AH27" s="110">
        <v>8</v>
      </c>
      <c r="AI27" s="110">
        <v>2</v>
      </c>
      <c r="AJ27" s="110">
        <v>2</v>
      </c>
      <c r="AK27" s="110">
        <v>3</v>
      </c>
      <c r="AL27" s="110">
        <v>9</v>
      </c>
      <c r="AM27" s="110"/>
      <c r="AN27" s="110"/>
      <c r="AO27" s="110">
        <v>2</v>
      </c>
      <c r="AP27" s="110"/>
      <c r="AQ27" s="110">
        <v>4</v>
      </c>
      <c r="AR27" s="110"/>
      <c r="AS27" s="110"/>
      <c r="AT27" s="110"/>
      <c r="AU27" s="110"/>
      <c r="AV27" s="110">
        <v>1</v>
      </c>
      <c r="AW27" s="110"/>
      <c r="AX27" s="110">
        <v>8</v>
      </c>
      <c r="AY27" s="110"/>
      <c r="AZ27" s="110"/>
      <c r="BA27" s="110"/>
      <c r="BB27" s="110"/>
      <c r="BC27" s="110"/>
      <c r="BD27" s="110"/>
      <c r="BE27" s="110"/>
      <c r="BF27" s="110">
        <v>1</v>
      </c>
      <c r="BG27" s="110"/>
      <c r="BH27" s="110">
        <v>13</v>
      </c>
      <c r="BI27" s="110"/>
    </row>
    <row r="28" spans="1:63" x14ac:dyDescent="0.25">
      <c r="A28" s="110" t="s">
        <v>307</v>
      </c>
      <c r="B28" s="110">
        <v>20</v>
      </c>
      <c r="C28" s="110">
        <v>4</v>
      </c>
      <c r="D28" s="110">
        <v>17</v>
      </c>
      <c r="E28" s="110"/>
      <c r="F28" s="110"/>
      <c r="G28" s="110"/>
      <c r="H28" s="110">
        <v>3</v>
      </c>
      <c r="I28" s="110">
        <v>2</v>
      </c>
      <c r="J28" s="110"/>
      <c r="K28" s="110">
        <v>1</v>
      </c>
      <c r="L28" s="110"/>
      <c r="M28" s="110">
        <v>1</v>
      </c>
      <c r="N28" s="110"/>
      <c r="O28" s="110"/>
      <c r="P28" s="110"/>
      <c r="Q28" s="110">
        <v>47</v>
      </c>
      <c r="R28" s="110">
        <v>6</v>
      </c>
      <c r="S28" s="110"/>
      <c r="T28" s="110">
        <v>43</v>
      </c>
      <c r="U28" s="110">
        <v>1</v>
      </c>
      <c r="V28" s="110">
        <v>2</v>
      </c>
      <c r="W28" s="110"/>
      <c r="X28" s="110">
        <v>2</v>
      </c>
      <c r="Y28" s="110">
        <v>1</v>
      </c>
      <c r="Z28" s="110">
        <v>1</v>
      </c>
      <c r="AA28" s="110"/>
      <c r="AB28" s="110">
        <v>1</v>
      </c>
      <c r="AC28" s="110">
        <v>25</v>
      </c>
      <c r="AD28" s="110"/>
      <c r="AE28" s="110"/>
      <c r="AF28" s="110">
        <v>6</v>
      </c>
      <c r="AG28" s="110"/>
      <c r="AH28" s="110">
        <v>9</v>
      </c>
      <c r="AI28" s="110"/>
      <c r="AJ28" s="110"/>
      <c r="AK28" s="110">
        <v>3</v>
      </c>
      <c r="AL28" s="110">
        <v>14</v>
      </c>
      <c r="AM28" s="110"/>
      <c r="AN28" s="110">
        <v>1</v>
      </c>
      <c r="AO28" s="110">
        <v>2</v>
      </c>
      <c r="AP28" s="110">
        <v>2</v>
      </c>
      <c r="AQ28" s="110">
        <v>1</v>
      </c>
      <c r="AR28" s="110"/>
      <c r="AS28" s="110"/>
      <c r="AT28" s="110"/>
      <c r="AU28" s="110"/>
      <c r="AV28" s="110">
        <v>1</v>
      </c>
      <c r="AW28" s="110"/>
      <c r="AX28" s="110">
        <v>19</v>
      </c>
      <c r="AY28" s="110"/>
      <c r="AZ28" s="110">
        <v>1</v>
      </c>
      <c r="BA28" s="110">
        <v>1</v>
      </c>
      <c r="BB28" s="110"/>
      <c r="BC28" s="110"/>
      <c r="BD28" s="110"/>
      <c r="BE28" s="110">
        <v>1</v>
      </c>
      <c r="BF28" s="110"/>
      <c r="BG28" s="110"/>
      <c r="BH28" s="110">
        <v>10</v>
      </c>
      <c r="BI28" s="110"/>
    </row>
    <row r="29" spans="1:63" x14ac:dyDescent="0.25">
      <c r="A29" s="110" t="s">
        <v>35</v>
      </c>
      <c r="B29" s="110">
        <v>276</v>
      </c>
      <c r="C29" s="110">
        <v>8</v>
      </c>
      <c r="D29" s="110">
        <v>264</v>
      </c>
      <c r="E29" s="110">
        <v>4</v>
      </c>
      <c r="F29" s="110"/>
      <c r="G29" s="110"/>
      <c r="H29" s="110">
        <v>85</v>
      </c>
      <c r="I29" s="110">
        <v>7</v>
      </c>
      <c r="J29" s="110">
        <v>7</v>
      </c>
      <c r="K29" s="110">
        <v>2</v>
      </c>
      <c r="L29" s="110">
        <v>1</v>
      </c>
      <c r="M29" s="110"/>
      <c r="N29" s="110">
        <v>2</v>
      </c>
      <c r="O29" s="110">
        <v>1</v>
      </c>
      <c r="P29" s="110">
        <v>8</v>
      </c>
      <c r="Q29" s="110">
        <v>523</v>
      </c>
      <c r="R29" s="110">
        <v>40</v>
      </c>
      <c r="S29" s="110">
        <v>11</v>
      </c>
      <c r="T29" s="110">
        <v>347</v>
      </c>
      <c r="U29" s="110">
        <v>6</v>
      </c>
      <c r="V29" s="110">
        <v>35</v>
      </c>
      <c r="W29" s="110">
        <v>12</v>
      </c>
      <c r="X29" s="110">
        <v>1</v>
      </c>
      <c r="Y29" s="110">
        <v>5</v>
      </c>
      <c r="Z29" s="110">
        <v>2</v>
      </c>
      <c r="AA29" s="110">
        <v>3</v>
      </c>
      <c r="AB29" s="110"/>
      <c r="AC29" s="110">
        <v>241</v>
      </c>
      <c r="AD29" s="110"/>
      <c r="AE29" s="110">
        <v>1</v>
      </c>
      <c r="AF29" s="110">
        <v>16</v>
      </c>
      <c r="AG29" s="110">
        <v>2</v>
      </c>
      <c r="AH29" s="110">
        <v>93</v>
      </c>
      <c r="AI29" s="110">
        <v>8</v>
      </c>
      <c r="AJ29" s="110">
        <v>11</v>
      </c>
      <c r="AK29" s="110">
        <v>11</v>
      </c>
      <c r="AL29" s="110">
        <v>116</v>
      </c>
      <c r="AM29" s="110"/>
      <c r="AN29" s="110">
        <v>10</v>
      </c>
      <c r="AO29" s="110">
        <v>10</v>
      </c>
      <c r="AP29" s="110">
        <v>8</v>
      </c>
      <c r="AQ29" s="110">
        <v>13</v>
      </c>
      <c r="AR29" s="110">
        <v>7</v>
      </c>
      <c r="AS29" s="110"/>
      <c r="AT29" s="110">
        <v>3</v>
      </c>
      <c r="AU29" s="110">
        <v>2</v>
      </c>
      <c r="AV29" s="110">
        <v>2</v>
      </c>
      <c r="AW29" s="110">
        <v>3</v>
      </c>
      <c r="AX29" s="110">
        <v>115</v>
      </c>
      <c r="AY29" s="110">
        <v>2</v>
      </c>
      <c r="AZ29" s="110">
        <v>1</v>
      </c>
      <c r="BA29" s="110">
        <v>2</v>
      </c>
      <c r="BB29" s="110">
        <v>2</v>
      </c>
      <c r="BC29" s="110">
        <v>2</v>
      </c>
      <c r="BD29" s="110">
        <v>1</v>
      </c>
      <c r="BE29" s="110">
        <v>4</v>
      </c>
      <c r="BF29" s="110">
        <v>7</v>
      </c>
      <c r="BG29" s="110">
        <v>2</v>
      </c>
      <c r="BH29" s="110">
        <v>120</v>
      </c>
      <c r="BI29" s="110">
        <v>3</v>
      </c>
      <c r="BJ29" s="117"/>
      <c r="BK29" s="117"/>
    </row>
    <row r="30" spans="1:63" x14ac:dyDescent="0.25">
      <c r="A30" s="110" t="s">
        <v>36</v>
      </c>
      <c r="B30" s="110">
        <v>33</v>
      </c>
      <c r="C30" s="110">
        <v>3</v>
      </c>
      <c r="D30" s="110">
        <v>48</v>
      </c>
      <c r="E30" s="110">
        <v>1</v>
      </c>
      <c r="F30" s="110"/>
      <c r="G30" s="110"/>
      <c r="H30" s="110">
        <v>15</v>
      </c>
      <c r="I30" s="110">
        <v>2</v>
      </c>
      <c r="J30" s="110">
        <v>2</v>
      </c>
      <c r="K30" s="110">
        <v>1</v>
      </c>
      <c r="L30" s="110"/>
      <c r="M30" s="110"/>
      <c r="N30" s="110"/>
      <c r="O30" s="110"/>
      <c r="P30" s="110"/>
      <c r="Q30" s="110">
        <v>86</v>
      </c>
      <c r="R30" s="110">
        <v>6</v>
      </c>
      <c r="S30" s="110">
        <v>1</v>
      </c>
      <c r="T30" s="110">
        <v>89</v>
      </c>
      <c r="U30" s="110"/>
      <c r="V30" s="110">
        <v>5</v>
      </c>
      <c r="W30" s="110">
        <v>2</v>
      </c>
      <c r="X30" s="110">
        <v>1</v>
      </c>
      <c r="Y30" s="110"/>
      <c r="Z30" s="110">
        <v>2</v>
      </c>
      <c r="AA30" s="110">
        <v>1</v>
      </c>
      <c r="AB30" s="110"/>
      <c r="AC30" s="110">
        <v>46</v>
      </c>
      <c r="AD30" s="110"/>
      <c r="AE30" s="110">
        <v>1</v>
      </c>
      <c r="AF30" s="110">
        <v>5</v>
      </c>
      <c r="AG30" s="110">
        <v>1</v>
      </c>
      <c r="AH30" s="110">
        <v>22</v>
      </c>
      <c r="AI30" s="110">
        <v>2</v>
      </c>
      <c r="AJ30" s="110">
        <v>3</v>
      </c>
      <c r="AK30" s="110">
        <v>3</v>
      </c>
      <c r="AL30" s="110">
        <v>29</v>
      </c>
      <c r="AM30" s="110"/>
      <c r="AN30" s="110">
        <v>3</v>
      </c>
      <c r="AO30" s="110">
        <v>3</v>
      </c>
      <c r="AP30" s="110">
        <v>4</v>
      </c>
      <c r="AQ30" s="110">
        <v>2</v>
      </c>
      <c r="AR30" s="110">
        <v>2</v>
      </c>
      <c r="AS30" s="110"/>
      <c r="AT30" s="110"/>
      <c r="AU30" s="110"/>
      <c r="AV30" s="110"/>
      <c r="AW30" s="110">
        <v>2</v>
      </c>
      <c r="AX30" s="110">
        <v>32</v>
      </c>
      <c r="AY30" s="110"/>
      <c r="AZ30" s="110">
        <v>2</v>
      </c>
      <c r="BA30" s="110">
        <v>2</v>
      </c>
      <c r="BB30" s="110">
        <v>1</v>
      </c>
      <c r="BC30" s="110"/>
      <c r="BD30" s="110"/>
      <c r="BE30" s="110">
        <v>5</v>
      </c>
      <c r="BF30" s="110">
        <v>1</v>
      </c>
      <c r="BG30" s="110"/>
      <c r="BH30" s="110">
        <v>30</v>
      </c>
      <c r="BI30" s="110">
        <v>1</v>
      </c>
      <c r="BJ30" s="117"/>
      <c r="BK30" s="117"/>
    </row>
    <row r="31" spans="1:63" s="116" customFormat="1" x14ac:dyDescent="0.25">
      <c r="A31" s="159" t="s">
        <v>0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</row>
    <row r="32" spans="1:63" s="202" customFormat="1" x14ac:dyDescent="0.25">
      <c r="A32" s="110" t="s">
        <v>3</v>
      </c>
      <c r="B32" s="110">
        <v>1824</v>
      </c>
      <c r="C32" s="110">
        <v>86</v>
      </c>
      <c r="D32" s="110">
        <v>1882</v>
      </c>
      <c r="E32" s="110">
        <v>31</v>
      </c>
      <c r="F32" s="110">
        <v>4</v>
      </c>
      <c r="G32" s="110">
        <v>22</v>
      </c>
      <c r="H32" s="110">
        <v>602</v>
      </c>
      <c r="I32" s="110">
        <v>65</v>
      </c>
      <c r="J32" s="110">
        <v>44</v>
      </c>
      <c r="K32" s="110">
        <v>30</v>
      </c>
      <c r="L32" s="110">
        <v>18</v>
      </c>
      <c r="M32" s="110">
        <v>8</v>
      </c>
      <c r="N32" s="110">
        <v>14</v>
      </c>
      <c r="O32" s="110">
        <v>8</v>
      </c>
      <c r="P32" s="110">
        <v>40</v>
      </c>
      <c r="Q32" s="110">
        <v>3495</v>
      </c>
      <c r="R32" s="110">
        <v>370</v>
      </c>
      <c r="S32" s="110">
        <v>45</v>
      </c>
      <c r="T32" s="110">
        <v>2898</v>
      </c>
      <c r="U32" s="110">
        <v>34</v>
      </c>
      <c r="V32" s="110">
        <v>254</v>
      </c>
      <c r="W32" s="110">
        <v>107</v>
      </c>
      <c r="X32" s="110">
        <v>29</v>
      </c>
      <c r="Y32" s="110">
        <v>25</v>
      </c>
      <c r="Z32" s="110">
        <v>21</v>
      </c>
      <c r="AA32" s="110">
        <v>16</v>
      </c>
      <c r="AB32" s="110">
        <v>3</v>
      </c>
      <c r="AC32" s="110">
        <v>1853</v>
      </c>
      <c r="AD32" s="110">
        <v>1</v>
      </c>
      <c r="AE32" s="110">
        <v>19</v>
      </c>
      <c r="AF32" s="110">
        <v>129</v>
      </c>
      <c r="AG32" s="110">
        <v>14</v>
      </c>
      <c r="AH32" s="110">
        <v>724</v>
      </c>
      <c r="AI32" s="110">
        <v>42</v>
      </c>
      <c r="AJ32" s="110">
        <v>62</v>
      </c>
      <c r="AK32" s="110">
        <v>110</v>
      </c>
      <c r="AL32" s="110">
        <v>880</v>
      </c>
      <c r="AM32" s="110">
        <v>1</v>
      </c>
      <c r="AN32" s="110">
        <v>70</v>
      </c>
      <c r="AO32" s="110">
        <v>77</v>
      </c>
      <c r="AP32" s="110">
        <v>72</v>
      </c>
      <c r="AQ32" s="110">
        <v>106</v>
      </c>
      <c r="AR32" s="110">
        <v>57</v>
      </c>
      <c r="AS32" s="110">
        <v>1</v>
      </c>
      <c r="AT32" s="110">
        <v>24</v>
      </c>
      <c r="AU32" s="110">
        <v>7</v>
      </c>
      <c r="AV32" s="110">
        <v>11</v>
      </c>
      <c r="AW32" s="110">
        <v>32</v>
      </c>
      <c r="AX32" s="110">
        <v>904</v>
      </c>
      <c r="AY32" s="110">
        <v>11</v>
      </c>
      <c r="AZ32" s="110">
        <v>27</v>
      </c>
      <c r="BA32" s="110">
        <v>23</v>
      </c>
      <c r="BB32" s="110">
        <v>11</v>
      </c>
      <c r="BC32" s="110">
        <v>10</v>
      </c>
      <c r="BD32" s="110">
        <v>6</v>
      </c>
      <c r="BE32" s="110">
        <v>43</v>
      </c>
      <c r="BF32" s="110">
        <v>50</v>
      </c>
      <c r="BG32" s="110">
        <v>11</v>
      </c>
      <c r="BH32" s="110">
        <v>937</v>
      </c>
      <c r="BI32" s="110">
        <v>22</v>
      </c>
      <c r="BJ32" s="126"/>
      <c r="BK32" s="117"/>
    </row>
    <row r="33" spans="1:63" s="202" customFormat="1" x14ac:dyDescent="0.25">
      <c r="A33" s="110" t="s">
        <v>10</v>
      </c>
      <c r="B33" s="110">
        <v>174</v>
      </c>
      <c r="C33" s="110">
        <v>5</v>
      </c>
      <c r="D33" s="110">
        <v>230</v>
      </c>
      <c r="E33" s="110">
        <v>2</v>
      </c>
      <c r="F33" s="110">
        <v>1</v>
      </c>
      <c r="G33" s="110">
        <v>2</v>
      </c>
      <c r="H33" s="110">
        <v>38</v>
      </c>
      <c r="I33" s="110">
        <v>6</v>
      </c>
      <c r="J33" s="110">
        <v>7</v>
      </c>
      <c r="K33" s="110">
        <v>1</v>
      </c>
      <c r="L33" s="110"/>
      <c r="M33" s="110"/>
      <c r="N33" s="110"/>
      <c r="O33" s="110"/>
      <c r="P33" s="110">
        <v>1</v>
      </c>
      <c r="Q33" s="110">
        <v>273</v>
      </c>
      <c r="R33" s="110">
        <v>36</v>
      </c>
      <c r="S33" s="110">
        <v>2</v>
      </c>
      <c r="T33" s="110">
        <v>344</v>
      </c>
      <c r="U33" s="110"/>
      <c r="V33" s="110">
        <v>11</v>
      </c>
      <c r="W33" s="110">
        <v>1</v>
      </c>
      <c r="X33" s="110">
        <v>1</v>
      </c>
      <c r="Y33" s="110">
        <v>3</v>
      </c>
      <c r="Z33" s="110">
        <v>3</v>
      </c>
      <c r="AA33" s="110">
        <v>1</v>
      </c>
      <c r="AB33" s="110"/>
      <c r="AC33" s="110">
        <v>218</v>
      </c>
      <c r="AD33" s="110">
        <v>1</v>
      </c>
      <c r="AE33" s="110">
        <v>1</v>
      </c>
      <c r="AF33" s="110">
        <v>9</v>
      </c>
      <c r="AG33" s="110">
        <v>2</v>
      </c>
      <c r="AH33" s="110">
        <v>66</v>
      </c>
      <c r="AI33" s="110">
        <v>7</v>
      </c>
      <c r="AJ33" s="110">
        <v>7</v>
      </c>
      <c r="AK33" s="110">
        <v>9</v>
      </c>
      <c r="AL33" s="110">
        <v>88</v>
      </c>
      <c r="AM33" s="110"/>
      <c r="AN33" s="110">
        <v>8</v>
      </c>
      <c r="AO33" s="110">
        <v>5</v>
      </c>
      <c r="AP33" s="110">
        <v>2</v>
      </c>
      <c r="AQ33" s="110">
        <v>11</v>
      </c>
      <c r="AR33" s="110">
        <v>3</v>
      </c>
      <c r="AS33" s="110"/>
      <c r="AT33" s="110">
        <v>1</v>
      </c>
      <c r="AU33" s="110">
        <v>2</v>
      </c>
      <c r="AV33" s="110"/>
      <c r="AW33" s="110">
        <v>2</v>
      </c>
      <c r="AX33" s="110">
        <v>132</v>
      </c>
      <c r="AY33" s="110"/>
      <c r="AZ33" s="110">
        <v>3</v>
      </c>
      <c r="BA33" s="110">
        <v>2</v>
      </c>
      <c r="BB33" s="110"/>
      <c r="BC33" s="110">
        <v>1</v>
      </c>
      <c r="BD33" s="110">
        <v>1</v>
      </c>
      <c r="BE33" s="110">
        <v>3</v>
      </c>
      <c r="BF33" s="110">
        <v>6</v>
      </c>
      <c r="BG33" s="110"/>
      <c r="BH33" s="110">
        <v>126</v>
      </c>
      <c r="BI33" s="110"/>
      <c r="BJ33" s="126"/>
      <c r="BK33" s="117"/>
    </row>
    <row r="34" spans="1:63" s="202" customFormat="1" x14ac:dyDescent="0.25">
      <c r="A34" s="110" t="s">
        <v>11</v>
      </c>
      <c r="B34" s="110">
        <v>1998</v>
      </c>
      <c r="C34" s="110">
        <v>91</v>
      </c>
      <c r="D34" s="110">
        <v>2112</v>
      </c>
      <c r="E34" s="110">
        <v>33</v>
      </c>
      <c r="F34" s="110">
        <v>5</v>
      </c>
      <c r="G34" s="110">
        <v>24</v>
      </c>
      <c r="H34" s="110">
        <v>640</v>
      </c>
      <c r="I34" s="110">
        <v>71</v>
      </c>
      <c r="J34" s="110">
        <v>51</v>
      </c>
      <c r="K34" s="110">
        <v>31</v>
      </c>
      <c r="L34" s="110">
        <v>18</v>
      </c>
      <c r="M34" s="110">
        <v>8</v>
      </c>
      <c r="N34" s="110">
        <v>14</v>
      </c>
      <c r="O34" s="110">
        <v>8</v>
      </c>
      <c r="P34" s="110">
        <v>41</v>
      </c>
      <c r="Q34" s="110">
        <v>3768</v>
      </c>
      <c r="R34" s="110">
        <v>406</v>
      </c>
      <c r="S34" s="110">
        <v>47</v>
      </c>
      <c r="T34" s="110">
        <v>3242</v>
      </c>
      <c r="U34" s="110">
        <v>34</v>
      </c>
      <c r="V34" s="110">
        <v>265</v>
      </c>
      <c r="W34" s="110">
        <v>108</v>
      </c>
      <c r="X34" s="110">
        <v>30</v>
      </c>
      <c r="Y34" s="110">
        <v>28</v>
      </c>
      <c r="Z34" s="110">
        <v>24</v>
      </c>
      <c r="AA34" s="110">
        <v>17</v>
      </c>
      <c r="AB34" s="110">
        <v>3</v>
      </c>
      <c r="AC34" s="110">
        <v>2071</v>
      </c>
      <c r="AD34" s="110">
        <v>2</v>
      </c>
      <c r="AE34" s="110">
        <v>20</v>
      </c>
      <c r="AF34" s="110">
        <v>138</v>
      </c>
      <c r="AG34" s="110">
        <v>16</v>
      </c>
      <c r="AH34" s="110">
        <v>790</v>
      </c>
      <c r="AI34" s="110">
        <v>49</v>
      </c>
      <c r="AJ34" s="110">
        <v>69</v>
      </c>
      <c r="AK34" s="110">
        <v>119</v>
      </c>
      <c r="AL34" s="110">
        <v>968</v>
      </c>
      <c r="AM34" s="110">
        <v>1</v>
      </c>
      <c r="AN34" s="110">
        <v>78</v>
      </c>
      <c r="AO34" s="110">
        <v>82</v>
      </c>
      <c r="AP34" s="110">
        <v>74</v>
      </c>
      <c r="AQ34" s="110">
        <v>117</v>
      </c>
      <c r="AR34" s="110">
        <v>60</v>
      </c>
      <c r="AS34" s="110">
        <v>1</v>
      </c>
      <c r="AT34" s="110">
        <v>25</v>
      </c>
      <c r="AU34" s="110">
        <v>9</v>
      </c>
      <c r="AV34" s="110">
        <v>11</v>
      </c>
      <c r="AW34" s="110">
        <v>34</v>
      </c>
      <c r="AX34" s="110">
        <v>1036</v>
      </c>
      <c r="AY34" s="110">
        <v>11</v>
      </c>
      <c r="AZ34" s="110">
        <v>30</v>
      </c>
      <c r="BA34" s="110">
        <v>25</v>
      </c>
      <c r="BB34" s="110">
        <v>11</v>
      </c>
      <c r="BC34" s="110">
        <v>11</v>
      </c>
      <c r="BD34" s="110">
        <v>7</v>
      </c>
      <c r="BE34" s="110">
        <v>46</v>
      </c>
      <c r="BF34" s="110">
        <v>56</v>
      </c>
      <c r="BG34" s="110">
        <v>11</v>
      </c>
      <c r="BH34" s="110">
        <v>1063</v>
      </c>
      <c r="BI34" s="110">
        <v>22</v>
      </c>
      <c r="BJ34" s="126"/>
      <c r="BK34" s="117"/>
    </row>
    <row r="35" spans="1:63" s="202" customFormat="1" x14ac:dyDescent="0.25">
      <c r="A35" s="198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7"/>
      <c r="BK35" s="117"/>
    </row>
    <row r="36" spans="1:63" s="202" customFormat="1" x14ac:dyDescent="0.25">
      <c r="A36" s="311" t="s">
        <v>504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</row>
    <row r="37" spans="1:63" s="202" customFormat="1" x14ac:dyDescent="0.25">
      <c r="A37" s="198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</row>
    <row r="38" spans="1:63" s="202" customFormat="1" x14ac:dyDescent="0.25">
      <c r="A38" s="198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</row>
    <row r="39" spans="1:63" s="202" customFormat="1" x14ac:dyDescent="0.25">
      <c r="A39" s="198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</row>
    <row r="40" spans="1:63" s="202" customFormat="1" x14ac:dyDescent="0.25">
      <c r="A40" s="198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</row>
    <row r="41" spans="1:63" s="202" customFormat="1" x14ac:dyDescent="0.25">
      <c r="A41" s="198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</row>
    <row r="42" spans="1:63" ht="15" customHeight="1" x14ac:dyDescent="0.25">
      <c r="A42" s="7" t="s">
        <v>497</v>
      </c>
    </row>
    <row r="43" spans="1:63" x14ac:dyDescent="0.25">
      <c r="A43" s="281" t="s">
        <v>416</v>
      </c>
      <c r="B43" s="281"/>
      <c r="C43" s="281"/>
      <c r="D43" s="281"/>
    </row>
    <row r="44" spans="1:63" ht="27" customHeight="1" x14ac:dyDescent="0.25">
      <c r="A44" s="161" t="s">
        <v>265</v>
      </c>
      <c r="B44" s="121" t="s">
        <v>3</v>
      </c>
      <c r="C44" s="121" t="s">
        <v>10</v>
      </c>
      <c r="D44" s="143" t="s">
        <v>11</v>
      </c>
    </row>
    <row r="45" spans="1:63" x14ac:dyDescent="0.25">
      <c r="A45" s="144" t="s">
        <v>332</v>
      </c>
      <c r="B45" s="110">
        <v>1824</v>
      </c>
      <c r="C45" s="110">
        <v>174</v>
      </c>
      <c r="D45" s="110">
        <f>SUM(B45:C45)</f>
        <v>1998</v>
      </c>
      <c r="F45" s="178"/>
    </row>
    <row r="46" spans="1:63" x14ac:dyDescent="0.25">
      <c r="A46" s="144" t="s">
        <v>333</v>
      </c>
      <c r="B46" s="110">
        <v>86</v>
      </c>
      <c r="C46" s="110">
        <v>5</v>
      </c>
      <c r="D46" s="110">
        <f t="shared" ref="D46:D105" si="0">SUM(B46:C46)</f>
        <v>91</v>
      </c>
    </row>
    <row r="47" spans="1:63" x14ac:dyDescent="0.25">
      <c r="A47" s="144" t="s">
        <v>334</v>
      </c>
      <c r="B47" s="110">
        <v>1882</v>
      </c>
      <c r="C47" s="110">
        <v>230</v>
      </c>
      <c r="D47" s="110">
        <f t="shared" si="0"/>
        <v>2112</v>
      </c>
    </row>
    <row r="48" spans="1:63" x14ac:dyDescent="0.25">
      <c r="A48" s="144" t="s">
        <v>335</v>
      </c>
      <c r="B48" s="110">
        <v>31</v>
      </c>
      <c r="C48" s="110">
        <v>2</v>
      </c>
      <c r="D48" s="110">
        <f t="shared" si="0"/>
        <v>33</v>
      </c>
    </row>
    <row r="49" spans="1:4" x14ac:dyDescent="0.25">
      <c r="A49" s="144" t="s">
        <v>336</v>
      </c>
      <c r="B49" s="110">
        <v>4</v>
      </c>
      <c r="C49" s="110">
        <v>1</v>
      </c>
      <c r="D49" s="110">
        <f t="shared" si="0"/>
        <v>5</v>
      </c>
    </row>
    <row r="50" spans="1:4" x14ac:dyDescent="0.25">
      <c r="A50" s="144" t="s">
        <v>337</v>
      </c>
      <c r="B50" s="110">
        <v>22</v>
      </c>
      <c r="C50" s="110">
        <v>2</v>
      </c>
      <c r="D50" s="110">
        <f t="shared" si="0"/>
        <v>24</v>
      </c>
    </row>
    <row r="51" spans="1:4" x14ac:dyDescent="0.25">
      <c r="A51" s="144" t="s">
        <v>338</v>
      </c>
      <c r="B51" s="110">
        <v>602</v>
      </c>
      <c r="C51" s="110">
        <v>38</v>
      </c>
      <c r="D51" s="110">
        <f t="shared" si="0"/>
        <v>640</v>
      </c>
    </row>
    <row r="52" spans="1:4" x14ac:dyDescent="0.25">
      <c r="A52" s="144" t="s">
        <v>339</v>
      </c>
      <c r="B52" s="110">
        <v>65</v>
      </c>
      <c r="C52" s="110">
        <v>6</v>
      </c>
      <c r="D52" s="110">
        <f t="shared" si="0"/>
        <v>71</v>
      </c>
    </row>
    <row r="53" spans="1:4" x14ac:dyDescent="0.25">
      <c r="A53" s="144" t="s">
        <v>340</v>
      </c>
      <c r="B53" s="110">
        <v>44</v>
      </c>
      <c r="C53" s="110">
        <v>7</v>
      </c>
      <c r="D53" s="110">
        <f t="shared" si="0"/>
        <v>51</v>
      </c>
    </row>
    <row r="54" spans="1:4" x14ac:dyDescent="0.25">
      <c r="A54" s="144" t="s">
        <v>341</v>
      </c>
      <c r="B54" s="110">
        <v>30</v>
      </c>
      <c r="C54" s="110">
        <v>1</v>
      </c>
      <c r="D54" s="110">
        <f t="shared" si="0"/>
        <v>31</v>
      </c>
    </row>
    <row r="55" spans="1:4" x14ac:dyDescent="0.25">
      <c r="A55" s="144" t="s">
        <v>342</v>
      </c>
      <c r="B55" s="110">
        <v>18</v>
      </c>
      <c r="C55" s="110">
        <v>0</v>
      </c>
      <c r="D55" s="110">
        <f t="shared" si="0"/>
        <v>18</v>
      </c>
    </row>
    <row r="56" spans="1:4" x14ac:dyDescent="0.25">
      <c r="A56" s="144" t="s">
        <v>343</v>
      </c>
      <c r="B56" s="110">
        <v>8</v>
      </c>
      <c r="C56" s="112"/>
      <c r="D56" s="110">
        <f t="shared" si="0"/>
        <v>8</v>
      </c>
    </row>
    <row r="57" spans="1:4" x14ac:dyDescent="0.25">
      <c r="A57" s="144" t="s">
        <v>344</v>
      </c>
      <c r="B57" s="110">
        <v>14</v>
      </c>
      <c r="C57" s="112"/>
      <c r="D57" s="110">
        <f t="shared" si="0"/>
        <v>14</v>
      </c>
    </row>
    <row r="58" spans="1:4" x14ac:dyDescent="0.25">
      <c r="A58" s="144" t="s">
        <v>345</v>
      </c>
      <c r="B58" s="110">
        <v>8</v>
      </c>
      <c r="C58" s="112"/>
      <c r="D58" s="110">
        <f t="shared" si="0"/>
        <v>8</v>
      </c>
    </row>
    <row r="59" spans="1:4" x14ac:dyDescent="0.25">
      <c r="A59" s="144" t="s">
        <v>346</v>
      </c>
      <c r="B59" s="110">
        <v>40</v>
      </c>
      <c r="C59" s="110">
        <v>1</v>
      </c>
      <c r="D59" s="110">
        <f t="shared" si="0"/>
        <v>41</v>
      </c>
    </row>
    <row r="60" spans="1:4" x14ac:dyDescent="0.25">
      <c r="A60" s="144" t="s">
        <v>347</v>
      </c>
      <c r="B60" s="110">
        <v>3495</v>
      </c>
      <c r="C60" s="110">
        <v>273</v>
      </c>
      <c r="D60" s="110">
        <f t="shared" si="0"/>
        <v>3768</v>
      </c>
    </row>
    <row r="61" spans="1:4" x14ac:dyDescent="0.25">
      <c r="A61" s="144" t="s">
        <v>348</v>
      </c>
      <c r="B61" s="110">
        <v>370</v>
      </c>
      <c r="C61" s="110">
        <v>36</v>
      </c>
      <c r="D61" s="110">
        <f t="shared" si="0"/>
        <v>406</v>
      </c>
    </row>
    <row r="62" spans="1:4" x14ac:dyDescent="0.25">
      <c r="A62" s="144" t="s">
        <v>349</v>
      </c>
      <c r="B62" s="110">
        <v>45</v>
      </c>
      <c r="C62" s="110">
        <v>2</v>
      </c>
      <c r="D62" s="110">
        <f t="shared" si="0"/>
        <v>47</v>
      </c>
    </row>
    <row r="63" spans="1:4" x14ac:dyDescent="0.25">
      <c r="A63" s="144" t="s">
        <v>350</v>
      </c>
      <c r="B63" s="110">
        <v>2898</v>
      </c>
      <c r="C63" s="110">
        <v>344</v>
      </c>
      <c r="D63" s="110">
        <f t="shared" si="0"/>
        <v>3242</v>
      </c>
    </row>
    <row r="64" spans="1:4" x14ac:dyDescent="0.25">
      <c r="A64" s="144" t="s">
        <v>351</v>
      </c>
      <c r="B64" s="110">
        <v>34</v>
      </c>
      <c r="C64" s="112"/>
      <c r="D64" s="110">
        <f t="shared" si="0"/>
        <v>34</v>
      </c>
    </row>
    <row r="65" spans="1:4" x14ac:dyDescent="0.25">
      <c r="A65" s="144" t="s">
        <v>352</v>
      </c>
      <c r="B65" s="110">
        <v>254</v>
      </c>
      <c r="C65" s="110">
        <v>11</v>
      </c>
      <c r="D65" s="110">
        <f t="shared" si="0"/>
        <v>265</v>
      </c>
    </row>
    <row r="66" spans="1:4" x14ac:dyDescent="0.25">
      <c r="A66" s="144" t="s">
        <v>353</v>
      </c>
      <c r="B66" s="110">
        <v>107</v>
      </c>
      <c r="C66" s="110">
        <v>1</v>
      </c>
      <c r="D66" s="110">
        <f t="shared" si="0"/>
        <v>108</v>
      </c>
    </row>
    <row r="67" spans="1:4" x14ac:dyDescent="0.25">
      <c r="A67" s="144" t="s">
        <v>354</v>
      </c>
      <c r="B67" s="110">
        <v>29</v>
      </c>
      <c r="C67" s="110">
        <v>1</v>
      </c>
      <c r="D67" s="110">
        <f t="shared" si="0"/>
        <v>30</v>
      </c>
    </row>
    <row r="68" spans="1:4" x14ac:dyDescent="0.25">
      <c r="A68" s="144" t="s">
        <v>355</v>
      </c>
      <c r="B68" s="110">
        <v>25</v>
      </c>
      <c r="C68" s="110">
        <v>3</v>
      </c>
      <c r="D68" s="110">
        <f t="shared" si="0"/>
        <v>28</v>
      </c>
    </row>
    <row r="69" spans="1:4" x14ac:dyDescent="0.25">
      <c r="A69" s="144" t="s">
        <v>356</v>
      </c>
      <c r="B69" s="110">
        <v>21</v>
      </c>
      <c r="C69" s="110">
        <v>3</v>
      </c>
      <c r="D69" s="110">
        <f t="shared" si="0"/>
        <v>24</v>
      </c>
    </row>
    <row r="70" spans="1:4" x14ac:dyDescent="0.25">
      <c r="A70" s="144" t="s">
        <v>357</v>
      </c>
      <c r="B70" s="110">
        <v>16</v>
      </c>
      <c r="C70" s="112">
        <v>1</v>
      </c>
      <c r="D70" s="110">
        <f t="shared" si="0"/>
        <v>17</v>
      </c>
    </row>
    <row r="71" spans="1:4" x14ac:dyDescent="0.25">
      <c r="A71" s="144" t="s">
        <v>358</v>
      </c>
      <c r="B71" s="110">
        <v>3</v>
      </c>
      <c r="C71" s="112"/>
      <c r="D71" s="110">
        <f t="shared" si="0"/>
        <v>3</v>
      </c>
    </row>
    <row r="72" spans="1:4" x14ac:dyDescent="0.25">
      <c r="A72" s="144" t="s">
        <v>359</v>
      </c>
      <c r="B72" s="110">
        <v>1853</v>
      </c>
      <c r="C72" s="110">
        <v>218</v>
      </c>
      <c r="D72" s="110">
        <f t="shared" si="0"/>
        <v>2071</v>
      </c>
    </row>
    <row r="73" spans="1:4" x14ac:dyDescent="0.25">
      <c r="A73" s="144" t="s">
        <v>360</v>
      </c>
      <c r="B73" s="110">
        <v>1</v>
      </c>
      <c r="C73" s="110">
        <v>1</v>
      </c>
      <c r="D73" s="110">
        <f t="shared" si="0"/>
        <v>2</v>
      </c>
    </row>
    <row r="74" spans="1:4" x14ac:dyDescent="0.25">
      <c r="A74" s="144" t="s">
        <v>361</v>
      </c>
      <c r="B74" s="110">
        <v>19</v>
      </c>
      <c r="C74" s="110">
        <v>1</v>
      </c>
      <c r="D74" s="110">
        <f t="shared" si="0"/>
        <v>20</v>
      </c>
    </row>
    <row r="75" spans="1:4" x14ac:dyDescent="0.25">
      <c r="A75" s="144" t="s">
        <v>362</v>
      </c>
      <c r="B75" s="110">
        <v>129</v>
      </c>
      <c r="C75" s="110">
        <v>9</v>
      </c>
      <c r="D75" s="110">
        <f t="shared" si="0"/>
        <v>138</v>
      </c>
    </row>
    <row r="76" spans="1:4" x14ac:dyDescent="0.25">
      <c r="A76" s="144" t="s">
        <v>363</v>
      </c>
      <c r="B76" s="110">
        <v>14</v>
      </c>
      <c r="C76" s="110">
        <v>2</v>
      </c>
      <c r="D76" s="110">
        <f t="shared" si="0"/>
        <v>16</v>
      </c>
    </row>
    <row r="77" spans="1:4" x14ac:dyDescent="0.25">
      <c r="A77" s="144" t="s">
        <v>364</v>
      </c>
      <c r="B77" s="110">
        <v>724</v>
      </c>
      <c r="C77" s="110">
        <v>66</v>
      </c>
      <c r="D77" s="110">
        <f t="shared" si="0"/>
        <v>790</v>
      </c>
    </row>
    <row r="78" spans="1:4" x14ac:dyDescent="0.25">
      <c r="A78" s="144" t="s">
        <v>365</v>
      </c>
      <c r="B78" s="110">
        <v>42</v>
      </c>
      <c r="C78" s="110">
        <v>7</v>
      </c>
      <c r="D78" s="110">
        <f t="shared" si="0"/>
        <v>49</v>
      </c>
    </row>
    <row r="79" spans="1:4" x14ac:dyDescent="0.25">
      <c r="A79" s="144" t="s">
        <v>366</v>
      </c>
      <c r="B79" s="110">
        <v>62</v>
      </c>
      <c r="C79" s="110">
        <v>7</v>
      </c>
      <c r="D79" s="110">
        <f t="shared" si="0"/>
        <v>69</v>
      </c>
    </row>
    <row r="80" spans="1:4" x14ac:dyDescent="0.25">
      <c r="A80" s="144" t="s">
        <v>367</v>
      </c>
      <c r="B80" s="110">
        <v>110</v>
      </c>
      <c r="C80" s="110">
        <v>9</v>
      </c>
      <c r="D80" s="110">
        <f t="shared" si="0"/>
        <v>119</v>
      </c>
    </row>
    <row r="81" spans="1:4" x14ac:dyDescent="0.25">
      <c r="A81" s="144" t="s">
        <v>368</v>
      </c>
      <c r="B81" s="110">
        <v>880</v>
      </c>
      <c r="C81" s="110">
        <v>88</v>
      </c>
      <c r="D81" s="110">
        <f t="shared" si="0"/>
        <v>968</v>
      </c>
    </row>
    <row r="82" spans="1:4" x14ac:dyDescent="0.25">
      <c r="A82" s="144" t="s">
        <v>369</v>
      </c>
      <c r="B82" s="110">
        <v>1</v>
      </c>
      <c r="C82" s="112"/>
      <c r="D82" s="110">
        <f t="shared" si="0"/>
        <v>1</v>
      </c>
    </row>
    <row r="83" spans="1:4" x14ac:dyDescent="0.25">
      <c r="A83" s="144" t="s">
        <v>370</v>
      </c>
      <c r="B83" s="110">
        <v>70</v>
      </c>
      <c r="C83" s="110">
        <v>8</v>
      </c>
      <c r="D83" s="110">
        <f t="shared" si="0"/>
        <v>78</v>
      </c>
    </row>
    <row r="84" spans="1:4" x14ac:dyDescent="0.25">
      <c r="A84" s="144" t="s">
        <v>371</v>
      </c>
      <c r="B84" s="110">
        <v>77</v>
      </c>
      <c r="C84" s="110">
        <v>5</v>
      </c>
      <c r="D84" s="110">
        <f t="shared" si="0"/>
        <v>82</v>
      </c>
    </row>
    <row r="85" spans="1:4" x14ac:dyDescent="0.25">
      <c r="A85" s="144" t="s">
        <v>372</v>
      </c>
      <c r="B85" s="110">
        <v>72</v>
      </c>
      <c r="C85" s="110">
        <v>2</v>
      </c>
      <c r="D85" s="110">
        <f t="shared" si="0"/>
        <v>74</v>
      </c>
    </row>
    <row r="86" spans="1:4" x14ac:dyDescent="0.25">
      <c r="A86" s="144" t="s">
        <v>373</v>
      </c>
      <c r="B86" s="110">
        <v>106</v>
      </c>
      <c r="C86" s="110">
        <v>11</v>
      </c>
      <c r="D86" s="110">
        <f t="shared" si="0"/>
        <v>117</v>
      </c>
    </row>
    <row r="87" spans="1:4" x14ac:dyDescent="0.25">
      <c r="A87" s="144" t="s">
        <v>374</v>
      </c>
      <c r="B87" s="110">
        <v>57</v>
      </c>
      <c r="C87" s="110">
        <v>3</v>
      </c>
      <c r="D87" s="110">
        <f t="shared" si="0"/>
        <v>60</v>
      </c>
    </row>
    <row r="88" spans="1:4" x14ac:dyDescent="0.25">
      <c r="A88" s="144" t="s">
        <v>375</v>
      </c>
      <c r="B88" s="110">
        <v>1</v>
      </c>
      <c r="C88" s="112"/>
      <c r="D88" s="110">
        <f t="shared" si="0"/>
        <v>1</v>
      </c>
    </row>
    <row r="89" spans="1:4" x14ac:dyDescent="0.25">
      <c r="A89" s="144" t="s">
        <v>376</v>
      </c>
      <c r="B89" s="110">
        <v>24</v>
      </c>
      <c r="C89" s="112">
        <v>1</v>
      </c>
      <c r="D89" s="110">
        <f t="shared" si="0"/>
        <v>25</v>
      </c>
    </row>
    <row r="90" spans="1:4" x14ac:dyDescent="0.25">
      <c r="A90" s="144" t="s">
        <v>377</v>
      </c>
      <c r="B90" s="110">
        <v>7</v>
      </c>
      <c r="C90" s="110">
        <v>2</v>
      </c>
      <c r="D90" s="110">
        <f t="shared" si="0"/>
        <v>9</v>
      </c>
    </row>
    <row r="91" spans="1:4" x14ac:dyDescent="0.25">
      <c r="A91" s="144" t="s">
        <v>378</v>
      </c>
      <c r="B91" s="110">
        <v>11</v>
      </c>
      <c r="C91" s="112"/>
      <c r="D91" s="110">
        <f t="shared" si="0"/>
        <v>11</v>
      </c>
    </row>
    <row r="92" spans="1:4" x14ac:dyDescent="0.25">
      <c r="A92" s="144" t="s">
        <v>379</v>
      </c>
      <c r="B92" s="110">
        <v>32</v>
      </c>
      <c r="C92" s="110">
        <v>2</v>
      </c>
      <c r="D92" s="110">
        <f t="shared" si="0"/>
        <v>34</v>
      </c>
    </row>
    <row r="93" spans="1:4" x14ac:dyDescent="0.25">
      <c r="A93" s="144" t="s">
        <v>380</v>
      </c>
      <c r="B93" s="110">
        <v>904</v>
      </c>
      <c r="C93" s="110">
        <v>132</v>
      </c>
      <c r="D93" s="110">
        <f t="shared" si="0"/>
        <v>1036</v>
      </c>
    </row>
    <row r="94" spans="1:4" x14ac:dyDescent="0.25">
      <c r="A94" s="144" t="s">
        <v>381</v>
      </c>
      <c r="B94" s="110">
        <v>11</v>
      </c>
      <c r="C94" s="110">
        <v>0</v>
      </c>
      <c r="D94" s="110">
        <f t="shared" si="0"/>
        <v>11</v>
      </c>
    </row>
    <row r="95" spans="1:4" x14ac:dyDescent="0.25">
      <c r="A95" s="144" t="s">
        <v>382</v>
      </c>
      <c r="B95" s="110">
        <v>27</v>
      </c>
      <c r="C95" s="110">
        <v>3</v>
      </c>
      <c r="D95" s="110">
        <f t="shared" si="0"/>
        <v>30</v>
      </c>
    </row>
    <row r="96" spans="1:4" x14ac:dyDescent="0.25">
      <c r="A96" s="144" t="s">
        <v>383</v>
      </c>
      <c r="B96" s="110">
        <v>23</v>
      </c>
      <c r="C96" s="110">
        <v>2</v>
      </c>
      <c r="D96" s="110">
        <f t="shared" si="0"/>
        <v>25</v>
      </c>
    </row>
    <row r="97" spans="1:4" x14ac:dyDescent="0.25">
      <c r="A97" s="144" t="s">
        <v>384</v>
      </c>
      <c r="B97" s="110"/>
      <c r="C97" s="112"/>
      <c r="D97" s="110">
        <f t="shared" si="0"/>
        <v>0</v>
      </c>
    </row>
    <row r="98" spans="1:4" x14ac:dyDescent="0.25">
      <c r="A98" s="144" t="s">
        <v>385</v>
      </c>
      <c r="B98" s="110">
        <v>11</v>
      </c>
      <c r="C98" s="112"/>
      <c r="D98" s="110">
        <f t="shared" si="0"/>
        <v>11</v>
      </c>
    </row>
    <row r="99" spans="1:4" x14ac:dyDescent="0.25">
      <c r="A99" s="144" t="s">
        <v>386</v>
      </c>
      <c r="B99" s="110">
        <v>10</v>
      </c>
      <c r="C99" s="110">
        <v>1</v>
      </c>
      <c r="D99" s="110">
        <f t="shared" si="0"/>
        <v>11</v>
      </c>
    </row>
    <row r="100" spans="1:4" x14ac:dyDescent="0.25">
      <c r="A100" s="144" t="s">
        <v>387</v>
      </c>
      <c r="B100" s="110">
        <v>6</v>
      </c>
      <c r="C100" s="112">
        <v>1</v>
      </c>
      <c r="D100" s="110">
        <f t="shared" si="0"/>
        <v>7</v>
      </c>
    </row>
    <row r="101" spans="1:4" x14ac:dyDescent="0.25">
      <c r="A101" s="144" t="s">
        <v>388</v>
      </c>
      <c r="B101" s="110">
        <v>43</v>
      </c>
      <c r="C101" s="110">
        <v>3</v>
      </c>
      <c r="D101" s="110">
        <f t="shared" si="0"/>
        <v>46</v>
      </c>
    </row>
    <row r="102" spans="1:4" x14ac:dyDescent="0.25">
      <c r="A102" s="144" t="s">
        <v>389</v>
      </c>
      <c r="B102" s="110">
        <v>50</v>
      </c>
      <c r="C102" s="110">
        <v>6</v>
      </c>
      <c r="D102" s="110">
        <f t="shared" si="0"/>
        <v>56</v>
      </c>
    </row>
    <row r="103" spans="1:4" x14ac:dyDescent="0.25">
      <c r="A103" s="144" t="s">
        <v>390</v>
      </c>
      <c r="B103" s="110">
        <v>11</v>
      </c>
      <c r="C103" s="110">
        <v>0</v>
      </c>
      <c r="D103" s="110">
        <f t="shared" si="0"/>
        <v>11</v>
      </c>
    </row>
    <row r="104" spans="1:4" x14ac:dyDescent="0.25">
      <c r="A104" s="144" t="s">
        <v>391</v>
      </c>
      <c r="B104" s="110">
        <v>937</v>
      </c>
      <c r="C104" s="110">
        <v>126</v>
      </c>
      <c r="D104" s="110">
        <f t="shared" si="0"/>
        <v>1063</v>
      </c>
    </row>
    <row r="105" spans="1:4" x14ac:dyDescent="0.25">
      <c r="A105" s="128" t="s">
        <v>392</v>
      </c>
      <c r="B105" s="129">
        <v>22</v>
      </c>
      <c r="C105" s="140"/>
      <c r="D105" s="129">
        <f t="shared" si="0"/>
        <v>22</v>
      </c>
    </row>
    <row r="106" spans="1:4" x14ac:dyDescent="0.25">
      <c r="A106" s="144" t="s">
        <v>11</v>
      </c>
      <c r="B106" s="110">
        <f>SUM(B45:B105)</f>
        <v>18322</v>
      </c>
      <c r="C106" s="110">
        <f>SUM(C45:C105)</f>
        <v>1858</v>
      </c>
      <c r="D106" s="110">
        <f>SUM(D45:D105)</f>
        <v>20180</v>
      </c>
    </row>
  </sheetData>
  <mergeCells count="3">
    <mergeCell ref="A43:D43"/>
    <mergeCell ref="A1:C1"/>
    <mergeCell ref="A36:K3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AN37"/>
  <sheetViews>
    <sheetView workbookViewId="0">
      <selection activeCell="A16" sqref="A16"/>
    </sheetView>
  </sheetViews>
  <sheetFormatPr defaultRowHeight="15" x14ac:dyDescent="0.25"/>
  <cols>
    <col min="1" max="1" width="20.85546875" style="7" bestFit="1" customWidth="1"/>
    <col min="2" max="2" width="7.42578125" style="7" bestFit="1" customWidth="1"/>
    <col min="3" max="3" width="8.85546875" style="7" bestFit="1" customWidth="1"/>
    <col min="4" max="4" width="7.42578125" style="7" bestFit="1" customWidth="1"/>
    <col min="5" max="5" width="8.85546875" style="7" bestFit="1" customWidth="1"/>
    <col min="6" max="6" width="11.28515625" style="7" bestFit="1" customWidth="1"/>
    <col min="7" max="7" width="3" style="7" customWidth="1"/>
    <col min="8" max="8" width="29.28515625" style="7" bestFit="1" customWidth="1"/>
    <col min="9" max="9" width="17.7109375" style="7" bestFit="1" customWidth="1"/>
    <col min="10" max="10" width="18.42578125" style="7" bestFit="1" customWidth="1"/>
    <col min="11" max="11" width="19.140625" style="7" bestFit="1" customWidth="1"/>
    <col min="12" max="12" width="6.140625" style="7" bestFit="1" customWidth="1"/>
    <col min="13" max="13" width="7.42578125" style="7" bestFit="1" customWidth="1"/>
    <col min="14" max="14" width="8.28515625" style="7" bestFit="1" customWidth="1"/>
    <col min="15" max="15" width="11.5703125" style="7" bestFit="1" customWidth="1"/>
    <col min="16" max="16" width="9.140625" style="7" bestFit="1" customWidth="1"/>
    <col min="17" max="17" width="21" style="7" bestFit="1" customWidth="1"/>
    <col min="18" max="18" width="7" style="7" bestFit="1" customWidth="1"/>
    <col min="19" max="19" width="7.7109375" style="7" bestFit="1" customWidth="1"/>
    <col min="20" max="20" width="20.28515625" style="7" bestFit="1" customWidth="1"/>
    <col min="21" max="21" width="8.42578125" style="7" bestFit="1" customWidth="1"/>
    <col min="22" max="22" width="9.42578125" style="7" bestFit="1" customWidth="1"/>
    <col min="23" max="23" width="13.28515625" style="7" bestFit="1" customWidth="1"/>
    <col min="24" max="24" width="11" style="7" bestFit="1" customWidth="1"/>
    <col min="25" max="25" width="13.28515625" style="7" bestFit="1" customWidth="1"/>
    <col min="26" max="26" width="9.85546875" style="7" bestFit="1" customWidth="1"/>
    <col min="27" max="27" width="9.5703125" style="7" bestFit="1" customWidth="1"/>
    <col min="28" max="28" width="5" style="7" bestFit="1" customWidth="1"/>
    <col min="29" max="29" width="9.140625" style="7" bestFit="1" customWidth="1"/>
    <col min="30" max="30" width="15.85546875" style="7" bestFit="1" customWidth="1"/>
    <col min="31" max="31" width="19.42578125" style="7" bestFit="1" customWidth="1"/>
    <col min="32" max="32" width="7.42578125" style="7" bestFit="1" customWidth="1"/>
    <col min="33" max="33" width="12.140625" style="7" bestFit="1" customWidth="1"/>
    <col min="34" max="34" width="8.42578125" style="7" bestFit="1" customWidth="1"/>
    <col min="35" max="35" width="13.85546875" style="7" bestFit="1" customWidth="1"/>
    <col min="36" max="36" width="20.140625" style="7" bestFit="1" customWidth="1"/>
    <col min="37" max="37" width="5.7109375" style="7" bestFit="1" customWidth="1"/>
    <col min="38" max="38" width="6.5703125" style="7" bestFit="1" customWidth="1"/>
    <col min="39" max="39" width="20" style="7" bestFit="1" customWidth="1"/>
    <col min="40" max="40" width="9.28515625" style="7" bestFit="1" customWidth="1"/>
    <col min="41" max="16384" width="9.140625" style="7"/>
  </cols>
  <sheetData>
    <row r="1" spans="1:40" x14ac:dyDescent="0.25">
      <c r="A1" s="281" t="s">
        <v>505</v>
      </c>
      <c r="B1" s="281"/>
      <c r="C1" s="281"/>
      <c r="D1" s="281"/>
      <c r="E1" s="281"/>
      <c r="F1" s="281"/>
      <c r="H1" s="281" t="s">
        <v>506</v>
      </c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X1" s="313" t="s">
        <v>507</v>
      </c>
      <c r="Y1" s="313"/>
      <c r="Z1" s="313"/>
      <c r="AA1" s="313"/>
    </row>
    <row r="2" spans="1:40" x14ac:dyDescent="0.25">
      <c r="A2" s="110"/>
      <c r="B2" s="110" t="s">
        <v>3</v>
      </c>
      <c r="C2" s="110"/>
      <c r="D2" s="110" t="s">
        <v>10</v>
      </c>
      <c r="E2" s="110"/>
      <c r="F2" s="110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spans="1:40" x14ac:dyDescent="0.25">
      <c r="A3" s="110"/>
      <c r="B3" s="110" t="s">
        <v>172</v>
      </c>
      <c r="C3" s="110" t="s">
        <v>173</v>
      </c>
      <c r="D3" s="110" t="s">
        <v>172</v>
      </c>
      <c r="E3" s="110" t="s">
        <v>173</v>
      </c>
      <c r="F3" s="110" t="s">
        <v>11</v>
      </c>
      <c r="G3" s="241"/>
      <c r="H3" s="110"/>
      <c r="I3" s="110" t="s">
        <v>137</v>
      </c>
      <c r="J3" s="110" t="s">
        <v>138</v>
      </c>
      <c r="K3" s="110" t="s">
        <v>142</v>
      </c>
      <c r="L3" s="110" t="s">
        <v>148</v>
      </c>
      <c r="M3" s="110" t="s">
        <v>144</v>
      </c>
      <c r="N3" s="110" t="s">
        <v>158</v>
      </c>
      <c r="O3" s="110" t="s">
        <v>150</v>
      </c>
      <c r="P3" s="110" t="s">
        <v>155</v>
      </c>
      <c r="Q3" s="110" t="s">
        <v>151</v>
      </c>
      <c r="R3" s="110" t="s">
        <v>154</v>
      </c>
      <c r="S3" s="110" t="s">
        <v>160</v>
      </c>
      <c r="T3" s="110" t="s">
        <v>164</v>
      </c>
      <c r="U3" s="110" t="s">
        <v>204</v>
      </c>
      <c r="V3" s="110" t="s">
        <v>140</v>
      </c>
      <c r="W3" s="110" t="s">
        <v>156</v>
      </c>
      <c r="X3" s="110" t="s">
        <v>143</v>
      </c>
      <c r="Y3" s="110" t="s">
        <v>139</v>
      </c>
      <c r="Z3" s="110" t="s">
        <v>152</v>
      </c>
      <c r="AA3" s="110" t="s">
        <v>145</v>
      </c>
      <c r="AB3" s="110" t="s">
        <v>518</v>
      </c>
      <c r="AC3" s="110" t="s">
        <v>161</v>
      </c>
      <c r="AD3" s="110" t="s">
        <v>165</v>
      </c>
      <c r="AE3" s="110" t="s">
        <v>153</v>
      </c>
      <c r="AF3" s="110" t="s">
        <v>166</v>
      </c>
      <c r="AG3" s="110" t="s">
        <v>163</v>
      </c>
      <c r="AH3" s="110" t="s">
        <v>141</v>
      </c>
      <c r="AI3" s="110" t="s">
        <v>146</v>
      </c>
      <c r="AJ3" s="110" t="s">
        <v>147</v>
      </c>
      <c r="AK3" s="110" t="s">
        <v>157</v>
      </c>
      <c r="AL3" s="110" t="s">
        <v>162</v>
      </c>
      <c r="AM3" s="110" t="s">
        <v>159</v>
      </c>
      <c r="AN3" s="110" t="s">
        <v>149</v>
      </c>
    </row>
    <row r="4" spans="1:40" x14ac:dyDescent="0.25">
      <c r="A4" s="110" t="s">
        <v>137</v>
      </c>
      <c r="B4" s="110">
        <v>818</v>
      </c>
      <c r="C4" s="110">
        <v>348</v>
      </c>
      <c r="D4" s="110">
        <v>44</v>
      </c>
      <c r="E4" s="110">
        <v>23</v>
      </c>
      <c r="F4" s="110">
        <v>1233</v>
      </c>
      <c r="G4" s="241"/>
      <c r="H4" s="110" t="s">
        <v>21</v>
      </c>
      <c r="I4" s="110">
        <v>154</v>
      </c>
      <c r="J4" s="110">
        <v>77</v>
      </c>
      <c r="K4" s="110">
        <v>52</v>
      </c>
      <c r="L4" s="110">
        <v>3</v>
      </c>
      <c r="M4" s="110">
        <v>80</v>
      </c>
      <c r="N4" s="110">
        <v>52</v>
      </c>
      <c r="O4" s="110">
        <v>45</v>
      </c>
      <c r="P4" s="110">
        <v>2</v>
      </c>
      <c r="Q4" s="110">
        <v>49</v>
      </c>
      <c r="R4" s="110">
        <v>25</v>
      </c>
      <c r="S4" s="110">
        <v>1</v>
      </c>
      <c r="T4" s="110">
        <v>3</v>
      </c>
      <c r="U4" s="110">
        <v>61</v>
      </c>
      <c r="V4" s="110"/>
      <c r="W4" s="110">
        <v>5</v>
      </c>
      <c r="X4" s="110">
        <v>40</v>
      </c>
      <c r="Y4" s="110">
        <v>3</v>
      </c>
      <c r="Z4" s="110">
        <v>1</v>
      </c>
      <c r="AA4" s="110">
        <v>14</v>
      </c>
      <c r="AB4" s="110"/>
      <c r="AC4" s="110">
        <v>12</v>
      </c>
      <c r="AD4" s="110">
        <v>9</v>
      </c>
      <c r="AE4" s="110">
        <v>2</v>
      </c>
      <c r="AF4" s="110">
        <v>3</v>
      </c>
      <c r="AG4" s="110">
        <v>8</v>
      </c>
      <c r="AH4" s="110">
        <v>17</v>
      </c>
      <c r="AI4" s="110">
        <v>80</v>
      </c>
      <c r="AJ4" s="110">
        <v>156</v>
      </c>
      <c r="AK4" s="110">
        <v>20</v>
      </c>
      <c r="AL4" s="110"/>
      <c r="AM4" s="110">
        <v>9</v>
      </c>
      <c r="AN4" s="110">
        <v>1</v>
      </c>
    </row>
    <row r="5" spans="1:40" x14ac:dyDescent="0.25">
      <c r="A5" s="110" t="s">
        <v>138</v>
      </c>
      <c r="B5" s="110">
        <v>685</v>
      </c>
      <c r="C5" s="110">
        <v>153</v>
      </c>
      <c r="D5" s="110">
        <v>60</v>
      </c>
      <c r="E5" s="110">
        <v>15</v>
      </c>
      <c r="F5" s="110">
        <v>913</v>
      </c>
      <c r="G5" s="241"/>
      <c r="H5" s="110" t="s">
        <v>301</v>
      </c>
      <c r="I5" s="110">
        <v>6</v>
      </c>
      <c r="J5" s="110">
        <v>10</v>
      </c>
      <c r="K5" s="110">
        <v>18</v>
      </c>
      <c r="L5" s="110"/>
      <c r="M5" s="110">
        <v>36</v>
      </c>
      <c r="N5" s="110">
        <v>73</v>
      </c>
      <c r="O5" s="110">
        <v>5</v>
      </c>
      <c r="P5" s="110">
        <v>1</v>
      </c>
      <c r="Q5" s="110">
        <v>88</v>
      </c>
      <c r="R5" s="110">
        <v>20</v>
      </c>
      <c r="S5" s="110"/>
      <c r="T5" s="110">
        <v>2</v>
      </c>
      <c r="U5" s="110">
        <v>8</v>
      </c>
      <c r="V5" s="110">
        <v>5</v>
      </c>
      <c r="W5" s="110">
        <v>16</v>
      </c>
      <c r="X5" s="110">
        <v>2</v>
      </c>
      <c r="Y5" s="110">
        <v>2</v>
      </c>
      <c r="Z5" s="110"/>
      <c r="AA5" s="110">
        <v>18</v>
      </c>
      <c r="AB5" s="110">
        <v>2</v>
      </c>
      <c r="AC5" s="110">
        <v>20</v>
      </c>
      <c r="AD5" s="110">
        <v>4</v>
      </c>
      <c r="AE5" s="110"/>
      <c r="AF5" s="110">
        <v>2</v>
      </c>
      <c r="AG5" s="110">
        <v>12</v>
      </c>
      <c r="AH5" s="110">
        <v>20</v>
      </c>
      <c r="AI5" s="110">
        <v>19</v>
      </c>
      <c r="AJ5" s="110">
        <v>77</v>
      </c>
      <c r="AK5" s="110">
        <v>38</v>
      </c>
      <c r="AL5" s="110">
        <v>3</v>
      </c>
      <c r="AM5" s="110">
        <v>15</v>
      </c>
      <c r="AN5" s="110">
        <v>1</v>
      </c>
    </row>
    <row r="6" spans="1:40" x14ac:dyDescent="0.25">
      <c r="A6" s="110" t="s">
        <v>142</v>
      </c>
      <c r="B6" s="110">
        <v>894</v>
      </c>
      <c r="C6" s="110">
        <v>146</v>
      </c>
      <c r="D6" s="110">
        <v>36</v>
      </c>
      <c r="E6" s="110">
        <v>13</v>
      </c>
      <c r="F6" s="110">
        <v>1089</v>
      </c>
      <c r="G6" s="241"/>
      <c r="H6" s="110" t="s">
        <v>321</v>
      </c>
      <c r="I6" s="110">
        <v>29</v>
      </c>
      <c r="J6" s="110">
        <v>51</v>
      </c>
      <c r="K6" s="110">
        <v>70</v>
      </c>
      <c r="L6" s="110">
        <v>3</v>
      </c>
      <c r="M6" s="110">
        <v>184</v>
      </c>
      <c r="N6" s="110">
        <v>106</v>
      </c>
      <c r="O6" s="110">
        <v>134</v>
      </c>
      <c r="P6" s="110">
        <v>2</v>
      </c>
      <c r="Q6" s="110">
        <v>106</v>
      </c>
      <c r="R6" s="110">
        <v>45</v>
      </c>
      <c r="S6" s="110">
        <v>11</v>
      </c>
      <c r="T6" s="110">
        <v>7</v>
      </c>
      <c r="U6" s="110">
        <v>36</v>
      </c>
      <c r="V6" s="110">
        <v>5</v>
      </c>
      <c r="W6" s="110">
        <v>19</v>
      </c>
      <c r="X6" s="110">
        <v>40</v>
      </c>
      <c r="Y6" s="110">
        <v>5</v>
      </c>
      <c r="Z6" s="110">
        <v>2</v>
      </c>
      <c r="AA6" s="110">
        <v>30</v>
      </c>
      <c r="AB6" s="110">
        <v>1</v>
      </c>
      <c r="AC6" s="110">
        <v>30</v>
      </c>
      <c r="AD6" s="110">
        <v>13</v>
      </c>
      <c r="AE6" s="110"/>
      <c r="AF6" s="110">
        <v>8</v>
      </c>
      <c r="AG6" s="110">
        <v>25</v>
      </c>
      <c r="AH6" s="110">
        <v>26</v>
      </c>
      <c r="AI6" s="110">
        <v>81</v>
      </c>
      <c r="AJ6" s="110">
        <v>212</v>
      </c>
      <c r="AK6" s="110">
        <v>54</v>
      </c>
      <c r="AL6" s="110">
        <v>8</v>
      </c>
      <c r="AM6" s="110">
        <v>24</v>
      </c>
      <c r="AN6" s="110">
        <v>7</v>
      </c>
    </row>
    <row r="7" spans="1:40" x14ac:dyDescent="0.25">
      <c r="A7" s="110" t="s">
        <v>148</v>
      </c>
      <c r="B7" s="110">
        <v>49</v>
      </c>
      <c r="C7" s="110">
        <v>11</v>
      </c>
      <c r="D7" s="110">
        <v>4</v>
      </c>
      <c r="E7" s="110">
        <v>2</v>
      </c>
      <c r="F7" s="110">
        <v>66</v>
      </c>
      <c r="G7" s="241"/>
      <c r="H7" s="110" t="s">
        <v>303</v>
      </c>
      <c r="I7" s="110">
        <v>79</v>
      </c>
      <c r="J7" s="110">
        <v>63</v>
      </c>
      <c r="K7" s="110">
        <v>67</v>
      </c>
      <c r="L7" s="110">
        <v>1</v>
      </c>
      <c r="M7" s="110">
        <v>131</v>
      </c>
      <c r="N7" s="110">
        <v>80</v>
      </c>
      <c r="O7" s="110">
        <v>32</v>
      </c>
      <c r="P7" s="110">
        <v>4</v>
      </c>
      <c r="Q7" s="110">
        <v>56</v>
      </c>
      <c r="R7" s="110">
        <v>75</v>
      </c>
      <c r="S7" s="110">
        <v>2</v>
      </c>
      <c r="T7" s="110">
        <v>2</v>
      </c>
      <c r="U7" s="110">
        <v>33</v>
      </c>
      <c r="V7" s="110">
        <v>1</v>
      </c>
      <c r="W7" s="110">
        <v>11</v>
      </c>
      <c r="X7" s="110">
        <v>26</v>
      </c>
      <c r="Y7" s="110">
        <v>5</v>
      </c>
      <c r="Z7" s="110">
        <v>2</v>
      </c>
      <c r="AA7" s="110">
        <v>31</v>
      </c>
      <c r="AB7" s="110">
        <v>2</v>
      </c>
      <c r="AC7" s="110">
        <v>17</v>
      </c>
      <c r="AD7" s="110">
        <v>11</v>
      </c>
      <c r="AE7" s="110">
        <v>1</v>
      </c>
      <c r="AF7" s="110">
        <v>7</v>
      </c>
      <c r="AG7" s="110">
        <v>11</v>
      </c>
      <c r="AH7" s="110">
        <v>27</v>
      </c>
      <c r="AI7" s="110">
        <v>37</v>
      </c>
      <c r="AJ7" s="110">
        <v>43</v>
      </c>
      <c r="AK7" s="110">
        <v>41</v>
      </c>
      <c r="AL7" s="110">
        <v>1</v>
      </c>
      <c r="AM7" s="110">
        <v>19</v>
      </c>
      <c r="AN7" s="110">
        <v>7</v>
      </c>
    </row>
    <row r="8" spans="1:40" x14ac:dyDescent="0.25">
      <c r="A8" s="110" t="s">
        <v>144</v>
      </c>
      <c r="B8" s="110">
        <v>1962</v>
      </c>
      <c r="C8" s="110">
        <v>200</v>
      </c>
      <c r="D8" s="110">
        <v>131</v>
      </c>
      <c r="E8" s="110">
        <v>7</v>
      </c>
      <c r="F8" s="110">
        <v>2300</v>
      </c>
      <c r="H8" s="110" t="s">
        <v>302</v>
      </c>
      <c r="I8" s="110">
        <v>6</v>
      </c>
      <c r="J8" s="110">
        <v>12</v>
      </c>
      <c r="K8" s="110">
        <v>11</v>
      </c>
      <c r="L8" s="110"/>
      <c r="M8" s="110">
        <v>31</v>
      </c>
      <c r="N8" s="110">
        <v>22</v>
      </c>
      <c r="O8" s="110">
        <v>4</v>
      </c>
      <c r="P8" s="110">
        <v>2</v>
      </c>
      <c r="Q8" s="110">
        <v>80</v>
      </c>
      <c r="R8" s="110">
        <v>13</v>
      </c>
      <c r="S8" s="110">
        <v>8</v>
      </c>
      <c r="T8" s="110">
        <v>2</v>
      </c>
      <c r="U8" s="110">
        <v>2</v>
      </c>
      <c r="V8" s="110">
        <v>4</v>
      </c>
      <c r="W8" s="110">
        <v>8</v>
      </c>
      <c r="X8" s="110">
        <v>6</v>
      </c>
      <c r="Y8" s="110">
        <v>8</v>
      </c>
      <c r="Z8" s="110">
        <v>3</v>
      </c>
      <c r="AA8" s="110">
        <v>12</v>
      </c>
      <c r="AB8" s="110">
        <v>1</v>
      </c>
      <c r="AC8" s="110">
        <v>12</v>
      </c>
      <c r="AD8" s="110">
        <v>8</v>
      </c>
      <c r="AE8" s="110"/>
      <c r="AF8" s="110">
        <v>3</v>
      </c>
      <c r="AG8" s="110">
        <v>6</v>
      </c>
      <c r="AH8" s="110">
        <v>9</v>
      </c>
      <c r="AI8" s="110"/>
      <c r="AJ8" s="110"/>
      <c r="AK8" s="110">
        <v>13</v>
      </c>
      <c r="AL8" s="110">
        <v>4</v>
      </c>
      <c r="AM8" s="110">
        <v>8</v>
      </c>
      <c r="AN8" s="110"/>
    </row>
    <row r="9" spans="1:40" x14ac:dyDescent="0.25">
      <c r="A9" s="110" t="s">
        <v>158</v>
      </c>
      <c r="B9" s="110">
        <v>1387</v>
      </c>
      <c r="C9" s="110">
        <v>210</v>
      </c>
      <c r="D9" s="110">
        <v>73</v>
      </c>
      <c r="E9" s="110">
        <v>11</v>
      </c>
      <c r="F9" s="110">
        <v>1681</v>
      </c>
      <c r="H9" s="110" t="s">
        <v>23</v>
      </c>
      <c r="I9" s="110">
        <v>48</v>
      </c>
      <c r="J9" s="110">
        <v>17</v>
      </c>
      <c r="K9" s="110">
        <v>21</v>
      </c>
      <c r="L9" s="110">
        <v>1</v>
      </c>
      <c r="M9" s="110">
        <v>45</v>
      </c>
      <c r="N9" s="110">
        <v>19</v>
      </c>
      <c r="O9" s="110">
        <v>17</v>
      </c>
      <c r="P9" s="110">
        <v>3</v>
      </c>
      <c r="Q9" s="110">
        <v>10</v>
      </c>
      <c r="R9" s="110">
        <v>13</v>
      </c>
      <c r="S9" s="110">
        <v>1</v>
      </c>
      <c r="T9" s="110"/>
      <c r="U9" s="110">
        <v>14</v>
      </c>
      <c r="V9" s="110">
        <v>1</v>
      </c>
      <c r="W9" s="110">
        <v>3</v>
      </c>
      <c r="X9" s="110">
        <v>16</v>
      </c>
      <c r="Y9" s="110">
        <v>3</v>
      </c>
      <c r="Z9" s="110">
        <v>1</v>
      </c>
      <c r="AA9" s="110">
        <v>7</v>
      </c>
      <c r="AB9" s="110"/>
      <c r="AC9" s="110">
        <v>2</v>
      </c>
      <c r="AD9" s="110">
        <v>1</v>
      </c>
      <c r="AE9" s="110"/>
      <c r="AF9" s="110">
        <v>1</v>
      </c>
      <c r="AG9" s="110"/>
      <c r="AH9" s="110">
        <v>6</v>
      </c>
      <c r="AI9" s="110">
        <v>17</v>
      </c>
      <c r="AJ9" s="110">
        <v>16</v>
      </c>
      <c r="AK9" s="110">
        <v>9</v>
      </c>
      <c r="AL9" s="110"/>
      <c r="AM9" s="110">
        <v>3</v>
      </c>
      <c r="AN9" s="110"/>
    </row>
    <row r="10" spans="1:40" x14ac:dyDescent="0.25">
      <c r="A10" s="110" t="s">
        <v>150</v>
      </c>
      <c r="B10" s="110">
        <v>806</v>
      </c>
      <c r="C10" s="110">
        <v>37</v>
      </c>
      <c r="D10" s="110">
        <v>118</v>
      </c>
      <c r="E10" s="110">
        <v>3</v>
      </c>
      <c r="F10" s="110">
        <v>964</v>
      </c>
      <c r="H10" s="110" t="s">
        <v>309</v>
      </c>
      <c r="I10" s="110"/>
      <c r="J10" s="110">
        <v>3</v>
      </c>
      <c r="K10" s="110">
        <v>10</v>
      </c>
      <c r="L10" s="110">
        <v>1</v>
      </c>
      <c r="M10" s="110">
        <v>34</v>
      </c>
      <c r="N10" s="110">
        <v>48</v>
      </c>
      <c r="O10" s="110">
        <v>15</v>
      </c>
      <c r="P10" s="110">
        <v>1</v>
      </c>
      <c r="Q10" s="110">
        <v>51</v>
      </c>
      <c r="R10" s="110">
        <v>22</v>
      </c>
      <c r="S10" s="110">
        <v>7</v>
      </c>
      <c r="T10" s="110">
        <v>4</v>
      </c>
      <c r="U10" s="110">
        <v>5</v>
      </c>
      <c r="V10" s="110">
        <v>1</v>
      </c>
      <c r="W10" s="110">
        <v>9</v>
      </c>
      <c r="X10" s="110">
        <v>3</v>
      </c>
      <c r="Y10" s="110">
        <v>1</v>
      </c>
      <c r="Z10" s="110">
        <v>3</v>
      </c>
      <c r="AA10" s="110">
        <v>33</v>
      </c>
      <c r="AB10" s="110">
        <v>4</v>
      </c>
      <c r="AC10" s="110">
        <v>15</v>
      </c>
      <c r="AD10" s="110">
        <v>1</v>
      </c>
      <c r="AE10" s="110">
        <v>2</v>
      </c>
      <c r="AF10" s="110">
        <v>2</v>
      </c>
      <c r="AG10" s="110">
        <v>14</v>
      </c>
      <c r="AH10" s="110">
        <v>24</v>
      </c>
      <c r="AI10" s="110">
        <v>21</v>
      </c>
      <c r="AJ10" s="110">
        <v>12</v>
      </c>
      <c r="AK10" s="110">
        <v>32</v>
      </c>
      <c r="AL10" s="110">
        <v>4</v>
      </c>
      <c r="AM10" s="110">
        <v>20</v>
      </c>
      <c r="AN10" s="110">
        <v>2</v>
      </c>
    </row>
    <row r="11" spans="1:40" x14ac:dyDescent="0.25">
      <c r="A11" s="110" t="s">
        <v>155</v>
      </c>
      <c r="B11" s="110">
        <v>66</v>
      </c>
      <c r="C11" s="110">
        <v>9</v>
      </c>
      <c r="D11" s="110">
        <v>11</v>
      </c>
      <c r="E11" s="110"/>
      <c r="F11" s="110">
        <v>86</v>
      </c>
      <c r="H11" s="110" t="s">
        <v>322</v>
      </c>
      <c r="I11" s="110">
        <v>96</v>
      </c>
      <c r="J11" s="110">
        <v>59</v>
      </c>
      <c r="K11" s="110">
        <v>64</v>
      </c>
      <c r="L11" s="110">
        <v>3</v>
      </c>
      <c r="M11" s="110">
        <v>120</v>
      </c>
      <c r="N11" s="110">
        <v>50</v>
      </c>
      <c r="O11" s="110">
        <v>10</v>
      </c>
      <c r="P11" s="110">
        <v>7</v>
      </c>
      <c r="Q11" s="110">
        <v>41</v>
      </c>
      <c r="R11" s="110">
        <v>30</v>
      </c>
      <c r="S11" s="110">
        <v>3</v>
      </c>
      <c r="T11" s="110">
        <v>2</v>
      </c>
      <c r="U11" s="110">
        <v>32</v>
      </c>
      <c r="V11" s="110">
        <v>3</v>
      </c>
      <c r="W11" s="110">
        <v>2</v>
      </c>
      <c r="X11" s="110">
        <v>25</v>
      </c>
      <c r="Y11" s="110">
        <v>3</v>
      </c>
      <c r="Z11" s="110">
        <v>1</v>
      </c>
      <c r="AA11" s="110">
        <v>17</v>
      </c>
      <c r="AB11" s="110">
        <v>1</v>
      </c>
      <c r="AC11" s="110">
        <v>7</v>
      </c>
      <c r="AD11" s="110">
        <v>8</v>
      </c>
      <c r="AE11" s="110"/>
      <c r="AF11" s="110">
        <v>1</v>
      </c>
      <c r="AG11" s="110">
        <v>9</v>
      </c>
      <c r="AH11" s="110">
        <v>19</v>
      </c>
      <c r="AI11" s="110">
        <v>29</v>
      </c>
      <c r="AJ11" s="110">
        <v>27</v>
      </c>
      <c r="AK11" s="110">
        <v>12</v>
      </c>
      <c r="AL11" s="110"/>
      <c r="AM11" s="110">
        <v>9</v>
      </c>
      <c r="AN11" s="110">
        <v>3</v>
      </c>
    </row>
    <row r="12" spans="1:40" x14ac:dyDescent="0.25">
      <c r="A12" s="110" t="s">
        <v>151</v>
      </c>
      <c r="B12" s="110">
        <v>1904</v>
      </c>
      <c r="C12" s="110">
        <v>293</v>
      </c>
      <c r="D12" s="110">
        <v>278</v>
      </c>
      <c r="E12" s="110">
        <v>51</v>
      </c>
      <c r="F12" s="110">
        <v>2526</v>
      </c>
      <c r="H12" s="110" t="s">
        <v>323</v>
      </c>
      <c r="I12" s="110">
        <v>78</v>
      </c>
      <c r="J12" s="110">
        <v>50</v>
      </c>
      <c r="K12" s="110">
        <v>45</v>
      </c>
      <c r="L12" s="110">
        <v>3</v>
      </c>
      <c r="M12" s="110">
        <v>82</v>
      </c>
      <c r="N12" s="110">
        <v>52</v>
      </c>
      <c r="O12" s="110">
        <v>58</v>
      </c>
      <c r="P12" s="110">
        <v>3</v>
      </c>
      <c r="Q12" s="110">
        <v>66</v>
      </c>
      <c r="R12" s="110">
        <v>45</v>
      </c>
      <c r="S12" s="110">
        <v>4</v>
      </c>
      <c r="T12" s="110"/>
      <c r="U12" s="110">
        <v>43</v>
      </c>
      <c r="V12" s="110"/>
      <c r="W12" s="110">
        <v>17</v>
      </c>
      <c r="X12" s="110">
        <v>31</v>
      </c>
      <c r="Y12" s="110">
        <v>6</v>
      </c>
      <c r="Z12" s="110">
        <v>1</v>
      </c>
      <c r="AA12" s="110">
        <v>23</v>
      </c>
      <c r="AB12" s="110">
        <v>2</v>
      </c>
      <c r="AC12" s="110">
        <v>13</v>
      </c>
      <c r="AD12" s="110">
        <v>10</v>
      </c>
      <c r="AE12" s="110"/>
      <c r="AF12" s="110">
        <v>5</v>
      </c>
      <c r="AG12" s="110">
        <v>6</v>
      </c>
      <c r="AH12" s="110">
        <v>18</v>
      </c>
      <c r="AI12" s="110">
        <v>54</v>
      </c>
      <c r="AJ12" s="110">
        <v>133</v>
      </c>
      <c r="AK12" s="110">
        <v>36</v>
      </c>
      <c r="AL12" s="110">
        <v>4</v>
      </c>
      <c r="AM12" s="110">
        <v>14</v>
      </c>
      <c r="AN12" s="110">
        <v>3</v>
      </c>
    </row>
    <row r="13" spans="1:40" x14ac:dyDescent="0.25">
      <c r="A13" s="110" t="s">
        <v>154</v>
      </c>
      <c r="B13" s="110">
        <v>795</v>
      </c>
      <c r="C13" s="110">
        <v>54</v>
      </c>
      <c r="D13" s="110">
        <v>188</v>
      </c>
      <c r="E13" s="110">
        <v>9</v>
      </c>
      <c r="F13" s="110">
        <v>1046</v>
      </c>
      <c r="H13" s="110" t="s">
        <v>24</v>
      </c>
      <c r="I13" s="110">
        <v>1</v>
      </c>
      <c r="J13" s="110">
        <v>3</v>
      </c>
      <c r="K13" s="110">
        <v>5</v>
      </c>
      <c r="L13" s="110"/>
      <c r="M13" s="110">
        <v>8</v>
      </c>
      <c r="N13" s="110">
        <v>27</v>
      </c>
      <c r="O13" s="110">
        <v>1</v>
      </c>
      <c r="P13" s="110"/>
      <c r="Q13" s="110">
        <v>46</v>
      </c>
      <c r="R13" s="110">
        <v>2</v>
      </c>
      <c r="S13" s="110">
        <v>5</v>
      </c>
      <c r="T13" s="110">
        <v>3</v>
      </c>
      <c r="U13" s="110">
        <v>1</v>
      </c>
      <c r="V13" s="110"/>
      <c r="W13" s="110">
        <v>4</v>
      </c>
      <c r="X13" s="110">
        <v>2</v>
      </c>
      <c r="Y13" s="110">
        <v>1</v>
      </c>
      <c r="Z13" s="110">
        <v>2</v>
      </c>
      <c r="AA13" s="110">
        <v>3</v>
      </c>
      <c r="AB13" s="110"/>
      <c r="AC13" s="110">
        <v>6</v>
      </c>
      <c r="AD13" s="110">
        <v>1</v>
      </c>
      <c r="AE13" s="110"/>
      <c r="AF13" s="110"/>
      <c r="AG13" s="110">
        <v>1</v>
      </c>
      <c r="AH13" s="110"/>
      <c r="AI13" s="110"/>
      <c r="AJ13" s="110"/>
      <c r="AK13" s="110">
        <v>4</v>
      </c>
      <c r="AL13" s="110">
        <v>6</v>
      </c>
      <c r="AM13" s="110">
        <v>13</v>
      </c>
      <c r="AN13" s="110">
        <v>1</v>
      </c>
    </row>
    <row r="14" spans="1:40" x14ac:dyDescent="0.25">
      <c r="A14" s="110" t="s">
        <v>160</v>
      </c>
      <c r="B14" s="110">
        <v>148</v>
      </c>
      <c r="C14" s="110">
        <v>9</v>
      </c>
      <c r="D14" s="110">
        <v>49</v>
      </c>
      <c r="E14" s="110">
        <v>4</v>
      </c>
      <c r="F14" s="110">
        <v>210</v>
      </c>
      <c r="H14" s="110" t="s">
        <v>311</v>
      </c>
      <c r="I14" s="110">
        <v>15</v>
      </c>
      <c r="J14" s="110">
        <v>28</v>
      </c>
      <c r="K14" s="110">
        <v>44</v>
      </c>
      <c r="L14" s="110">
        <v>4</v>
      </c>
      <c r="M14" s="110">
        <v>135</v>
      </c>
      <c r="N14" s="110">
        <v>152</v>
      </c>
      <c r="O14" s="110">
        <v>34</v>
      </c>
      <c r="P14" s="110">
        <v>9</v>
      </c>
      <c r="Q14" s="110">
        <v>293</v>
      </c>
      <c r="R14" s="110">
        <v>104</v>
      </c>
      <c r="S14" s="110">
        <v>33</v>
      </c>
      <c r="T14" s="110">
        <v>15</v>
      </c>
      <c r="U14" s="110">
        <v>20</v>
      </c>
      <c r="V14" s="110">
        <v>5</v>
      </c>
      <c r="W14" s="110">
        <v>67</v>
      </c>
      <c r="X14" s="110">
        <v>23</v>
      </c>
      <c r="Y14" s="110">
        <v>15</v>
      </c>
      <c r="Z14" s="110">
        <v>16</v>
      </c>
      <c r="AA14" s="110">
        <v>60</v>
      </c>
      <c r="AB14" s="110">
        <v>7</v>
      </c>
      <c r="AC14" s="110">
        <v>49</v>
      </c>
      <c r="AD14" s="110">
        <v>9</v>
      </c>
      <c r="AE14" s="110">
        <v>4</v>
      </c>
      <c r="AF14" s="110">
        <v>12</v>
      </c>
      <c r="AG14" s="110">
        <v>34</v>
      </c>
      <c r="AH14" s="110">
        <v>47</v>
      </c>
      <c r="AI14" s="110">
        <v>11</v>
      </c>
      <c r="AJ14" s="110">
        <v>10</v>
      </c>
      <c r="AK14" s="110">
        <v>139</v>
      </c>
      <c r="AL14" s="110">
        <v>28</v>
      </c>
      <c r="AM14" s="110">
        <v>58</v>
      </c>
      <c r="AN14" s="110">
        <v>12</v>
      </c>
    </row>
    <row r="15" spans="1:40" x14ac:dyDescent="0.25">
      <c r="A15" s="110" t="s">
        <v>164</v>
      </c>
      <c r="B15" s="110">
        <v>63</v>
      </c>
      <c r="C15" s="110">
        <v>6</v>
      </c>
      <c r="D15" s="110">
        <v>25</v>
      </c>
      <c r="E15" s="110">
        <v>2</v>
      </c>
      <c r="F15" s="110">
        <v>96</v>
      </c>
      <c r="H15" s="110" t="s">
        <v>310</v>
      </c>
      <c r="I15" s="110">
        <v>30</v>
      </c>
      <c r="J15" s="110">
        <v>51</v>
      </c>
      <c r="K15" s="110">
        <v>89</v>
      </c>
      <c r="L15" s="110">
        <v>5</v>
      </c>
      <c r="M15" s="110">
        <v>178</v>
      </c>
      <c r="N15" s="110">
        <v>118</v>
      </c>
      <c r="O15" s="110">
        <v>133</v>
      </c>
      <c r="P15" s="110">
        <v>7</v>
      </c>
      <c r="Q15" s="110">
        <v>147</v>
      </c>
      <c r="R15" s="110">
        <v>62</v>
      </c>
      <c r="S15" s="110">
        <v>14</v>
      </c>
      <c r="T15" s="110">
        <v>3</v>
      </c>
      <c r="U15" s="110">
        <v>35</v>
      </c>
      <c r="V15" s="110">
        <v>5</v>
      </c>
      <c r="W15" s="110">
        <v>23</v>
      </c>
      <c r="X15" s="110">
        <v>46</v>
      </c>
      <c r="Y15" s="110">
        <v>9</v>
      </c>
      <c r="Z15" s="110"/>
      <c r="AA15" s="110">
        <v>47</v>
      </c>
      <c r="AB15" s="110"/>
      <c r="AC15" s="110">
        <v>26</v>
      </c>
      <c r="AD15" s="110">
        <v>12</v>
      </c>
      <c r="AE15" s="110">
        <v>2</v>
      </c>
      <c r="AF15" s="110">
        <v>4</v>
      </c>
      <c r="AG15" s="110">
        <v>22</v>
      </c>
      <c r="AH15" s="110">
        <v>24</v>
      </c>
      <c r="AI15" s="110">
        <v>87</v>
      </c>
      <c r="AJ15" s="110">
        <v>217</v>
      </c>
      <c r="AK15" s="110">
        <v>46</v>
      </c>
      <c r="AL15" s="110">
        <v>3</v>
      </c>
      <c r="AM15" s="110">
        <v>36</v>
      </c>
      <c r="AN15" s="110">
        <v>11</v>
      </c>
    </row>
    <row r="16" spans="1:40" x14ac:dyDescent="0.25">
      <c r="A16" s="110" t="s">
        <v>140</v>
      </c>
      <c r="B16" s="110">
        <v>69</v>
      </c>
      <c r="C16" s="110">
        <v>4</v>
      </c>
      <c r="D16" s="110">
        <v>7</v>
      </c>
      <c r="E16" s="110"/>
      <c r="F16" s="110">
        <v>80</v>
      </c>
      <c r="H16" s="110" t="s">
        <v>28</v>
      </c>
      <c r="I16" s="110">
        <v>1</v>
      </c>
      <c r="J16" s="110">
        <v>12</v>
      </c>
      <c r="K16" s="110">
        <v>15</v>
      </c>
      <c r="L16" s="110">
        <v>2</v>
      </c>
      <c r="M16" s="110">
        <v>67</v>
      </c>
      <c r="N16" s="110">
        <v>38</v>
      </c>
      <c r="O16" s="110">
        <v>12</v>
      </c>
      <c r="P16" s="110">
        <v>4</v>
      </c>
      <c r="Q16" s="110">
        <v>122</v>
      </c>
      <c r="R16" s="110">
        <v>13</v>
      </c>
      <c r="S16" s="110">
        <v>3</v>
      </c>
      <c r="T16" s="110">
        <v>1</v>
      </c>
      <c r="U16" s="110">
        <v>4</v>
      </c>
      <c r="V16" s="110">
        <v>6</v>
      </c>
      <c r="W16" s="110">
        <v>8</v>
      </c>
      <c r="X16" s="110">
        <v>6</v>
      </c>
      <c r="Y16" s="110">
        <v>10</v>
      </c>
      <c r="Z16" s="110">
        <v>4</v>
      </c>
      <c r="AA16" s="110">
        <v>14</v>
      </c>
      <c r="AB16" s="110">
        <v>4</v>
      </c>
      <c r="AC16" s="110">
        <v>10</v>
      </c>
      <c r="AD16" s="110">
        <v>4</v>
      </c>
      <c r="AE16" s="110"/>
      <c r="AF16" s="110">
        <v>3</v>
      </c>
      <c r="AG16" s="110">
        <v>10</v>
      </c>
      <c r="AH16" s="110">
        <v>7</v>
      </c>
      <c r="AI16" s="110"/>
      <c r="AJ16" s="110"/>
      <c r="AK16" s="110">
        <v>27</v>
      </c>
      <c r="AL16" s="110">
        <v>8</v>
      </c>
      <c r="AM16" s="110">
        <v>15</v>
      </c>
      <c r="AN16" s="110">
        <v>4</v>
      </c>
    </row>
    <row r="17" spans="1:40" x14ac:dyDescent="0.25">
      <c r="A17" s="110" t="s">
        <v>156</v>
      </c>
      <c r="B17" s="110">
        <v>283</v>
      </c>
      <c r="C17" s="110">
        <v>21</v>
      </c>
      <c r="D17" s="110">
        <v>143</v>
      </c>
      <c r="E17" s="110">
        <v>10</v>
      </c>
      <c r="F17" s="110">
        <v>457</v>
      </c>
      <c r="H17" s="110" t="s">
        <v>304</v>
      </c>
      <c r="I17" s="110">
        <v>23</v>
      </c>
      <c r="J17" s="110">
        <v>14</v>
      </c>
      <c r="K17" s="110">
        <v>26</v>
      </c>
      <c r="L17" s="110">
        <v>1</v>
      </c>
      <c r="M17" s="110">
        <v>56</v>
      </c>
      <c r="N17" s="110">
        <v>43</v>
      </c>
      <c r="O17" s="110">
        <v>21</v>
      </c>
      <c r="P17" s="110">
        <v>3</v>
      </c>
      <c r="Q17" s="110">
        <v>83</v>
      </c>
      <c r="R17" s="110">
        <v>30</v>
      </c>
      <c r="S17" s="110">
        <v>8</v>
      </c>
      <c r="T17" s="110">
        <v>2</v>
      </c>
      <c r="U17" s="110">
        <v>12</v>
      </c>
      <c r="V17" s="110">
        <v>4</v>
      </c>
      <c r="W17" s="110">
        <v>15</v>
      </c>
      <c r="X17" s="110">
        <v>7</v>
      </c>
      <c r="Y17" s="110">
        <v>1</v>
      </c>
      <c r="Z17" s="110">
        <v>7</v>
      </c>
      <c r="AA17" s="110">
        <v>35</v>
      </c>
      <c r="AB17" s="110">
        <v>2</v>
      </c>
      <c r="AC17" s="110">
        <v>21</v>
      </c>
      <c r="AD17" s="110">
        <v>1</v>
      </c>
      <c r="AE17" s="110">
        <v>2</v>
      </c>
      <c r="AF17" s="110">
        <v>4</v>
      </c>
      <c r="AG17" s="110">
        <v>15</v>
      </c>
      <c r="AH17" s="110">
        <v>17</v>
      </c>
      <c r="AI17" s="110">
        <v>22</v>
      </c>
      <c r="AJ17" s="110">
        <v>30</v>
      </c>
      <c r="AK17" s="110">
        <v>32</v>
      </c>
      <c r="AL17" s="110">
        <v>7</v>
      </c>
      <c r="AM17" s="110">
        <v>17</v>
      </c>
      <c r="AN17" s="110">
        <v>8</v>
      </c>
    </row>
    <row r="18" spans="1:40" x14ac:dyDescent="0.25">
      <c r="A18" s="110" t="s">
        <v>143</v>
      </c>
      <c r="B18" s="110">
        <v>476</v>
      </c>
      <c r="C18" s="110">
        <v>38</v>
      </c>
      <c r="D18" s="110">
        <v>16</v>
      </c>
      <c r="E18" s="110"/>
      <c r="F18" s="110">
        <v>530</v>
      </c>
      <c r="H18" s="110" t="s">
        <v>305</v>
      </c>
      <c r="I18" s="110">
        <v>56</v>
      </c>
      <c r="J18" s="110">
        <v>59</v>
      </c>
      <c r="K18" s="110">
        <v>35</v>
      </c>
      <c r="L18" s="110">
        <v>5</v>
      </c>
      <c r="M18" s="110">
        <v>91</v>
      </c>
      <c r="N18" s="110">
        <v>36</v>
      </c>
      <c r="O18" s="110">
        <v>69</v>
      </c>
      <c r="P18" s="110">
        <v>3</v>
      </c>
      <c r="Q18" s="110">
        <v>138</v>
      </c>
      <c r="R18" s="110">
        <v>94</v>
      </c>
      <c r="S18" s="110">
        <v>23</v>
      </c>
      <c r="T18" s="110">
        <v>9</v>
      </c>
      <c r="U18" s="110">
        <v>8</v>
      </c>
      <c r="V18" s="110">
        <v>5</v>
      </c>
      <c r="W18" s="110">
        <v>58</v>
      </c>
      <c r="X18" s="110">
        <v>8</v>
      </c>
      <c r="Y18" s="110">
        <v>12</v>
      </c>
      <c r="Z18" s="110">
        <v>1</v>
      </c>
      <c r="AA18" s="110">
        <v>30</v>
      </c>
      <c r="AB18" s="110">
        <v>5</v>
      </c>
      <c r="AC18" s="110">
        <v>23</v>
      </c>
      <c r="AD18" s="110">
        <v>15</v>
      </c>
      <c r="AE18" s="110">
        <v>4</v>
      </c>
      <c r="AF18" s="110">
        <v>3</v>
      </c>
      <c r="AG18" s="110">
        <v>12</v>
      </c>
      <c r="AH18" s="110">
        <v>28</v>
      </c>
      <c r="AI18" s="110">
        <v>5</v>
      </c>
      <c r="AJ18" s="110">
        <v>24</v>
      </c>
      <c r="AK18" s="110">
        <v>87</v>
      </c>
      <c r="AL18" s="110">
        <v>5</v>
      </c>
      <c r="AM18" s="110">
        <v>12</v>
      </c>
      <c r="AN18" s="110"/>
    </row>
    <row r="19" spans="1:40" x14ac:dyDescent="0.25">
      <c r="A19" s="110" t="s">
        <v>139</v>
      </c>
      <c r="B19" s="110">
        <v>133</v>
      </c>
      <c r="C19" s="110"/>
      <c r="D19" s="110">
        <v>24</v>
      </c>
      <c r="E19" s="110"/>
      <c r="F19" s="110">
        <v>157</v>
      </c>
      <c r="H19" s="110" t="s">
        <v>306</v>
      </c>
      <c r="I19" s="110">
        <v>11</v>
      </c>
      <c r="J19" s="110">
        <v>16</v>
      </c>
      <c r="K19" s="110">
        <v>33</v>
      </c>
      <c r="L19" s="110">
        <v>5</v>
      </c>
      <c r="M19" s="110">
        <v>49</v>
      </c>
      <c r="N19" s="110">
        <v>70</v>
      </c>
      <c r="O19" s="110">
        <v>14</v>
      </c>
      <c r="P19" s="110">
        <v>2</v>
      </c>
      <c r="Q19" s="110">
        <v>90</v>
      </c>
      <c r="R19" s="110">
        <v>14</v>
      </c>
      <c r="S19" s="110">
        <v>6</v>
      </c>
      <c r="T19" s="110">
        <v>4</v>
      </c>
      <c r="U19" s="110">
        <v>10</v>
      </c>
      <c r="V19" s="110">
        <v>4</v>
      </c>
      <c r="W19" s="110">
        <v>12</v>
      </c>
      <c r="X19" s="110">
        <v>8</v>
      </c>
      <c r="Y19" s="110">
        <v>9</v>
      </c>
      <c r="Z19" s="110">
        <v>3</v>
      </c>
      <c r="AA19" s="110">
        <v>23</v>
      </c>
      <c r="AB19" s="110">
        <v>1</v>
      </c>
      <c r="AC19" s="110">
        <v>22</v>
      </c>
      <c r="AD19" s="110">
        <v>7</v>
      </c>
      <c r="AE19" s="110"/>
      <c r="AF19" s="110">
        <v>3</v>
      </c>
      <c r="AG19" s="110">
        <v>15</v>
      </c>
      <c r="AH19" s="110">
        <v>13</v>
      </c>
      <c r="AI19" s="110"/>
      <c r="AJ19" s="110"/>
      <c r="AK19" s="110">
        <v>44</v>
      </c>
      <c r="AL19" s="110">
        <v>9</v>
      </c>
      <c r="AM19" s="110">
        <v>19</v>
      </c>
      <c r="AN19" s="110">
        <v>4</v>
      </c>
    </row>
    <row r="20" spans="1:40" x14ac:dyDescent="0.25">
      <c r="A20" s="110" t="s">
        <v>152</v>
      </c>
      <c r="B20" s="110">
        <v>63</v>
      </c>
      <c r="C20" s="110">
        <v>4</v>
      </c>
      <c r="D20" s="110">
        <v>3</v>
      </c>
      <c r="E20" s="110"/>
      <c r="F20" s="110">
        <v>70</v>
      </c>
      <c r="H20" s="110" t="s">
        <v>30</v>
      </c>
      <c r="I20" s="110">
        <v>100</v>
      </c>
      <c r="J20" s="110">
        <v>54</v>
      </c>
      <c r="K20" s="110">
        <v>53</v>
      </c>
      <c r="L20" s="110">
        <v>5</v>
      </c>
      <c r="M20" s="110">
        <v>162</v>
      </c>
      <c r="N20" s="110">
        <v>98</v>
      </c>
      <c r="O20" s="110">
        <v>113</v>
      </c>
      <c r="P20" s="110">
        <v>2</v>
      </c>
      <c r="Q20" s="110">
        <v>92</v>
      </c>
      <c r="R20" s="110">
        <v>62</v>
      </c>
      <c r="S20" s="110">
        <v>7</v>
      </c>
      <c r="T20" s="110">
        <v>3</v>
      </c>
      <c r="U20" s="110">
        <v>52</v>
      </c>
      <c r="V20" s="110">
        <v>2</v>
      </c>
      <c r="W20" s="110">
        <v>5</v>
      </c>
      <c r="X20" s="110">
        <v>47</v>
      </c>
      <c r="Y20" s="110">
        <v>2</v>
      </c>
      <c r="Z20" s="110">
        <v>3</v>
      </c>
      <c r="AA20" s="110">
        <v>31</v>
      </c>
      <c r="AB20" s="110">
        <v>2</v>
      </c>
      <c r="AC20" s="110">
        <v>24</v>
      </c>
      <c r="AD20" s="110">
        <v>6</v>
      </c>
      <c r="AE20" s="110">
        <v>1</v>
      </c>
      <c r="AF20" s="110">
        <v>5</v>
      </c>
      <c r="AG20" s="110">
        <v>17</v>
      </c>
      <c r="AH20" s="110">
        <v>27</v>
      </c>
      <c r="AI20" s="110">
        <v>157</v>
      </c>
      <c r="AJ20" s="110">
        <v>454</v>
      </c>
      <c r="AK20" s="110">
        <v>36</v>
      </c>
      <c r="AL20" s="110">
        <v>1</v>
      </c>
      <c r="AM20" s="110">
        <v>16</v>
      </c>
      <c r="AN20" s="110">
        <v>8</v>
      </c>
    </row>
    <row r="21" spans="1:40" x14ac:dyDescent="0.25">
      <c r="A21" s="110" t="s">
        <v>145</v>
      </c>
      <c r="B21" s="110">
        <v>557</v>
      </c>
      <c r="C21" s="110">
        <v>28</v>
      </c>
      <c r="D21" s="110">
        <v>47</v>
      </c>
      <c r="E21" s="110">
        <v>1</v>
      </c>
      <c r="F21" s="110">
        <v>633</v>
      </c>
      <c r="H21" s="110" t="s">
        <v>312</v>
      </c>
      <c r="I21" s="110">
        <v>24</v>
      </c>
      <c r="J21" s="110">
        <v>22</v>
      </c>
      <c r="K21" s="110">
        <v>9</v>
      </c>
      <c r="L21" s="110"/>
      <c r="M21" s="110">
        <v>45</v>
      </c>
      <c r="N21" s="110">
        <v>36</v>
      </c>
      <c r="O21" s="110">
        <v>12</v>
      </c>
      <c r="P21" s="110">
        <v>3</v>
      </c>
      <c r="Q21" s="110">
        <v>75</v>
      </c>
      <c r="R21" s="110">
        <v>18</v>
      </c>
      <c r="S21" s="110"/>
      <c r="T21" s="110">
        <v>3</v>
      </c>
      <c r="U21" s="110">
        <v>5</v>
      </c>
      <c r="V21" s="110">
        <v>3</v>
      </c>
      <c r="W21" s="110">
        <v>19</v>
      </c>
      <c r="X21" s="110">
        <v>5</v>
      </c>
      <c r="Y21" s="110">
        <v>15</v>
      </c>
      <c r="Z21" s="110">
        <v>2</v>
      </c>
      <c r="AA21" s="110">
        <v>7</v>
      </c>
      <c r="AB21" s="110">
        <v>1</v>
      </c>
      <c r="AC21" s="110">
        <v>10</v>
      </c>
      <c r="AD21" s="110">
        <v>4</v>
      </c>
      <c r="AE21" s="110">
        <v>1</v>
      </c>
      <c r="AF21" s="110">
        <v>3</v>
      </c>
      <c r="AG21" s="110">
        <v>11</v>
      </c>
      <c r="AH21" s="110">
        <v>16</v>
      </c>
      <c r="AI21" s="110"/>
      <c r="AJ21" s="110">
        <v>4</v>
      </c>
      <c r="AK21" s="110">
        <v>46</v>
      </c>
      <c r="AL21" s="110">
        <v>3</v>
      </c>
      <c r="AM21" s="110">
        <v>4</v>
      </c>
      <c r="AN21" s="110">
        <v>2</v>
      </c>
    </row>
    <row r="22" spans="1:40" x14ac:dyDescent="0.25">
      <c r="A22" s="110" t="s">
        <v>518</v>
      </c>
      <c r="B22" s="110">
        <v>20</v>
      </c>
      <c r="C22" s="110">
        <v>29</v>
      </c>
      <c r="D22" s="110">
        <v>6</v>
      </c>
      <c r="E22" s="110">
        <v>7</v>
      </c>
      <c r="F22" s="110">
        <v>62</v>
      </c>
      <c r="H22" s="110" t="s">
        <v>313</v>
      </c>
      <c r="I22" s="110">
        <v>2</v>
      </c>
      <c r="J22" s="110"/>
      <c r="K22" s="110">
        <v>7</v>
      </c>
      <c r="L22" s="110">
        <v>1</v>
      </c>
      <c r="M22" s="110">
        <v>23</v>
      </c>
      <c r="N22" s="110">
        <v>17</v>
      </c>
      <c r="O22" s="110">
        <v>5</v>
      </c>
      <c r="P22" s="110"/>
      <c r="Q22" s="110">
        <v>39</v>
      </c>
      <c r="R22" s="110">
        <v>24</v>
      </c>
      <c r="S22" s="110">
        <v>5</v>
      </c>
      <c r="T22" s="110">
        <v>1</v>
      </c>
      <c r="U22" s="110"/>
      <c r="V22" s="110"/>
      <c r="W22" s="110">
        <v>9</v>
      </c>
      <c r="X22" s="110">
        <v>1</v>
      </c>
      <c r="Y22" s="110"/>
      <c r="Z22" s="110">
        <v>1</v>
      </c>
      <c r="AA22" s="110">
        <v>7</v>
      </c>
      <c r="AB22" s="110">
        <v>10</v>
      </c>
      <c r="AC22" s="110">
        <v>6</v>
      </c>
      <c r="AD22" s="110">
        <v>1</v>
      </c>
      <c r="AE22" s="110"/>
      <c r="AF22" s="110">
        <v>2</v>
      </c>
      <c r="AG22" s="110">
        <v>4</v>
      </c>
      <c r="AH22" s="110">
        <v>11</v>
      </c>
      <c r="AI22" s="110">
        <v>2</v>
      </c>
      <c r="AJ22" s="110">
        <v>1</v>
      </c>
      <c r="AK22" s="110">
        <v>17</v>
      </c>
      <c r="AL22" s="110">
        <v>4</v>
      </c>
      <c r="AM22" s="110">
        <v>10</v>
      </c>
      <c r="AN22" s="110">
        <v>4</v>
      </c>
    </row>
    <row r="23" spans="1:40" x14ac:dyDescent="0.25">
      <c r="A23" s="110" t="s">
        <v>161</v>
      </c>
      <c r="B23" s="110">
        <v>384</v>
      </c>
      <c r="C23" s="110">
        <v>38</v>
      </c>
      <c r="D23" s="110">
        <v>42</v>
      </c>
      <c r="E23" s="110">
        <v>6</v>
      </c>
      <c r="F23" s="110">
        <v>470</v>
      </c>
      <c r="H23" s="110" t="s">
        <v>324</v>
      </c>
      <c r="I23" s="110">
        <v>15</v>
      </c>
      <c r="J23" s="110">
        <v>28</v>
      </c>
      <c r="K23" s="110">
        <v>36</v>
      </c>
      <c r="L23" s="110">
        <v>4</v>
      </c>
      <c r="M23" s="110">
        <v>70</v>
      </c>
      <c r="N23" s="110">
        <v>35</v>
      </c>
      <c r="O23" s="110">
        <v>37</v>
      </c>
      <c r="P23" s="110">
        <v>1</v>
      </c>
      <c r="Q23" s="110">
        <v>45</v>
      </c>
      <c r="R23" s="110">
        <v>16</v>
      </c>
      <c r="S23" s="110">
        <v>4</v>
      </c>
      <c r="T23" s="110"/>
      <c r="U23" s="110">
        <v>16</v>
      </c>
      <c r="V23" s="110">
        <v>3</v>
      </c>
      <c r="W23" s="110">
        <v>12</v>
      </c>
      <c r="X23" s="110">
        <v>20</v>
      </c>
      <c r="Y23" s="110"/>
      <c r="Z23" s="110"/>
      <c r="AA23" s="110">
        <v>4</v>
      </c>
      <c r="AB23" s="110">
        <v>1</v>
      </c>
      <c r="AC23" s="110">
        <v>2</v>
      </c>
      <c r="AD23" s="110">
        <v>7</v>
      </c>
      <c r="AE23" s="110"/>
      <c r="AF23" s="110">
        <v>1</v>
      </c>
      <c r="AG23" s="110">
        <v>6</v>
      </c>
      <c r="AH23" s="110">
        <v>9</v>
      </c>
      <c r="AI23" s="110">
        <v>17</v>
      </c>
      <c r="AJ23" s="110">
        <v>55</v>
      </c>
      <c r="AK23" s="110">
        <v>18</v>
      </c>
      <c r="AL23" s="110">
        <v>4</v>
      </c>
      <c r="AM23" s="110">
        <v>7</v>
      </c>
      <c r="AN23" s="110">
        <v>2</v>
      </c>
    </row>
    <row r="24" spans="1:40" x14ac:dyDescent="0.25">
      <c r="A24" s="110" t="s">
        <v>165</v>
      </c>
      <c r="B24" s="110">
        <v>152</v>
      </c>
      <c r="C24" s="110">
        <v>4</v>
      </c>
      <c r="D24" s="110">
        <v>29</v>
      </c>
      <c r="E24" s="110">
        <v>1</v>
      </c>
      <c r="F24" s="110">
        <v>186</v>
      </c>
      <c r="H24" s="110" t="s">
        <v>31</v>
      </c>
      <c r="I24" s="110">
        <v>10</v>
      </c>
      <c r="J24" s="110">
        <v>12</v>
      </c>
      <c r="K24" s="110">
        <v>17</v>
      </c>
      <c r="L24" s="110">
        <v>1</v>
      </c>
      <c r="M24" s="110">
        <v>32</v>
      </c>
      <c r="N24" s="110">
        <v>29</v>
      </c>
      <c r="O24" s="110">
        <v>37</v>
      </c>
      <c r="P24" s="110">
        <v>4</v>
      </c>
      <c r="Q24" s="110">
        <v>112</v>
      </c>
      <c r="R24" s="110">
        <v>53</v>
      </c>
      <c r="S24" s="110">
        <v>11</v>
      </c>
      <c r="T24" s="110">
        <v>10</v>
      </c>
      <c r="U24" s="110">
        <v>7</v>
      </c>
      <c r="V24" s="110">
        <v>1</v>
      </c>
      <c r="W24" s="110">
        <v>47</v>
      </c>
      <c r="X24" s="110">
        <v>7</v>
      </c>
      <c r="Y24" s="110">
        <v>8</v>
      </c>
      <c r="Z24" s="110"/>
      <c r="AA24" s="110">
        <v>12</v>
      </c>
      <c r="AB24" s="110">
        <v>4</v>
      </c>
      <c r="AC24" s="110">
        <v>15</v>
      </c>
      <c r="AD24" s="110">
        <v>12</v>
      </c>
      <c r="AE24" s="110">
        <v>1</v>
      </c>
      <c r="AF24" s="110">
        <v>3</v>
      </c>
      <c r="AG24" s="110">
        <v>10</v>
      </c>
      <c r="AH24" s="110">
        <v>10</v>
      </c>
      <c r="AI24" s="110">
        <v>5</v>
      </c>
      <c r="AJ24" s="110">
        <v>11</v>
      </c>
      <c r="AK24" s="110">
        <v>58</v>
      </c>
      <c r="AL24" s="110">
        <v>2</v>
      </c>
      <c r="AM24" s="110">
        <v>5</v>
      </c>
      <c r="AN24" s="110">
        <v>2</v>
      </c>
    </row>
    <row r="25" spans="1:40" x14ac:dyDescent="0.25">
      <c r="A25" s="110" t="s">
        <v>153</v>
      </c>
      <c r="B25" s="110">
        <v>15</v>
      </c>
      <c r="C25" s="110">
        <v>5</v>
      </c>
      <c r="D25" s="110">
        <v>6</v>
      </c>
      <c r="E25" s="110">
        <v>1</v>
      </c>
      <c r="F25" s="110">
        <v>27</v>
      </c>
      <c r="H25" s="110" t="s">
        <v>32</v>
      </c>
      <c r="I25" s="110">
        <v>166</v>
      </c>
      <c r="J25" s="110">
        <v>56</v>
      </c>
      <c r="K25" s="110">
        <v>80</v>
      </c>
      <c r="L25" s="110"/>
      <c r="M25" s="110">
        <v>132</v>
      </c>
      <c r="N25" s="110">
        <v>69</v>
      </c>
      <c r="O25" s="110">
        <v>15</v>
      </c>
      <c r="P25" s="110">
        <v>2</v>
      </c>
      <c r="Q25" s="110">
        <v>38</v>
      </c>
      <c r="R25" s="110">
        <v>67</v>
      </c>
      <c r="S25" s="110">
        <v>3</v>
      </c>
      <c r="T25" s="110">
        <v>2</v>
      </c>
      <c r="U25" s="110">
        <v>68</v>
      </c>
      <c r="V25" s="110">
        <v>2</v>
      </c>
      <c r="W25" s="110">
        <v>4</v>
      </c>
      <c r="X25" s="110">
        <v>29</v>
      </c>
      <c r="Y25" s="110">
        <v>4</v>
      </c>
      <c r="Z25" s="110">
        <v>3</v>
      </c>
      <c r="AA25" s="110">
        <v>27</v>
      </c>
      <c r="AB25" s="110"/>
      <c r="AC25" s="110">
        <v>16</v>
      </c>
      <c r="AD25" s="110">
        <v>2</v>
      </c>
      <c r="AE25" s="110"/>
      <c r="AF25" s="110">
        <v>4</v>
      </c>
      <c r="AG25" s="110">
        <v>8</v>
      </c>
      <c r="AH25" s="110">
        <v>26</v>
      </c>
      <c r="AI25" s="110">
        <v>34</v>
      </c>
      <c r="AJ25" s="110">
        <v>36</v>
      </c>
      <c r="AK25" s="110">
        <v>20</v>
      </c>
      <c r="AL25" s="110">
        <v>2</v>
      </c>
      <c r="AM25" s="110">
        <v>15</v>
      </c>
      <c r="AN25" s="110">
        <v>4</v>
      </c>
    </row>
    <row r="26" spans="1:40" x14ac:dyDescent="0.25">
      <c r="A26" s="110" t="s">
        <v>166</v>
      </c>
      <c r="B26" s="110">
        <v>77</v>
      </c>
      <c r="C26" s="110">
        <v>12</v>
      </c>
      <c r="D26" s="110">
        <v>6</v>
      </c>
      <c r="E26" s="110">
        <v>2</v>
      </c>
      <c r="F26" s="110">
        <v>97</v>
      </c>
      <c r="H26" s="110" t="s">
        <v>314</v>
      </c>
      <c r="I26" s="110"/>
      <c r="J26" s="110">
        <v>1</v>
      </c>
      <c r="K26" s="110">
        <v>4</v>
      </c>
      <c r="L26" s="110"/>
      <c r="M26" s="110">
        <v>14</v>
      </c>
      <c r="N26" s="110">
        <v>31</v>
      </c>
      <c r="O26" s="110">
        <v>7</v>
      </c>
      <c r="P26" s="110">
        <v>5</v>
      </c>
      <c r="Q26" s="110">
        <v>78</v>
      </c>
      <c r="R26" s="110">
        <v>42</v>
      </c>
      <c r="S26" s="110">
        <v>21</v>
      </c>
      <c r="T26" s="110">
        <v>6</v>
      </c>
      <c r="U26" s="110">
        <v>2</v>
      </c>
      <c r="V26" s="110"/>
      <c r="W26" s="110">
        <v>15</v>
      </c>
      <c r="X26" s="110"/>
      <c r="Y26" s="110"/>
      <c r="Z26" s="110">
        <v>3</v>
      </c>
      <c r="AA26" s="110">
        <v>1</v>
      </c>
      <c r="AB26" s="110">
        <v>2</v>
      </c>
      <c r="AC26" s="110">
        <v>27</v>
      </c>
      <c r="AD26" s="110"/>
      <c r="AE26" s="110">
        <v>1</v>
      </c>
      <c r="AF26" s="110"/>
      <c r="AG26" s="110">
        <v>16</v>
      </c>
      <c r="AH26" s="110">
        <v>12</v>
      </c>
      <c r="AI26" s="110">
        <v>10</v>
      </c>
      <c r="AJ26" s="110">
        <v>3</v>
      </c>
      <c r="AK26" s="110">
        <v>60</v>
      </c>
      <c r="AL26" s="110">
        <v>8</v>
      </c>
      <c r="AM26" s="110">
        <v>34</v>
      </c>
      <c r="AN26" s="110">
        <v>10</v>
      </c>
    </row>
    <row r="27" spans="1:40" x14ac:dyDescent="0.25">
      <c r="A27" s="110" t="s">
        <v>163</v>
      </c>
      <c r="B27" s="110">
        <v>323</v>
      </c>
      <c r="C27" s="110">
        <v>21</v>
      </c>
      <c r="D27" s="110">
        <v>26</v>
      </c>
      <c r="E27" s="110"/>
      <c r="F27" s="110">
        <v>370</v>
      </c>
      <c r="H27" s="110" t="s">
        <v>33</v>
      </c>
      <c r="I27" s="110">
        <v>1</v>
      </c>
      <c r="J27" s="110">
        <v>1</v>
      </c>
      <c r="K27" s="110">
        <v>5</v>
      </c>
      <c r="L27" s="110">
        <v>2</v>
      </c>
      <c r="M27" s="110">
        <v>28</v>
      </c>
      <c r="N27" s="110">
        <v>21</v>
      </c>
      <c r="O27" s="110">
        <v>5</v>
      </c>
      <c r="P27" s="110"/>
      <c r="Q27" s="110">
        <v>41</v>
      </c>
      <c r="R27" s="110">
        <v>6</v>
      </c>
      <c r="S27" s="110">
        <v>1</v>
      </c>
      <c r="T27" s="110">
        <v>1</v>
      </c>
      <c r="U27" s="110">
        <v>1</v>
      </c>
      <c r="V27" s="110">
        <v>3</v>
      </c>
      <c r="W27" s="110">
        <v>6</v>
      </c>
      <c r="X27" s="110">
        <v>1</v>
      </c>
      <c r="Y27" s="110">
        <v>5</v>
      </c>
      <c r="Z27" s="110"/>
      <c r="AA27" s="110">
        <v>6</v>
      </c>
      <c r="AB27" s="110">
        <v>2</v>
      </c>
      <c r="AC27" s="110">
        <v>8</v>
      </c>
      <c r="AD27" s="110">
        <v>2</v>
      </c>
      <c r="AE27" s="110"/>
      <c r="AF27" s="110">
        <v>2</v>
      </c>
      <c r="AG27" s="110">
        <v>6</v>
      </c>
      <c r="AH27" s="110">
        <v>8</v>
      </c>
      <c r="AI27" s="110"/>
      <c r="AJ27" s="110"/>
      <c r="AK27" s="110">
        <v>22</v>
      </c>
      <c r="AL27" s="110">
        <v>1</v>
      </c>
      <c r="AM27" s="110">
        <v>5</v>
      </c>
      <c r="AN27" s="110">
        <v>1</v>
      </c>
    </row>
    <row r="28" spans="1:40" x14ac:dyDescent="0.25">
      <c r="A28" s="110" t="s">
        <v>141</v>
      </c>
      <c r="B28" s="110">
        <v>411</v>
      </c>
      <c r="C28" s="110">
        <v>40</v>
      </c>
      <c r="D28" s="110">
        <v>43</v>
      </c>
      <c r="E28" s="110">
        <v>2</v>
      </c>
      <c r="F28" s="110">
        <v>496</v>
      </c>
      <c r="H28" s="110" t="s">
        <v>34</v>
      </c>
      <c r="I28" s="110">
        <v>22</v>
      </c>
      <c r="J28" s="110">
        <v>16</v>
      </c>
      <c r="K28" s="110">
        <v>14</v>
      </c>
      <c r="L28" s="110">
        <v>1</v>
      </c>
      <c r="M28" s="110">
        <v>46</v>
      </c>
      <c r="N28" s="110">
        <v>15</v>
      </c>
      <c r="O28" s="110">
        <v>9</v>
      </c>
      <c r="P28" s="110">
        <v>2</v>
      </c>
      <c r="Q28" s="110">
        <v>8</v>
      </c>
      <c r="R28" s="110">
        <v>8</v>
      </c>
      <c r="S28" s="110"/>
      <c r="T28" s="110"/>
      <c r="U28" s="110">
        <v>4</v>
      </c>
      <c r="V28" s="110"/>
      <c r="W28" s="110">
        <v>2</v>
      </c>
      <c r="X28" s="110">
        <v>16</v>
      </c>
      <c r="Y28" s="110"/>
      <c r="Z28" s="110"/>
      <c r="AA28" s="110">
        <v>13</v>
      </c>
      <c r="AB28" s="110">
        <v>1</v>
      </c>
      <c r="AC28" s="110">
        <v>3</v>
      </c>
      <c r="AD28" s="110"/>
      <c r="AE28" s="110"/>
      <c r="AF28" s="110">
        <v>1</v>
      </c>
      <c r="AG28" s="110">
        <v>4</v>
      </c>
      <c r="AH28" s="110">
        <v>3</v>
      </c>
      <c r="AI28" s="110">
        <v>13</v>
      </c>
      <c r="AJ28" s="110">
        <v>13</v>
      </c>
      <c r="AK28" s="110">
        <v>6</v>
      </c>
      <c r="AL28" s="110"/>
      <c r="AM28" s="110">
        <v>4</v>
      </c>
      <c r="AN28" s="110"/>
    </row>
    <row r="29" spans="1:40" x14ac:dyDescent="0.25">
      <c r="A29" s="110" t="s">
        <v>146</v>
      </c>
      <c r="B29" s="110">
        <v>699</v>
      </c>
      <c r="C29" s="110">
        <v>111</v>
      </c>
      <c r="D29" s="110">
        <v>4</v>
      </c>
      <c r="E29" s="110">
        <v>1</v>
      </c>
      <c r="F29" s="110">
        <v>815</v>
      </c>
      <c r="H29" s="110" t="s">
        <v>307</v>
      </c>
      <c r="I29" s="110">
        <v>1</v>
      </c>
      <c r="J29" s="110">
        <v>7</v>
      </c>
      <c r="K29" s="110">
        <v>18</v>
      </c>
      <c r="L29" s="110">
        <v>4</v>
      </c>
      <c r="M29" s="110">
        <v>32</v>
      </c>
      <c r="N29" s="110">
        <v>23</v>
      </c>
      <c r="O29" s="110">
        <v>8</v>
      </c>
      <c r="P29" s="110"/>
      <c r="Q29" s="110">
        <v>53</v>
      </c>
      <c r="R29" s="110">
        <v>2</v>
      </c>
      <c r="S29" s="110">
        <v>5</v>
      </c>
      <c r="T29" s="110"/>
      <c r="U29" s="110">
        <v>1</v>
      </c>
      <c r="V29" s="110">
        <v>5</v>
      </c>
      <c r="W29" s="110">
        <v>6</v>
      </c>
      <c r="X29" s="110">
        <v>2</v>
      </c>
      <c r="Y29" s="110">
        <v>2</v>
      </c>
      <c r="Z29" s="110"/>
      <c r="AA29" s="110">
        <v>8</v>
      </c>
      <c r="AB29" s="110"/>
      <c r="AC29" s="110">
        <v>8</v>
      </c>
      <c r="AD29" s="110">
        <v>2</v>
      </c>
      <c r="AE29" s="110"/>
      <c r="AF29" s="110">
        <v>2</v>
      </c>
      <c r="AG29" s="110">
        <v>11</v>
      </c>
      <c r="AH29" s="110">
        <v>7</v>
      </c>
      <c r="AI29" s="110"/>
      <c r="AJ29" s="110"/>
      <c r="AK29" s="110">
        <v>27</v>
      </c>
      <c r="AL29" s="110">
        <v>5</v>
      </c>
      <c r="AM29" s="110">
        <v>7</v>
      </c>
      <c r="AN29" s="110">
        <v>2</v>
      </c>
    </row>
    <row r="30" spans="1:40" x14ac:dyDescent="0.25">
      <c r="A30" s="110" t="s">
        <v>147</v>
      </c>
      <c r="B30" s="110">
        <v>1423</v>
      </c>
      <c r="C30" s="110">
        <v>213</v>
      </c>
      <c r="D30" s="110">
        <v>21</v>
      </c>
      <c r="E30" s="110">
        <v>6</v>
      </c>
      <c r="F30" s="110">
        <v>1663</v>
      </c>
      <c r="H30" s="110" t="s">
        <v>35</v>
      </c>
      <c r="I30" s="110">
        <v>264</v>
      </c>
      <c r="J30" s="110">
        <v>154</v>
      </c>
      <c r="K30" s="110">
        <v>138</v>
      </c>
      <c r="L30" s="110">
        <v>9</v>
      </c>
      <c r="M30" s="110">
        <v>286</v>
      </c>
      <c r="N30" s="110">
        <v>205</v>
      </c>
      <c r="O30" s="110">
        <v>91</v>
      </c>
      <c r="P30" s="110">
        <v>8</v>
      </c>
      <c r="Q30" s="110">
        <v>291</v>
      </c>
      <c r="R30" s="110">
        <v>108</v>
      </c>
      <c r="S30" s="110">
        <v>14</v>
      </c>
      <c r="T30" s="110">
        <v>5</v>
      </c>
      <c r="U30" s="110">
        <v>114</v>
      </c>
      <c r="V30" s="110">
        <v>9</v>
      </c>
      <c r="W30" s="110">
        <v>34</v>
      </c>
      <c r="X30" s="110">
        <v>69</v>
      </c>
      <c r="Y30" s="110">
        <v>19</v>
      </c>
      <c r="Z30" s="110">
        <v>8</v>
      </c>
      <c r="AA30" s="110">
        <v>78</v>
      </c>
      <c r="AB30" s="110">
        <v>4</v>
      </c>
      <c r="AC30" s="110">
        <v>43</v>
      </c>
      <c r="AD30" s="110">
        <v>22</v>
      </c>
      <c r="AE30" s="110">
        <v>5</v>
      </c>
      <c r="AF30" s="110">
        <v>9</v>
      </c>
      <c r="AG30" s="110">
        <v>54</v>
      </c>
      <c r="AH30" s="110">
        <v>59</v>
      </c>
      <c r="AI30" s="110">
        <v>88</v>
      </c>
      <c r="AJ30" s="110">
        <v>113</v>
      </c>
      <c r="AK30" s="110">
        <v>97</v>
      </c>
      <c r="AL30" s="110">
        <v>12</v>
      </c>
      <c r="AM30" s="110">
        <v>53</v>
      </c>
      <c r="AN30" s="110">
        <v>18</v>
      </c>
    </row>
    <row r="31" spans="1:40" x14ac:dyDescent="0.25">
      <c r="A31" s="110" t="s">
        <v>157</v>
      </c>
      <c r="B31" s="110">
        <v>799</v>
      </c>
      <c r="C31" s="110">
        <v>105</v>
      </c>
      <c r="D31" s="110">
        <v>181</v>
      </c>
      <c r="E31" s="110">
        <v>22</v>
      </c>
      <c r="F31" s="110">
        <v>1107</v>
      </c>
      <c r="H31" s="110" t="s">
        <v>36</v>
      </c>
      <c r="I31" s="110">
        <v>9</v>
      </c>
      <c r="J31" s="110">
        <v>25</v>
      </c>
      <c r="K31" s="110">
        <v>12</v>
      </c>
      <c r="L31" s="110">
        <v>1</v>
      </c>
      <c r="M31" s="110">
        <v>42</v>
      </c>
      <c r="N31" s="110">
        <v>47</v>
      </c>
      <c r="O31" s="110">
        <v>11</v>
      </c>
      <c r="P31" s="110">
        <v>1</v>
      </c>
      <c r="Q31" s="110">
        <v>128</v>
      </c>
      <c r="R31" s="110">
        <v>19</v>
      </c>
      <c r="S31" s="110">
        <v>7</v>
      </c>
      <c r="T31" s="110">
        <v>5</v>
      </c>
      <c r="U31" s="110">
        <v>11</v>
      </c>
      <c r="V31" s="110">
        <v>3</v>
      </c>
      <c r="W31" s="110">
        <v>13</v>
      </c>
      <c r="X31" s="110">
        <v>7</v>
      </c>
      <c r="Y31" s="110">
        <v>8</v>
      </c>
      <c r="Z31" s="110">
        <v>3</v>
      </c>
      <c r="AA31" s="110">
        <v>29</v>
      </c>
      <c r="AB31" s="110">
        <v>2</v>
      </c>
      <c r="AC31" s="110">
        <v>15</v>
      </c>
      <c r="AD31" s="110">
        <v>5</v>
      </c>
      <c r="AE31" s="110">
        <v>1</v>
      </c>
      <c r="AF31" s="110">
        <v>1</v>
      </c>
      <c r="AG31" s="110">
        <v>12</v>
      </c>
      <c r="AH31" s="110">
        <v>6</v>
      </c>
      <c r="AI31" s="110"/>
      <c r="AJ31" s="110"/>
      <c r="AK31" s="110">
        <v>37</v>
      </c>
      <c r="AL31" s="110">
        <v>7</v>
      </c>
      <c r="AM31" s="110">
        <v>30</v>
      </c>
      <c r="AN31" s="110">
        <v>3</v>
      </c>
    </row>
    <row r="32" spans="1:40" x14ac:dyDescent="0.25">
      <c r="A32" s="110" t="s">
        <v>162</v>
      </c>
      <c r="B32" s="110">
        <v>132</v>
      </c>
      <c r="C32" s="110">
        <v>1</v>
      </c>
      <c r="D32" s="110">
        <v>8</v>
      </c>
      <c r="E32" s="110"/>
      <c r="F32" s="110">
        <v>141</v>
      </c>
      <c r="H32" s="110" t="s">
        <v>11</v>
      </c>
      <c r="I32" s="110">
        <v>1247</v>
      </c>
      <c r="J32" s="110">
        <v>901</v>
      </c>
      <c r="K32" s="110">
        <v>998</v>
      </c>
      <c r="L32" s="110">
        <v>65</v>
      </c>
      <c r="M32" s="110">
        <v>2239</v>
      </c>
      <c r="N32" s="110">
        <v>1612</v>
      </c>
      <c r="O32" s="110">
        <v>954</v>
      </c>
      <c r="P32" s="110">
        <v>81</v>
      </c>
      <c r="Q32" s="110">
        <v>2466</v>
      </c>
      <c r="R32" s="110">
        <v>1032</v>
      </c>
      <c r="S32" s="110">
        <v>207</v>
      </c>
      <c r="T32" s="110">
        <v>95</v>
      </c>
      <c r="U32" s="110">
        <v>605</v>
      </c>
      <c r="V32" s="110">
        <v>80</v>
      </c>
      <c r="W32" s="110">
        <v>449</v>
      </c>
      <c r="X32" s="110">
        <v>493</v>
      </c>
      <c r="Y32" s="110">
        <v>156</v>
      </c>
      <c r="Z32" s="110">
        <v>70</v>
      </c>
      <c r="AA32" s="110">
        <v>620</v>
      </c>
      <c r="AB32" s="110">
        <v>61</v>
      </c>
      <c r="AC32" s="110">
        <v>462</v>
      </c>
      <c r="AD32" s="110">
        <v>177</v>
      </c>
      <c r="AE32" s="110">
        <v>27</v>
      </c>
      <c r="AF32" s="110">
        <v>94</v>
      </c>
      <c r="AG32" s="110">
        <v>359</v>
      </c>
      <c r="AH32" s="110">
        <v>496</v>
      </c>
      <c r="AI32" s="110">
        <v>789</v>
      </c>
      <c r="AJ32" s="110">
        <v>1647</v>
      </c>
      <c r="AK32" s="110">
        <v>1078</v>
      </c>
      <c r="AL32" s="110">
        <v>139</v>
      </c>
      <c r="AM32" s="110">
        <v>481</v>
      </c>
      <c r="AN32" s="110">
        <v>120</v>
      </c>
    </row>
    <row r="33" spans="1:22" x14ac:dyDescent="0.25">
      <c r="A33" s="110" t="s">
        <v>159</v>
      </c>
      <c r="B33" s="110">
        <v>399</v>
      </c>
      <c r="C33" s="110">
        <v>61</v>
      </c>
      <c r="D33" s="110">
        <v>26</v>
      </c>
      <c r="E33" s="110">
        <v>2</v>
      </c>
      <c r="F33" s="110">
        <v>488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</row>
    <row r="34" spans="1:22" x14ac:dyDescent="0.25">
      <c r="A34" s="110" t="s">
        <v>149</v>
      </c>
      <c r="B34" s="110">
        <v>107</v>
      </c>
      <c r="C34" s="110">
        <v>13</v>
      </c>
      <c r="D34" s="110">
        <v>2</v>
      </c>
      <c r="E34" s="110"/>
      <c r="F34" s="110">
        <v>122</v>
      </c>
      <c r="H34" s="7" t="s">
        <v>508</v>
      </c>
      <c r="V34" s="114"/>
    </row>
    <row r="35" spans="1:22" x14ac:dyDescent="0.25">
      <c r="A35" s="110" t="s">
        <v>11</v>
      </c>
      <c r="B35" s="110">
        <v>16099</v>
      </c>
      <c r="C35" s="110">
        <v>2224</v>
      </c>
      <c r="D35" s="110">
        <v>1657</v>
      </c>
      <c r="E35" s="110">
        <v>201</v>
      </c>
      <c r="F35" s="110">
        <v>20181</v>
      </c>
    </row>
    <row r="36" spans="1:22" ht="15" customHeight="1" x14ac:dyDescent="0.25">
      <c r="A36" s="239"/>
      <c r="B36" s="239"/>
      <c r="C36" s="239"/>
      <c r="D36" s="239"/>
      <c r="E36" s="239"/>
      <c r="F36" s="239"/>
      <c r="G36" s="239"/>
      <c r="H36" s="239"/>
      <c r="I36" s="239"/>
    </row>
    <row r="37" spans="1:22" ht="75" x14ac:dyDescent="0.25">
      <c r="A37" s="239" t="s">
        <v>509</v>
      </c>
    </row>
  </sheetData>
  <mergeCells count="3">
    <mergeCell ref="X1:AA1"/>
    <mergeCell ref="A1:F1"/>
    <mergeCell ref="H1:V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P35"/>
  <sheetViews>
    <sheetView workbookViewId="0">
      <selection activeCell="B32" sqref="B32"/>
    </sheetView>
  </sheetViews>
  <sheetFormatPr defaultRowHeight="15" x14ac:dyDescent="0.25"/>
  <cols>
    <col min="1" max="1" width="19" style="7" bestFit="1" customWidth="1"/>
    <col min="2" max="2" width="8.5703125" style="7" customWidth="1"/>
    <col min="3" max="3" width="3" style="7" customWidth="1"/>
    <col min="4" max="5" width="9.85546875" style="7" customWidth="1"/>
    <col min="6" max="6" width="10.7109375" style="7" customWidth="1"/>
    <col min="7" max="7" width="3" style="7" customWidth="1"/>
    <col min="8" max="8" width="18.42578125" style="7" customWidth="1"/>
    <col min="9" max="9" width="3" style="7" customWidth="1"/>
    <col min="10" max="10" width="19.85546875" style="7" customWidth="1"/>
    <col min="11" max="11" width="3" style="7" customWidth="1"/>
    <col min="12" max="12" width="12.5703125" style="7" customWidth="1"/>
    <col min="13" max="13" width="6.5703125" style="7" bestFit="1" customWidth="1"/>
    <col min="14" max="14" width="7.7109375" style="7" bestFit="1" customWidth="1"/>
    <col min="15" max="15" width="11.42578125" style="7" bestFit="1" customWidth="1"/>
    <col min="16" max="16384" width="9.140625" style="7"/>
  </cols>
  <sheetData>
    <row r="1" spans="1:16" x14ac:dyDescent="0.25">
      <c r="D1" s="316" t="s">
        <v>419</v>
      </c>
      <c r="E1" s="316"/>
      <c r="F1" s="316"/>
      <c r="H1" s="314" t="s">
        <v>421</v>
      </c>
      <c r="J1" s="315" t="s">
        <v>422</v>
      </c>
    </row>
    <row r="2" spans="1:16" x14ac:dyDescent="0.25">
      <c r="A2" s="281" t="s">
        <v>418</v>
      </c>
      <c r="B2" s="281"/>
      <c r="D2" s="316"/>
      <c r="E2" s="316"/>
      <c r="F2" s="316"/>
      <c r="H2" s="314"/>
      <c r="J2" s="315"/>
      <c r="L2" s="281" t="s">
        <v>424</v>
      </c>
      <c r="M2" s="281"/>
      <c r="N2" s="281"/>
      <c r="O2" s="281"/>
    </row>
    <row r="3" spans="1:16" s="114" customFormat="1" ht="15" customHeight="1" x14ac:dyDescent="0.25">
      <c r="C3" s="156"/>
    </row>
    <row r="4" spans="1:16" s="114" customFormat="1" x14ac:dyDescent="0.25">
      <c r="A4" s="115" t="s">
        <v>49</v>
      </c>
      <c r="B4" s="151" t="s">
        <v>395</v>
      </c>
      <c r="C4" s="157"/>
      <c r="D4" s="121" t="s">
        <v>3</v>
      </c>
      <c r="E4" s="121" t="s">
        <v>10</v>
      </c>
      <c r="F4" s="121" t="s">
        <v>11</v>
      </c>
      <c r="H4" s="115" t="s">
        <v>420</v>
      </c>
      <c r="J4" s="115" t="s">
        <v>423</v>
      </c>
      <c r="L4" s="221" t="s">
        <v>417</v>
      </c>
      <c r="M4" s="215" t="s">
        <v>3</v>
      </c>
      <c r="N4" s="215" t="s">
        <v>10</v>
      </c>
      <c r="O4" s="215" t="s">
        <v>11</v>
      </c>
      <c r="P4" s="223"/>
    </row>
    <row r="5" spans="1:16" x14ac:dyDescent="0.25">
      <c r="A5" s="137" t="s">
        <v>21</v>
      </c>
      <c r="B5" s="137">
        <v>386.87142857142857</v>
      </c>
      <c r="C5" s="137"/>
      <c r="D5" s="137">
        <v>80.4830421377184</v>
      </c>
      <c r="E5" s="137"/>
      <c r="F5" s="137">
        <v>80.4830421377184</v>
      </c>
      <c r="H5" s="266">
        <v>0.28739102042475445</v>
      </c>
      <c r="I5" s="110"/>
      <c r="J5" s="110">
        <v>324</v>
      </c>
      <c r="L5" s="110" t="s">
        <v>401</v>
      </c>
      <c r="M5" s="110">
        <v>8051</v>
      </c>
      <c r="N5" s="110">
        <v>847</v>
      </c>
      <c r="O5" s="110">
        <v>8898</v>
      </c>
    </row>
    <row r="6" spans="1:16" x14ac:dyDescent="0.25">
      <c r="A6" s="137" t="s">
        <v>301</v>
      </c>
      <c r="B6" s="137">
        <v>102.16666666666667</v>
      </c>
      <c r="C6" s="137"/>
      <c r="D6" s="137">
        <v>32.869731800766282</v>
      </c>
      <c r="E6" s="137"/>
      <c r="F6" s="137">
        <v>32.869731800766282</v>
      </c>
      <c r="H6" s="266">
        <v>0.22216513295524903</v>
      </c>
      <c r="I6" s="110"/>
      <c r="J6" s="110">
        <v>258</v>
      </c>
      <c r="L6" s="110" t="s">
        <v>402</v>
      </c>
      <c r="M6" s="110">
        <v>10272</v>
      </c>
      <c r="N6" s="110">
        <v>1011</v>
      </c>
      <c r="O6" s="110">
        <v>11283</v>
      </c>
    </row>
    <row r="7" spans="1:16" x14ac:dyDescent="0.25">
      <c r="A7" s="137" t="s">
        <v>321</v>
      </c>
      <c r="B7" s="137">
        <v>161.7402568397543</v>
      </c>
      <c r="C7" s="137"/>
      <c r="D7" s="137">
        <v>33.199708454810498</v>
      </c>
      <c r="E7" s="137"/>
      <c r="F7" s="137">
        <v>33.199708454810498</v>
      </c>
      <c r="H7" s="266">
        <v>0.21652452013859508</v>
      </c>
      <c r="I7" s="110"/>
      <c r="J7" s="110">
        <v>486</v>
      </c>
      <c r="L7" s="110" t="s">
        <v>11</v>
      </c>
      <c r="M7" s="110">
        <v>18323</v>
      </c>
      <c r="N7" s="110">
        <v>1858</v>
      </c>
      <c r="O7" s="110">
        <v>20181</v>
      </c>
    </row>
    <row r="8" spans="1:16" x14ac:dyDescent="0.25">
      <c r="A8" s="137" t="s">
        <v>303</v>
      </c>
      <c r="B8" s="137">
        <v>236.84214703425229</v>
      </c>
      <c r="C8" s="137"/>
      <c r="D8" s="137">
        <v>39.216775599128539</v>
      </c>
      <c r="E8" s="137"/>
      <c r="F8" s="137">
        <v>39.216775599128539</v>
      </c>
      <c r="H8" s="266">
        <v>0.29850962728676145</v>
      </c>
      <c r="I8" s="110"/>
      <c r="J8" s="110">
        <v>333</v>
      </c>
    </row>
    <row r="9" spans="1:16" x14ac:dyDescent="0.25">
      <c r="A9" s="137" t="s">
        <v>302</v>
      </c>
      <c r="B9" s="137">
        <v>119.83050847457628</v>
      </c>
      <c r="C9" s="137"/>
      <c r="D9" s="137">
        <v>25.955932203389832</v>
      </c>
      <c r="E9" s="137"/>
      <c r="F9" s="137">
        <v>25.955932203389832</v>
      </c>
      <c r="H9" s="266">
        <v>0.28473012328590647</v>
      </c>
      <c r="I9" s="110"/>
      <c r="J9" s="110">
        <v>133</v>
      </c>
      <c r="L9" s="281" t="s">
        <v>425</v>
      </c>
      <c r="M9" s="281"/>
      <c r="N9" s="281"/>
      <c r="O9" s="281"/>
    </row>
    <row r="10" spans="1:16" x14ac:dyDescent="0.25">
      <c r="A10" s="137" t="s">
        <v>23</v>
      </c>
      <c r="B10" s="137">
        <v>320.77973568281936</v>
      </c>
      <c r="C10" s="137"/>
      <c r="D10" s="137">
        <v>78.082191780821915</v>
      </c>
      <c r="E10" s="137"/>
      <c r="F10" s="137">
        <v>78.082191780821915</v>
      </c>
      <c r="H10" s="266">
        <v>0.35323627757997383</v>
      </c>
      <c r="I10" s="110"/>
      <c r="J10" s="110">
        <v>107</v>
      </c>
    </row>
    <row r="11" spans="1:16" x14ac:dyDescent="0.25">
      <c r="A11" s="137" t="s">
        <v>309</v>
      </c>
      <c r="B11" s="137">
        <v>53.741935483870968</v>
      </c>
      <c r="C11" s="137"/>
      <c r="D11" s="137">
        <v>7.9257425742574261</v>
      </c>
      <c r="E11" s="137"/>
      <c r="F11" s="137">
        <v>7.9257425742574261</v>
      </c>
      <c r="H11" s="266">
        <v>0.32233101803571768</v>
      </c>
      <c r="I11" s="110"/>
      <c r="J11" s="110">
        <v>328</v>
      </c>
      <c r="L11" s="154"/>
      <c r="M11" s="121" t="s">
        <v>3</v>
      </c>
      <c r="N11" s="121" t="s">
        <v>10</v>
      </c>
      <c r="O11" s="121" t="s">
        <v>11</v>
      </c>
    </row>
    <row r="12" spans="1:16" x14ac:dyDescent="0.25">
      <c r="A12" s="137" t="s">
        <v>322</v>
      </c>
      <c r="B12" s="137">
        <v>282.39305043050427</v>
      </c>
      <c r="C12" s="137"/>
      <c r="D12" s="137">
        <v>63.630014858841008</v>
      </c>
      <c r="E12" s="137"/>
      <c r="F12" s="137">
        <v>63.630014858841008</v>
      </c>
      <c r="H12" s="266">
        <v>0.30804215219216147</v>
      </c>
      <c r="I12" s="110"/>
      <c r="J12" s="110">
        <v>194</v>
      </c>
      <c r="L12" s="153" t="s">
        <v>395</v>
      </c>
      <c r="M12" s="110">
        <v>181.37376208115126</v>
      </c>
      <c r="N12" s="110">
        <v>105.45610027855152</v>
      </c>
      <c r="O12" s="110">
        <v>173.56580912546076</v>
      </c>
    </row>
    <row r="13" spans="1:16" x14ac:dyDescent="0.25">
      <c r="A13" s="137" t="s">
        <v>323</v>
      </c>
      <c r="B13" s="137">
        <v>242.98887254901959</v>
      </c>
      <c r="C13" s="137"/>
      <c r="D13" s="137">
        <v>65.099775784753362</v>
      </c>
      <c r="E13" s="137">
        <v>4</v>
      </c>
      <c r="F13" s="137">
        <v>65.031354983202689</v>
      </c>
      <c r="H13" s="266">
        <v>0.2890538687988366</v>
      </c>
      <c r="I13" s="110"/>
      <c r="J13" s="110">
        <v>394</v>
      </c>
      <c r="L13" s="148"/>
      <c r="M13" s="110"/>
      <c r="N13" s="110"/>
      <c r="O13" s="110"/>
    </row>
    <row r="14" spans="1:16" x14ac:dyDescent="0.25">
      <c r="A14" s="137" t="s">
        <v>24</v>
      </c>
      <c r="B14" s="137">
        <v>67.808219178082197</v>
      </c>
      <c r="C14" s="137"/>
      <c r="D14" s="137">
        <v>7.3698630136986303</v>
      </c>
      <c r="E14" s="137"/>
      <c r="F14" s="137">
        <v>7.3698630136986303</v>
      </c>
      <c r="H14" s="266">
        <v>0.19614837019588738</v>
      </c>
      <c r="I14" s="110"/>
      <c r="J14" s="110">
        <v>90</v>
      </c>
    </row>
    <row r="15" spans="1:16" x14ac:dyDescent="0.25">
      <c r="A15" s="137" t="s">
        <v>311</v>
      </c>
      <c r="B15" s="137">
        <v>87.628445945945955</v>
      </c>
      <c r="C15" s="137"/>
      <c r="D15" s="137">
        <v>25.745614035087719</v>
      </c>
      <c r="E15" s="137">
        <v>12.672268907563025</v>
      </c>
      <c r="F15" s="137">
        <v>23.660187667560322</v>
      </c>
      <c r="H15" s="266">
        <v>0.3635359095287749</v>
      </c>
      <c r="I15" s="110"/>
      <c r="J15" s="110">
        <v>967</v>
      </c>
    </row>
    <row r="16" spans="1:16" x14ac:dyDescent="0.25">
      <c r="A16" s="137" t="s">
        <v>310</v>
      </c>
      <c r="B16" s="137">
        <v>162.66387394312068</v>
      </c>
      <c r="C16" s="137"/>
      <c r="D16" s="137">
        <v>32.183344526527868</v>
      </c>
      <c r="E16" s="137"/>
      <c r="F16" s="137">
        <v>32.183344526527868</v>
      </c>
      <c r="H16" s="266">
        <v>0.22607332938596461</v>
      </c>
      <c r="I16" s="110"/>
      <c r="J16" s="110">
        <v>532</v>
      </c>
    </row>
    <row r="17" spans="1:10" x14ac:dyDescent="0.25">
      <c r="A17" s="137" t="s">
        <v>28</v>
      </c>
      <c r="B17" s="137">
        <v>90.435483870967744</v>
      </c>
      <c r="C17" s="137"/>
      <c r="D17" s="137">
        <v>18.47926267281106</v>
      </c>
      <c r="E17" s="137"/>
      <c r="F17" s="137">
        <v>18.47926267281106</v>
      </c>
      <c r="H17" s="266">
        <v>0.28413493754839791</v>
      </c>
      <c r="I17" s="110"/>
      <c r="J17" s="110">
        <v>226</v>
      </c>
    </row>
    <row r="18" spans="1:10" x14ac:dyDescent="0.25">
      <c r="A18" s="137" t="s">
        <v>304</v>
      </c>
      <c r="B18" s="137">
        <v>99.996426250812206</v>
      </c>
      <c r="C18" s="137"/>
      <c r="D18" s="137">
        <v>9.2135231316725985</v>
      </c>
      <c r="E18" s="137">
        <v>110.5</v>
      </c>
      <c r="F18" s="137">
        <v>9.5726950354609937</v>
      </c>
      <c r="H18" s="266">
        <v>6.8191616760279988E-2</v>
      </c>
      <c r="I18" s="110"/>
      <c r="J18" s="110">
        <v>212</v>
      </c>
    </row>
    <row r="19" spans="1:10" x14ac:dyDescent="0.25">
      <c r="A19" s="137" t="s">
        <v>305</v>
      </c>
      <c r="B19" s="137">
        <v>126.11583610188262</v>
      </c>
      <c r="C19" s="137"/>
      <c r="D19" s="137"/>
      <c r="E19" s="137">
        <v>19.544502617801047</v>
      </c>
      <c r="F19" s="137">
        <v>19.544502617801047</v>
      </c>
      <c r="H19" s="266">
        <v>0.24980548574505146</v>
      </c>
      <c r="I19" s="110"/>
      <c r="J19" s="110">
        <v>404</v>
      </c>
    </row>
    <row r="20" spans="1:10" x14ac:dyDescent="0.25">
      <c r="A20" s="137" t="s">
        <v>306</v>
      </c>
      <c r="B20" s="137">
        <v>107.29928385416666</v>
      </c>
      <c r="C20" s="137"/>
      <c r="D20" s="137">
        <v>23.05</v>
      </c>
      <c r="E20" s="137"/>
      <c r="F20" s="137">
        <v>23.05</v>
      </c>
      <c r="H20" s="266">
        <v>0.24444161615894378</v>
      </c>
      <c r="I20" s="110"/>
      <c r="J20" s="110">
        <v>238</v>
      </c>
    </row>
    <row r="21" spans="1:10" x14ac:dyDescent="0.25">
      <c r="A21" s="137" t="s">
        <v>30</v>
      </c>
      <c r="B21" s="137">
        <v>214.33851132686084</v>
      </c>
      <c r="C21" s="137"/>
      <c r="D21" s="137">
        <v>55.779951100244496</v>
      </c>
      <c r="E21" s="137"/>
      <c r="F21" s="137">
        <v>55.779951100244496</v>
      </c>
      <c r="H21" s="266">
        <v>0.32772425493834945</v>
      </c>
      <c r="I21" s="110"/>
      <c r="J21" s="110">
        <v>763</v>
      </c>
    </row>
    <row r="22" spans="1:10" x14ac:dyDescent="0.25">
      <c r="A22" s="137" t="s">
        <v>312</v>
      </c>
      <c r="B22" s="137">
        <v>135.5219638242894</v>
      </c>
      <c r="C22" s="137"/>
      <c r="D22" s="137">
        <v>71.188571428571422</v>
      </c>
      <c r="E22" s="137">
        <v>47.103448275862071</v>
      </c>
      <c r="F22" s="137">
        <v>67.764705882352942</v>
      </c>
      <c r="H22" s="266">
        <v>0.46919938489330071</v>
      </c>
      <c r="I22" s="110"/>
      <c r="J22" s="110">
        <v>364</v>
      </c>
    </row>
    <row r="23" spans="1:10" x14ac:dyDescent="0.25">
      <c r="A23" s="137" t="s">
        <v>313</v>
      </c>
      <c r="B23" s="137">
        <v>48.638474295190704</v>
      </c>
      <c r="C23" s="137"/>
      <c r="D23" s="137">
        <v>-3.8345323741007196</v>
      </c>
      <c r="E23" s="137">
        <v>-10.866666666666667</v>
      </c>
      <c r="F23" s="137">
        <v>-6.2990654205607477</v>
      </c>
      <c r="H23" s="266">
        <v>8.7430262272309128E-2</v>
      </c>
      <c r="I23" s="110"/>
      <c r="J23" s="110">
        <v>120</v>
      </c>
    </row>
    <row r="24" spans="1:10" x14ac:dyDescent="0.25">
      <c r="A24" s="137" t="s">
        <v>324</v>
      </c>
      <c r="B24" s="137">
        <v>189.52682926829269</v>
      </c>
      <c r="C24" s="137"/>
      <c r="D24" s="137">
        <v>28.343283582089551</v>
      </c>
      <c r="E24" s="137"/>
      <c r="F24" s="137">
        <v>28.343283582089551</v>
      </c>
      <c r="H24" s="266">
        <v>0.20883222216345859</v>
      </c>
      <c r="I24" s="110"/>
      <c r="J24" s="110">
        <v>124</v>
      </c>
    </row>
    <row r="25" spans="1:10" x14ac:dyDescent="0.25">
      <c r="A25" s="137" t="s">
        <v>31</v>
      </c>
      <c r="B25" s="137">
        <v>104.61024667931689</v>
      </c>
      <c r="C25" s="137"/>
      <c r="D25" s="137">
        <v>38.069444444444443</v>
      </c>
      <c r="E25" s="137">
        <v>14.628151260504202</v>
      </c>
      <c r="F25" s="137">
        <v>17.708029197080293</v>
      </c>
      <c r="H25" s="266">
        <v>0.23590089650037524</v>
      </c>
      <c r="I25" s="110"/>
      <c r="J25" s="110">
        <v>207</v>
      </c>
    </row>
    <row r="26" spans="1:10" x14ac:dyDescent="0.25">
      <c r="A26" s="137" t="s">
        <v>32</v>
      </c>
      <c r="B26" s="137">
        <v>294.17912037037036</v>
      </c>
      <c r="C26" s="137"/>
      <c r="D26" s="137">
        <v>59.886117136659436</v>
      </c>
      <c r="E26" s="137"/>
      <c r="F26" s="137">
        <v>59.886117136659436</v>
      </c>
      <c r="H26" s="266">
        <v>0.28368841269176864</v>
      </c>
      <c r="I26" s="110"/>
      <c r="J26" s="110">
        <v>289</v>
      </c>
    </row>
    <row r="27" spans="1:10" x14ac:dyDescent="0.25">
      <c r="A27" s="137" t="s">
        <v>314</v>
      </c>
      <c r="B27" s="137">
        <v>25.874092009685231</v>
      </c>
      <c r="C27" s="137"/>
      <c r="D27" s="137">
        <v>-10.286111111111111</v>
      </c>
      <c r="E27" s="137">
        <v>-10.320754716981131</v>
      </c>
      <c r="F27" s="137">
        <v>-10.290556900726392</v>
      </c>
      <c r="H27" s="266">
        <v>7.5343018563357775E-2</v>
      </c>
      <c r="I27" s="110"/>
      <c r="J27" s="110">
        <v>412</v>
      </c>
    </row>
    <row r="28" spans="1:10" x14ac:dyDescent="0.25">
      <c r="A28" s="137" t="s">
        <v>33</v>
      </c>
      <c r="B28" s="137">
        <v>79.419022687609072</v>
      </c>
      <c r="C28" s="137"/>
      <c r="D28" s="137">
        <v>12.680628272251308</v>
      </c>
      <c r="E28" s="137"/>
      <c r="F28" s="137">
        <v>12.680628272251308</v>
      </c>
      <c r="H28" s="266">
        <v>0.27755316418954834</v>
      </c>
      <c r="I28" s="110"/>
      <c r="J28" s="110">
        <v>85</v>
      </c>
    </row>
    <row r="29" spans="1:10" x14ac:dyDescent="0.25">
      <c r="A29" s="137" t="s">
        <v>34</v>
      </c>
      <c r="B29" s="137">
        <v>183.22404371584699</v>
      </c>
      <c r="C29" s="137"/>
      <c r="D29" s="137">
        <v>57.166666666666664</v>
      </c>
      <c r="E29" s="137"/>
      <c r="F29" s="137">
        <v>57.166666666666664</v>
      </c>
      <c r="H29" s="266">
        <v>0.31303218377713038</v>
      </c>
      <c r="I29" s="110"/>
      <c r="J29" s="110">
        <v>105</v>
      </c>
    </row>
    <row r="30" spans="1:10" x14ac:dyDescent="0.25">
      <c r="A30" s="137" t="s">
        <v>307</v>
      </c>
      <c r="B30" s="137">
        <v>104.52580645161291</v>
      </c>
      <c r="C30" s="137"/>
      <c r="D30" s="137">
        <v>23.258064516129032</v>
      </c>
      <c r="E30" s="137"/>
      <c r="F30" s="137">
        <v>23.258064516129032</v>
      </c>
      <c r="H30" s="266">
        <v>0.27608037787719236</v>
      </c>
      <c r="I30" s="110"/>
      <c r="J30" s="110">
        <v>93</v>
      </c>
    </row>
    <row r="31" spans="1:10" x14ac:dyDescent="0.25">
      <c r="A31" s="137" t="s">
        <v>35</v>
      </c>
      <c r="B31" s="137">
        <v>245.09435658914731</v>
      </c>
      <c r="C31" s="137"/>
      <c r="D31" s="137">
        <v>52.301458670988652</v>
      </c>
      <c r="E31" s="137"/>
      <c r="F31" s="137">
        <v>52.301458670988652</v>
      </c>
      <c r="H31" s="266">
        <v>0.25617244089397428</v>
      </c>
      <c r="I31" s="110"/>
      <c r="J31" s="110">
        <v>905</v>
      </c>
    </row>
    <row r="32" spans="1:10" x14ac:dyDescent="0.25">
      <c r="A32" s="277" t="s">
        <v>36</v>
      </c>
      <c r="B32" s="277">
        <v>112.77054108216433</v>
      </c>
      <c r="C32" s="277"/>
      <c r="D32" s="277">
        <v>17.898</v>
      </c>
      <c r="E32" s="277"/>
      <c r="F32" s="277">
        <v>17.898</v>
      </c>
      <c r="G32" s="170"/>
      <c r="H32" s="278">
        <v>0.21171469361419964</v>
      </c>
      <c r="I32" s="129"/>
      <c r="J32" s="129">
        <v>205</v>
      </c>
    </row>
    <row r="33" spans="1:10" x14ac:dyDescent="0.25">
      <c r="A33" s="137" t="s">
        <v>11</v>
      </c>
      <c r="B33" s="137">
        <v>173.56580912546076</v>
      </c>
      <c r="C33" s="137"/>
      <c r="D33" s="137">
        <v>41.485073405010098</v>
      </c>
      <c r="E33" s="137">
        <v>16.275026910656621</v>
      </c>
      <c r="F33" s="137">
        <v>39.164065209850847</v>
      </c>
      <c r="H33" s="266">
        <v>0.26472192100058051</v>
      </c>
      <c r="I33" s="110"/>
      <c r="J33" s="110">
        <v>8898</v>
      </c>
    </row>
    <row r="35" spans="1:10" x14ac:dyDescent="0.25">
      <c r="A35" s="220" t="s">
        <v>510</v>
      </c>
    </row>
  </sheetData>
  <mergeCells count="6">
    <mergeCell ref="L9:O9"/>
    <mergeCell ref="A2:B2"/>
    <mergeCell ref="H1:H2"/>
    <mergeCell ref="J1:J2"/>
    <mergeCell ref="L2:O2"/>
    <mergeCell ref="D1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AE31"/>
  <sheetViews>
    <sheetView workbookViewId="0">
      <selection activeCell="X9" sqref="X9"/>
    </sheetView>
  </sheetViews>
  <sheetFormatPr defaultRowHeight="15" x14ac:dyDescent="0.25"/>
  <cols>
    <col min="1" max="1" width="11.140625" style="7" bestFit="1" customWidth="1"/>
    <col min="2" max="2" width="6.5703125" style="7" bestFit="1" customWidth="1"/>
    <col min="3" max="3" width="5.5703125" style="7" bestFit="1" customWidth="1"/>
    <col min="4" max="5" width="5.7109375" style="7" bestFit="1" customWidth="1"/>
    <col min="6" max="8" width="6.28515625" style="7" bestFit="1" customWidth="1"/>
    <col min="9" max="9" width="6.5703125" style="7" bestFit="1" customWidth="1"/>
    <col min="10" max="10" width="6.28515625" style="7" bestFit="1" customWidth="1"/>
    <col min="11" max="12" width="5.7109375" style="7" bestFit="1" customWidth="1"/>
    <col min="13" max="13" width="5.7109375" style="7" customWidth="1"/>
    <col min="14" max="14" width="5.5703125" style="7" bestFit="1" customWidth="1"/>
    <col min="15" max="15" width="6.5703125" style="7" bestFit="1" customWidth="1"/>
    <col min="16" max="18" width="5.5703125" style="7" bestFit="1" customWidth="1"/>
    <col min="19" max="19" width="5.7109375" style="7" customWidth="1"/>
    <col min="20" max="20" width="6.5703125" style="7" bestFit="1" customWidth="1"/>
    <col min="21" max="21" width="5.5703125" style="7" bestFit="1" customWidth="1"/>
    <col min="22" max="23" width="4" style="7" bestFit="1" customWidth="1"/>
    <col min="24" max="24" width="5.5703125" style="7" bestFit="1" customWidth="1"/>
    <col min="25" max="16384" width="9.140625" style="7"/>
  </cols>
  <sheetData>
    <row r="1" spans="1:30" x14ac:dyDescent="0.25">
      <c r="A1" s="281" t="s">
        <v>412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</row>
    <row r="2" spans="1:30" x14ac:dyDescent="0.2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</row>
    <row r="3" spans="1:30" x14ac:dyDescent="0.25">
      <c r="B3" s="303" t="s">
        <v>278</v>
      </c>
      <c r="C3" s="303"/>
      <c r="D3" s="303"/>
      <c r="E3" s="303"/>
      <c r="F3" s="303"/>
      <c r="G3" s="116"/>
      <c r="H3" s="303" t="s">
        <v>279</v>
      </c>
      <c r="I3" s="303"/>
      <c r="J3" s="303"/>
      <c r="K3" s="303"/>
      <c r="L3" s="303"/>
      <c r="N3" s="303" t="s">
        <v>280</v>
      </c>
      <c r="O3" s="303"/>
      <c r="P3" s="303"/>
      <c r="Q3" s="303"/>
      <c r="R3" s="303"/>
      <c r="S3" s="166"/>
      <c r="T3" s="303" t="s">
        <v>281</v>
      </c>
      <c r="U3" s="303"/>
      <c r="V3" s="303"/>
      <c r="W3" s="303"/>
      <c r="X3" s="303"/>
    </row>
    <row r="4" spans="1:30" x14ac:dyDescent="0.25">
      <c r="A4" s="120" t="s">
        <v>0</v>
      </c>
      <c r="B4" s="121" t="s">
        <v>167</v>
      </c>
      <c r="C4" s="121" t="s">
        <v>168</v>
      </c>
      <c r="D4" s="121" t="s">
        <v>169</v>
      </c>
      <c r="E4" s="121" t="s">
        <v>170</v>
      </c>
      <c r="F4" s="121" t="s">
        <v>171</v>
      </c>
      <c r="G4" s="116"/>
      <c r="H4" s="121" t="s">
        <v>167</v>
      </c>
      <c r="I4" s="121" t="s">
        <v>168</v>
      </c>
      <c r="J4" s="121" t="s">
        <v>169</v>
      </c>
      <c r="K4" s="121" t="s">
        <v>170</v>
      </c>
      <c r="L4" s="121" t="s">
        <v>171</v>
      </c>
      <c r="M4" s="155"/>
      <c r="N4" s="121" t="s">
        <v>167</v>
      </c>
      <c r="O4" s="121" t="s">
        <v>168</v>
      </c>
      <c r="P4" s="121" t="s">
        <v>169</v>
      </c>
      <c r="Q4" s="121" t="s">
        <v>170</v>
      </c>
      <c r="R4" s="121" t="s">
        <v>171</v>
      </c>
      <c r="S4" s="150"/>
      <c r="T4" s="121" t="s">
        <v>167</v>
      </c>
      <c r="U4" s="121" t="s">
        <v>168</v>
      </c>
      <c r="V4" s="121" t="s">
        <v>169</v>
      </c>
      <c r="W4" s="121" t="s">
        <v>170</v>
      </c>
      <c r="X4" s="121" t="s">
        <v>171</v>
      </c>
    </row>
    <row r="5" spans="1:30" x14ac:dyDescent="0.25">
      <c r="A5" s="319" t="s">
        <v>3</v>
      </c>
      <c r="B5" s="110">
        <v>5963</v>
      </c>
      <c r="C5" s="110">
        <v>7075</v>
      </c>
      <c r="D5" s="110">
        <v>4509</v>
      </c>
      <c r="E5" s="110">
        <v>763</v>
      </c>
      <c r="F5" s="110">
        <v>50</v>
      </c>
      <c r="G5" s="116"/>
      <c r="H5" s="110">
        <v>2651</v>
      </c>
      <c r="I5" s="110">
        <v>9933</v>
      </c>
      <c r="J5" s="110">
        <v>5589</v>
      </c>
      <c r="K5" s="110">
        <v>200</v>
      </c>
      <c r="L5" s="110">
        <v>8</v>
      </c>
      <c r="M5" s="155"/>
      <c r="N5" s="110">
        <v>2806</v>
      </c>
      <c r="O5" s="110">
        <v>1844</v>
      </c>
      <c r="P5" s="110">
        <v>6361</v>
      </c>
      <c r="Q5" s="110">
        <v>3663</v>
      </c>
      <c r="R5" s="110">
        <v>3228</v>
      </c>
      <c r="S5" s="150"/>
      <c r="T5" s="110">
        <v>11959</v>
      </c>
      <c r="U5" s="110">
        <v>1030</v>
      </c>
      <c r="V5" s="110">
        <v>309</v>
      </c>
      <c r="W5" s="110">
        <v>181</v>
      </c>
      <c r="X5" s="110">
        <v>4771</v>
      </c>
      <c r="Z5" s="251"/>
      <c r="AA5" s="251"/>
      <c r="AB5" s="251"/>
      <c r="AC5" s="251"/>
      <c r="AD5" s="251"/>
    </row>
    <row r="6" spans="1:30" x14ac:dyDescent="0.25">
      <c r="A6" s="318"/>
      <c r="B6" s="266">
        <v>0.3247821350762527</v>
      </c>
      <c r="C6" s="266">
        <v>0.38534858387799564</v>
      </c>
      <c r="D6" s="266">
        <v>0.24558823529411763</v>
      </c>
      <c r="E6" s="266">
        <v>4.1557734204793029E-2</v>
      </c>
      <c r="F6" s="266">
        <v>2.7233115468409588E-3</v>
      </c>
      <c r="G6" s="116"/>
      <c r="H6" s="266">
        <v>0.14000000000000001</v>
      </c>
      <c r="I6" s="266">
        <v>0.54</v>
      </c>
      <c r="J6" s="266">
        <v>0.3</v>
      </c>
      <c r="K6" s="266">
        <v>0.01</v>
      </c>
      <c r="L6" s="266">
        <v>0</v>
      </c>
      <c r="M6" s="155"/>
      <c r="N6" s="266">
        <v>0.15674226343425315</v>
      </c>
      <c r="O6" s="266">
        <v>0.10300525080996537</v>
      </c>
      <c r="P6" s="266">
        <v>0.35532342754999441</v>
      </c>
      <c r="Q6" s="266">
        <v>0.20461400960786505</v>
      </c>
      <c r="R6" s="266">
        <v>0.18031504859792202</v>
      </c>
      <c r="S6" s="150"/>
      <c r="T6" s="266">
        <v>0.65528767123287668</v>
      </c>
      <c r="U6" s="266">
        <v>5.6438356164383564E-2</v>
      </c>
      <c r="V6" s="266">
        <v>1.6931506849315069E-2</v>
      </c>
      <c r="W6" s="266">
        <v>9.9178082191780821E-3</v>
      </c>
      <c r="X6" s="266">
        <v>0.2614246575342466</v>
      </c>
      <c r="Z6" s="252"/>
      <c r="AA6" s="252"/>
      <c r="AB6" s="252"/>
      <c r="AC6" s="252"/>
      <c r="AD6" s="252"/>
    </row>
    <row r="7" spans="1:30" x14ac:dyDescent="0.25">
      <c r="A7" s="320" t="s">
        <v>10</v>
      </c>
      <c r="B7" s="110">
        <v>273</v>
      </c>
      <c r="C7" s="110">
        <v>243</v>
      </c>
      <c r="D7" s="110">
        <v>1156</v>
      </c>
      <c r="E7" s="110">
        <v>138</v>
      </c>
      <c r="F7" s="110">
        <v>4</v>
      </c>
      <c r="G7" s="116"/>
      <c r="H7" s="110">
        <v>109</v>
      </c>
      <c r="I7" s="110">
        <v>417</v>
      </c>
      <c r="J7" s="110">
        <v>1249</v>
      </c>
      <c r="K7" s="110">
        <v>46</v>
      </c>
      <c r="L7" s="110">
        <v>3</v>
      </c>
      <c r="M7" s="155"/>
      <c r="N7" s="110">
        <v>221</v>
      </c>
      <c r="O7" s="110">
        <v>128</v>
      </c>
      <c r="P7" s="110">
        <v>584</v>
      </c>
      <c r="Q7" s="110">
        <v>500</v>
      </c>
      <c r="R7" s="110">
        <v>373</v>
      </c>
      <c r="S7" s="150"/>
      <c r="T7" s="110">
        <v>1609</v>
      </c>
      <c r="U7" s="110">
        <v>77</v>
      </c>
      <c r="V7" s="110">
        <v>52</v>
      </c>
      <c r="W7" s="110">
        <v>3</v>
      </c>
      <c r="X7" s="110">
        <v>72</v>
      </c>
    </row>
    <row r="8" spans="1:30" x14ac:dyDescent="0.25">
      <c r="A8" s="321"/>
      <c r="B8" s="266">
        <v>0.15049614112458654</v>
      </c>
      <c r="C8" s="266">
        <v>0.13395810363836824</v>
      </c>
      <c r="D8" s="266">
        <v>0.63726571113561192</v>
      </c>
      <c r="E8" s="266">
        <v>7.6074972436604188E-2</v>
      </c>
      <c r="F8" s="266">
        <v>2.205071664829107E-3</v>
      </c>
      <c r="G8" s="116"/>
      <c r="H8" s="266">
        <v>0.06</v>
      </c>
      <c r="I8" s="266">
        <v>0.23</v>
      </c>
      <c r="J8" s="266">
        <v>0.68</v>
      </c>
      <c r="K8" s="266">
        <v>0.03</v>
      </c>
      <c r="L8" s="266">
        <v>0</v>
      </c>
      <c r="M8" s="155"/>
      <c r="N8" s="266">
        <v>0.12236987818383167</v>
      </c>
      <c r="O8" s="266">
        <v>7.0874861572535988E-2</v>
      </c>
      <c r="P8" s="266">
        <v>0.32336655592469549</v>
      </c>
      <c r="Q8" s="266">
        <v>0.27685492801771872</v>
      </c>
      <c r="R8" s="266">
        <v>0.20653377630121816</v>
      </c>
      <c r="S8" s="150"/>
      <c r="T8" s="266">
        <v>0.88747931605074459</v>
      </c>
      <c r="U8" s="266">
        <v>4.2471042471042469E-2</v>
      </c>
      <c r="V8" s="266">
        <v>2.8681742967457253E-2</v>
      </c>
      <c r="W8" s="266">
        <v>1.6547159404302261E-3</v>
      </c>
      <c r="X8" s="266">
        <v>3.9713182570325425E-2</v>
      </c>
    </row>
    <row r="9" spans="1:30" x14ac:dyDescent="0.25">
      <c r="A9" s="287" t="s">
        <v>11</v>
      </c>
      <c r="B9" s="110">
        <v>6236</v>
      </c>
      <c r="C9" s="110">
        <v>7318</v>
      </c>
      <c r="D9" s="110">
        <v>5665</v>
      </c>
      <c r="E9" s="110">
        <v>901</v>
      </c>
      <c r="F9" s="110">
        <v>54</v>
      </c>
      <c r="H9" s="110">
        <v>2760</v>
      </c>
      <c r="I9" s="110">
        <v>10350</v>
      </c>
      <c r="J9" s="110">
        <v>6838</v>
      </c>
      <c r="K9" s="110">
        <v>246</v>
      </c>
      <c r="L9" s="110">
        <v>11</v>
      </c>
      <c r="N9" s="110">
        <v>3027</v>
      </c>
      <c r="O9" s="110">
        <v>1972</v>
      </c>
      <c r="P9" s="110">
        <v>6945</v>
      </c>
      <c r="Q9" s="110">
        <v>4163</v>
      </c>
      <c r="R9" s="110">
        <v>3601</v>
      </c>
      <c r="T9" s="110">
        <v>13568</v>
      </c>
      <c r="U9" s="110">
        <v>1107</v>
      </c>
      <c r="V9" s="110">
        <v>361</v>
      </c>
      <c r="W9" s="110">
        <v>184</v>
      </c>
      <c r="X9" s="110">
        <v>4843</v>
      </c>
    </row>
    <row r="10" spans="1:30" x14ac:dyDescent="0.25">
      <c r="A10" s="321"/>
      <c r="B10" s="266">
        <v>0.30911073659165261</v>
      </c>
      <c r="C10" s="266">
        <v>0.36274412610290474</v>
      </c>
      <c r="D10" s="266">
        <v>0.28080697928026171</v>
      </c>
      <c r="E10" s="266">
        <v>4.4661445424804207E-2</v>
      </c>
      <c r="F10" s="266">
        <v>2.6767126003767227E-3</v>
      </c>
      <c r="G10" s="149"/>
      <c r="H10" s="266">
        <v>0.14000000000000001</v>
      </c>
      <c r="I10" s="266">
        <v>0.51</v>
      </c>
      <c r="J10" s="266">
        <v>0.34</v>
      </c>
      <c r="K10" s="266">
        <v>0.01</v>
      </c>
      <c r="L10" s="266">
        <v>0</v>
      </c>
      <c r="M10" s="149"/>
      <c r="N10" s="266">
        <v>0.15359244976659225</v>
      </c>
      <c r="O10" s="266">
        <v>0.10006088897909478</v>
      </c>
      <c r="P10" s="266">
        <v>0.3523949665110615</v>
      </c>
      <c r="Q10" s="266">
        <v>0.21123401664298763</v>
      </c>
      <c r="R10" s="266">
        <v>0.18271767810026385</v>
      </c>
      <c r="T10" s="266">
        <v>0.67626975028659719</v>
      </c>
      <c r="U10" s="266">
        <v>5.5176194985794749E-2</v>
      </c>
      <c r="V10" s="266">
        <v>1.7993321038728007E-2</v>
      </c>
      <c r="W10" s="266">
        <v>9.1711110003489006E-3</v>
      </c>
      <c r="X10" s="266">
        <v>0.24138962268853112</v>
      </c>
    </row>
    <row r="11" spans="1:30" x14ac:dyDescent="0.25">
      <c r="C11" s="168"/>
      <c r="D11" s="168"/>
      <c r="E11" s="168"/>
      <c r="F11" s="168"/>
      <c r="G11" s="168"/>
      <c r="J11" s="168"/>
      <c r="K11" s="152"/>
      <c r="L11" s="152"/>
      <c r="M11" s="152"/>
    </row>
    <row r="12" spans="1:30" x14ac:dyDescent="0.25">
      <c r="A12" s="174"/>
      <c r="B12" s="164"/>
      <c r="C12" s="110"/>
      <c r="D12" s="110"/>
      <c r="E12" s="110"/>
      <c r="F12" s="110"/>
      <c r="G12" s="110"/>
      <c r="H12" s="174"/>
      <c r="I12" s="164"/>
      <c r="J12" s="111"/>
      <c r="K12" s="111"/>
      <c r="L12" s="111"/>
      <c r="M12" s="111"/>
    </row>
    <row r="13" spans="1:30" x14ac:dyDescent="0.25">
      <c r="A13" s="174"/>
      <c r="B13" s="164"/>
      <c r="C13" s="139"/>
      <c r="D13" s="139"/>
      <c r="E13" s="139"/>
      <c r="F13" s="139"/>
      <c r="G13" s="139"/>
      <c r="H13" s="165"/>
      <c r="I13" s="164"/>
      <c r="J13" s="110"/>
      <c r="K13" s="110"/>
      <c r="L13" s="110"/>
      <c r="M13" s="110"/>
    </row>
    <row r="14" spans="1:30" x14ac:dyDescent="0.25">
      <c r="A14" s="174"/>
      <c r="B14" s="164"/>
      <c r="C14" s="110"/>
      <c r="D14" s="110"/>
      <c r="E14" s="110"/>
      <c r="F14" s="110"/>
      <c r="G14" s="110"/>
      <c r="H14" s="174"/>
      <c r="I14" s="164"/>
      <c r="J14" s="111"/>
      <c r="K14" s="111"/>
      <c r="L14" s="111"/>
      <c r="M14" s="111"/>
      <c r="T14" s="110"/>
      <c r="U14" s="110"/>
      <c r="V14" s="110"/>
      <c r="W14" s="110"/>
      <c r="X14" s="110"/>
    </row>
    <row r="15" spans="1:30" x14ac:dyDescent="0.25">
      <c r="A15" s="116"/>
      <c r="B15" s="303" t="s">
        <v>282</v>
      </c>
      <c r="C15" s="285"/>
      <c r="D15" s="285"/>
      <c r="E15" s="285"/>
      <c r="F15" s="285"/>
      <c r="G15" s="139"/>
      <c r="H15" s="303" t="s">
        <v>283</v>
      </c>
      <c r="I15" s="285"/>
      <c r="J15" s="285"/>
      <c r="K15" s="285"/>
      <c r="L15" s="285"/>
      <c r="M15" s="110"/>
      <c r="N15" s="303" t="s">
        <v>284</v>
      </c>
      <c r="O15" s="285"/>
      <c r="P15" s="285"/>
      <c r="Q15" s="285"/>
      <c r="R15" s="285"/>
      <c r="T15" s="220" t="s">
        <v>492</v>
      </c>
    </row>
    <row r="16" spans="1:30" x14ac:dyDescent="0.25">
      <c r="A16" s="120" t="s">
        <v>0</v>
      </c>
      <c r="B16" s="121" t="s">
        <v>167</v>
      </c>
      <c r="C16" s="121" t="s">
        <v>168</v>
      </c>
      <c r="D16" s="121" t="s">
        <v>169</v>
      </c>
      <c r="E16" s="121" t="s">
        <v>170</v>
      </c>
      <c r="F16" s="121" t="s">
        <v>171</v>
      </c>
      <c r="G16" s="110"/>
      <c r="H16" s="121" t="s">
        <v>167</v>
      </c>
      <c r="I16" s="121" t="s">
        <v>168</v>
      </c>
      <c r="J16" s="121" t="s">
        <v>169</v>
      </c>
      <c r="K16" s="121" t="s">
        <v>170</v>
      </c>
      <c r="L16" s="121" t="s">
        <v>171</v>
      </c>
      <c r="M16" s="111"/>
      <c r="N16" s="121" t="s">
        <v>167</v>
      </c>
      <c r="O16" s="121" t="s">
        <v>168</v>
      </c>
      <c r="P16" s="121" t="s">
        <v>169</v>
      </c>
      <c r="Q16" s="121" t="s">
        <v>170</v>
      </c>
      <c r="R16" s="121" t="s">
        <v>171</v>
      </c>
      <c r="T16" s="110"/>
      <c r="U16" s="110"/>
      <c r="V16" s="110"/>
      <c r="W16" s="110"/>
      <c r="X16" s="110"/>
    </row>
    <row r="17" spans="1:31" x14ac:dyDescent="0.25">
      <c r="A17" s="319" t="s">
        <v>3</v>
      </c>
      <c r="B17" s="110">
        <v>15641</v>
      </c>
      <c r="C17" s="110">
        <v>1508</v>
      </c>
      <c r="D17" s="110">
        <v>762</v>
      </c>
      <c r="E17" s="110">
        <v>60</v>
      </c>
      <c r="F17" s="110">
        <v>37</v>
      </c>
      <c r="G17" s="139"/>
      <c r="H17" s="110">
        <v>3104</v>
      </c>
      <c r="I17" s="110">
        <v>6226</v>
      </c>
      <c r="J17" s="110">
        <v>3538</v>
      </c>
      <c r="K17" s="110">
        <v>5399</v>
      </c>
      <c r="L17" s="110">
        <v>60</v>
      </c>
      <c r="M17" s="110"/>
      <c r="N17" s="110">
        <v>287</v>
      </c>
      <c r="O17" s="110">
        <v>14436</v>
      </c>
      <c r="P17" s="110">
        <v>99</v>
      </c>
      <c r="Q17" s="110">
        <v>1508</v>
      </c>
      <c r="R17" s="110">
        <v>2030</v>
      </c>
      <c r="T17" s="178"/>
    </row>
    <row r="18" spans="1:31" x14ac:dyDescent="0.25">
      <c r="A18" s="318"/>
      <c r="B18" s="266">
        <v>0.86855841848067528</v>
      </c>
      <c r="C18" s="266">
        <v>8.3740559751221674E-2</v>
      </c>
      <c r="D18" s="266">
        <v>4.2314526876943578E-2</v>
      </c>
      <c r="E18" s="266">
        <v>3.3318525099955577E-3</v>
      </c>
      <c r="F18" s="266">
        <v>2.054642381163927E-3</v>
      </c>
      <c r="H18" s="266">
        <v>0.16936759971626561</v>
      </c>
      <c r="I18" s="266">
        <v>0.33971735690511268</v>
      </c>
      <c r="J18" s="266">
        <v>0.19304850766628473</v>
      </c>
      <c r="K18" s="266">
        <v>0.29459267747039886</v>
      </c>
      <c r="L18" s="266">
        <v>3.2738582419381242E-3</v>
      </c>
      <c r="N18" s="266">
        <v>1.5631808278867104E-2</v>
      </c>
      <c r="O18" s="266">
        <v>0.78627450980392155</v>
      </c>
      <c r="P18" s="266">
        <v>5.392156862745098E-3</v>
      </c>
      <c r="Q18" s="266">
        <v>8.2135076252723316E-2</v>
      </c>
      <c r="R18" s="266">
        <v>0.11056644880174292</v>
      </c>
      <c r="T18" s="110"/>
      <c r="U18" s="110"/>
      <c r="V18" s="110"/>
      <c r="W18" s="110"/>
      <c r="X18" s="110"/>
    </row>
    <row r="19" spans="1:31" x14ac:dyDescent="0.25">
      <c r="A19" s="320" t="s">
        <v>10</v>
      </c>
      <c r="B19" s="110">
        <v>1616</v>
      </c>
      <c r="C19" s="110">
        <v>124</v>
      </c>
      <c r="D19" s="110">
        <v>70</v>
      </c>
      <c r="E19" s="110">
        <v>1</v>
      </c>
      <c r="F19" s="110"/>
      <c r="G19" s="165"/>
      <c r="H19" s="110">
        <v>232</v>
      </c>
      <c r="I19" s="110">
        <v>647</v>
      </c>
      <c r="J19" s="110">
        <v>363</v>
      </c>
      <c r="K19" s="110">
        <v>577</v>
      </c>
      <c r="L19" s="110"/>
      <c r="M19" s="175"/>
      <c r="N19" s="110">
        <v>23</v>
      </c>
      <c r="O19" s="110">
        <v>1347</v>
      </c>
      <c r="P19" s="110">
        <v>17</v>
      </c>
      <c r="Q19" s="110">
        <v>198</v>
      </c>
      <c r="R19" s="110">
        <v>235</v>
      </c>
      <c r="T19" s="318"/>
      <c r="U19" s="318"/>
      <c r="V19" s="318"/>
      <c r="W19" s="318"/>
      <c r="AA19" s="317"/>
      <c r="AB19" s="318"/>
      <c r="AC19" s="318"/>
      <c r="AD19" s="318"/>
      <c r="AE19" s="318"/>
    </row>
    <row r="20" spans="1:31" x14ac:dyDescent="0.25">
      <c r="A20" s="322"/>
      <c r="B20" s="266">
        <v>0.89232468249585861</v>
      </c>
      <c r="C20" s="266">
        <v>6.8470458310325791E-2</v>
      </c>
      <c r="D20" s="266">
        <v>3.8652678078409719E-2</v>
      </c>
      <c r="E20" s="266">
        <v>5.5218111540585317E-4</v>
      </c>
      <c r="F20" s="110"/>
      <c r="G20" s="168"/>
      <c r="H20" s="266">
        <v>0.12754260582737767</v>
      </c>
      <c r="I20" s="266">
        <v>0.35568993952721273</v>
      </c>
      <c r="J20" s="266">
        <v>0.19956019791094007</v>
      </c>
      <c r="K20" s="266">
        <v>0.31720725673446948</v>
      </c>
      <c r="L20" s="110"/>
      <c r="M20" s="152"/>
      <c r="N20" s="266">
        <v>1.2637362637362638E-2</v>
      </c>
      <c r="O20" s="266">
        <v>0.74010989010989015</v>
      </c>
      <c r="P20" s="266">
        <v>9.3406593406593404E-3</v>
      </c>
      <c r="Q20" s="266">
        <v>0.10879120879120879</v>
      </c>
      <c r="R20" s="266">
        <v>0.12912087912087913</v>
      </c>
      <c r="T20" s="152"/>
      <c r="U20" s="152"/>
      <c r="V20" s="152"/>
      <c r="W20" s="152"/>
      <c r="AA20" s="152"/>
      <c r="AB20" s="152"/>
      <c r="AC20" s="152"/>
      <c r="AD20" s="152"/>
      <c r="AE20" s="152"/>
    </row>
    <row r="21" spans="1:31" x14ac:dyDescent="0.25">
      <c r="A21" s="319" t="s">
        <v>11</v>
      </c>
      <c r="B21" s="110">
        <v>17257</v>
      </c>
      <c r="C21" s="110">
        <v>1632</v>
      </c>
      <c r="D21" s="110">
        <v>832</v>
      </c>
      <c r="E21" s="110">
        <v>61</v>
      </c>
      <c r="F21" s="110">
        <v>37</v>
      </c>
      <c r="G21" s="111"/>
      <c r="H21" s="110">
        <v>3336</v>
      </c>
      <c r="I21" s="110">
        <v>6873</v>
      </c>
      <c r="J21" s="110">
        <v>3901</v>
      </c>
      <c r="K21" s="110">
        <v>5976</v>
      </c>
      <c r="L21" s="110">
        <v>60</v>
      </c>
      <c r="M21" s="111"/>
      <c r="N21" s="110">
        <v>310</v>
      </c>
      <c r="O21" s="110">
        <v>15783</v>
      </c>
      <c r="P21" s="110">
        <v>116</v>
      </c>
      <c r="Q21" s="110">
        <v>1706</v>
      </c>
      <c r="R21" s="110">
        <v>2265</v>
      </c>
      <c r="S21" s="148"/>
      <c r="T21" s="111"/>
      <c r="U21" s="111"/>
      <c r="V21" s="111"/>
      <c r="W21" s="111"/>
      <c r="Y21" s="319"/>
      <c r="Z21" s="148"/>
      <c r="AA21" s="111"/>
      <c r="AB21" s="111"/>
      <c r="AC21" s="111"/>
      <c r="AD21" s="111"/>
      <c r="AE21" s="111"/>
    </row>
    <row r="22" spans="1:31" x14ac:dyDescent="0.25">
      <c r="A22" s="318"/>
      <c r="B22" s="266">
        <v>0.87073010747262725</v>
      </c>
      <c r="C22" s="266">
        <v>8.2345224279731566E-2</v>
      </c>
      <c r="D22" s="266">
        <v>4.1979918260255308E-2</v>
      </c>
      <c r="E22" s="266">
        <v>3.0778545839850648E-3</v>
      </c>
      <c r="F22" s="266">
        <v>1.8668954034007771E-3</v>
      </c>
      <c r="G22" s="110"/>
      <c r="H22" s="266">
        <v>0.16559118435421424</v>
      </c>
      <c r="I22" s="266">
        <v>0.34115953539164101</v>
      </c>
      <c r="J22" s="266">
        <v>0.19363645388662762</v>
      </c>
      <c r="K22" s="266">
        <v>0.2966345676561104</v>
      </c>
      <c r="L22" s="266">
        <v>2.978258711406731E-3</v>
      </c>
      <c r="M22" s="110"/>
      <c r="N22" s="266">
        <v>1.5361744301288404E-2</v>
      </c>
      <c r="O22" s="266">
        <v>0.78211100099108033</v>
      </c>
      <c r="P22" s="266">
        <v>5.7482656095143711E-3</v>
      </c>
      <c r="Q22" s="266">
        <v>8.4539147670961351E-2</v>
      </c>
      <c r="R22" s="266">
        <v>0.1122398414271556</v>
      </c>
      <c r="S22" s="148"/>
      <c r="T22" s="110"/>
      <c r="U22" s="110"/>
      <c r="V22" s="110"/>
      <c r="W22" s="110"/>
      <c r="Y22" s="318"/>
      <c r="Z22" s="148"/>
      <c r="AA22" s="110"/>
      <c r="AB22" s="110"/>
      <c r="AC22" s="110"/>
      <c r="AD22" s="110"/>
      <c r="AE22" s="110"/>
    </row>
    <row r="23" spans="1:31" x14ac:dyDescent="0.25">
      <c r="D23" s="174"/>
      <c r="E23" s="164"/>
      <c r="F23" s="111"/>
      <c r="G23" s="111"/>
      <c r="H23" s="111"/>
      <c r="I23" s="111"/>
      <c r="K23" s="174"/>
      <c r="L23" s="164"/>
      <c r="M23" s="111"/>
      <c r="N23" s="111"/>
      <c r="O23" s="111"/>
      <c r="R23" s="174"/>
      <c r="S23" s="148"/>
      <c r="T23" s="111"/>
      <c r="U23" s="111"/>
      <c r="V23" s="111"/>
      <c r="W23" s="111"/>
      <c r="Y23" s="319"/>
      <c r="Z23" s="148"/>
      <c r="AA23" s="111"/>
      <c r="AB23" s="111"/>
      <c r="AC23" s="111"/>
      <c r="AD23" s="111"/>
      <c r="AE23" s="111"/>
    </row>
    <row r="24" spans="1:31" x14ac:dyDescent="0.25">
      <c r="A24" s="281" t="s">
        <v>493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26"/>
      <c r="N24" s="226"/>
      <c r="O24" s="117"/>
      <c r="P24" s="117"/>
      <c r="Q24" s="117"/>
      <c r="R24" s="117"/>
      <c r="S24" s="169"/>
      <c r="T24" s="110"/>
      <c r="U24" s="110"/>
      <c r="V24" s="110"/>
      <c r="W24" s="110"/>
      <c r="Y24" s="318"/>
      <c r="Z24" s="148"/>
      <c r="AA24" s="110"/>
      <c r="AB24" s="110"/>
      <c r="AC24" s="110"/>
      <c r="AD24" s="110"/>
      <c r="AE24" s="110"/>
    </row>
    <row r="25" spans="1:31" x14ac:dyDescent="0.25">
      <c r="A25" s="120" t="s">
        <v>0</v>
      </c>
      <c r="B25" s="266">
        <v>6.329113924050633E-4</v>
      </c>
      <c r="C25" s="266">
        <v>8.3429228998849244E-3</v>
      </c>
      <c r="D25" s="266">
        <v>3.0724971231300344E-2</v>
      </c>
      <c r="E25" s="266">
        <v>6.4154200230149602E-2</v>
      </c>
      <c r="F25" s="266">
        <v>0.12059838895281934</v>
      </c>
      <c r="G25" s="266">
        <v>0.186536248561565</v>
      </c>
      <c r="H25" s="266">
        <v>0.24361334867663981</v>
      </c>
      <c r="I25" s="266">
        <v>0.22387802071346374</v>
      </c>
      <c r="J25" s="266">
        <v>0.10500575373993096</v>
      </c>
      <c r="K25" s="266">
        <v>1.616800920598389E-2</v>
      </c>
      <c r="L25" s="266">
        <v>3.4522439585730726E-4</v>
      </c>
      <c r="M25" s="127"/>
      <c r="N25" s="110"/>
      <c r="O25" s="110"/>
    </row>
    <row r="26" spans="1:31" x14ac:dyDescent="0.25">
      <c r="A26" s="110" t="s">
        <v>3</v>
      </c>
      <c r="B26" s="110">
        <v>11</v>
      </c>
      <c r="C26" s="110">
        <v>145</v>
      </c>
      <c r="D26" s="110">
        <v>534</v>
      </c>
      <c r="E26" s="110">
        <v>1115</v>
      </c>
      <c r="F26" s="110">
        <v>2096</v>
      </c>
      <c r="G26" s="110">
        <v>3242</v>
      </c>
      <c r="H26" s="110">
        <v>4234</v>
      </c>
      <c r="I26" s="110">
        <v>3891</v>
      </c>
      <c r="J26" s="110">
        <v>1825</v>
      </c>
      <c r="K26" s="110">
        <v>281</v>
      </c>
      <c r="L26" s="110">
        <v>6</v>
      </c>
      <c r="M26" s="111"/>
      <c r="N26" s="111"/>
      <c r="O26" s="111"/>
    </row>
    <row r="27" spans="1:31" x14ac:dyDescent="0.25">
      <c r="A27" s="110"/>
      <c r="B27" s="110"/>
      <c r="C27" s="266">
        <v>6.5573770491803279E-3</v>
      </c>
      <c r="D27" s="266">
        <v>3.2240437158469942E-2</v>
      </c>
      <c r="E27" s="266">
        <v>5.628415300546448E-2</v>
      </c>
      <c r="F27" s="266">
        <v>8.6338797814207655E-2</v>
      </c>
      <c r="G27" s="266">
        <v>0.15573770491803279</v>
      </c>
      <c r="H27" s="266">
        <v>0.21475409836065573</v>
      </c>
      <c r="I27" s="266">
        <v>0.30327868852459017</v>
      </c>
      <c r="J27" s="266">
        <v>0.13114754098360656</v>
      </c>
      <c r="K27" s="266">
        <v>1.3661202185792349E-2</v>
      </c>
      <c r="L27" s="110"/>
      <c r="M27" s="110"/>
      <c r="N27" s="110"/>
      <c r="O27" s="110"/>
    </row>
    <row r="28" spans="1:31" x14ac:dyDescent="0.25">
      <c r="A28" s="110" t="s">
        <v>10</v>
      </c>
      <c r="B28" s="110"/>
      <c r="C28" s="110">
        <v>12</v>
      </c>
      <c r="D28" s="110">
        <v>59</v>
      </c>
      <c r="E28" s="110">
        <v>103</v>
      </c>
      <c r="F28" s="110">
        <v>158</v>
      </c>
      <c r="G28" s="110">
        <v>285</v>
      </c>
      <c r="H28" s="110">
        <v>393</v>
      </c>
      <c r="I28" s="110">
        <v>555</v>
      </c>
      <c r="J28" s="110">
        <v>240</v>
      </c>
      <c r="K28" s="110">
        <v>25</v>
      </c>
      <c r="L28" s="110"/>
      <c r="M28" s="111"/>
      <c r="N28" s="111"/>
      <c r="O28" s="111"/>
    </row>
    <row r="29" spans="1:31" x14ac:dyDescent="0.25">
      <c r="A29" s="110"/>
      <c r="B29" s="266">
        <v>5.726184279021343E-4</v>
      </c>
      <c r="C29" s="266">
        <v>8.1728266527850077E-3</v>
      </c>
      <c r="D29" s="266">
        <v>3.0869338885996876E-2</v>
      </c>
      <c r="E29" s="266">
        <v>6.3404476834981779E-2</v>
      </c>
      <c r="F29" s="266">
        <v>0.11733472149921916</v>
      </c>
      <c r="G29" s="266">
        <v>0.1836022904737116</v>
      </c>
      <c r="H29" s="266">
        <v>0.24086413326392503</v>
      </c>
      <c r="I29" s="266">
        <v>0.23144195731389902</v>
      </c>
      <c r="J29" s="266">
        <v>0.10749609578344613</v>
      </c>
      <c r="K29" s="266">
        <v>1.5929203539823009E-2</v>
      </c>
      <c r="L29" s="266">
        <v>3.1233732431025507E-4</v>
      </c>
      <c r="M29" s="110"/>
      <c r="N29" s="110"/>
      <c r="O29" s="110"/>
    </row>
    <row r="30" spans="1:31" x14ac:dyDescent="0.25">
      <c r="A30" s="110" t="s">
        <v>11</v>
      </c>
      <c r="B30" s="110">
        <v>11</v>
      </c>
      <c r="C30" s="110">
        <v>157</v>
      </c>
      <c r="D30" s="110">
        <v>593</v>
      </c>
      <c r="E30" s="110">
        <v>1218</v>
      </c>
      <c r="F30" s="110">
        <v>2254</v>
      </c>
      <c r="G30" s="110">
        <v>3527</v>
      </c>
      <c r="H30" s="110">
        <v>4627</v>
      </c>
      <c r="I30" s="110">
        <v>4446</v>
      </c>
      <c r="J30" s="110">
        <v>2065</v>
      </c>
      <c r="K30" s="110">
        <v>306</v>
      </c>
      <c r="L30" s="110">
        <v>6</v>
      </c>
    </row>
    <row r="31" spans="1:31" x14ac:dyDescent="0.25"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</row>
  </sheetData>
  <mergeCells count="20">
    <mergeCell ref="AA19:AE19"/>
    <mergeCell ref="Y21:Y22"/>
    <mergeCell ref="Y23:Y24"/>
    <mergeCell ref="N15:R15"/>
    <mergeCell ref="A5:A6"/>
    <mergeCell ref="A7:A8"/>
    <mergeCell ref="A9:A10"/>
    <mergeCell ref="A24:L24"/>
    <mergeCell ref="T19:W19"/>
    <mergeCell ref="H15:L15"/>
    <mergeCell ref="B15:F15"/>
    <mergeCell ref="A19:A20"/>
    <mergeCell ref="A21:A22"/>
    <mergeCell ref="A17:A18"/>
    <mergeCell ref="A1:U1"/>
    <mergeCell ref="A2:U2"/>
    <mergeCell ref="B3:F3"/>
    <mergeCell ref="H3:L3"/>
    <mergeCell ref="T3:X3"/>
    <mergeCell ref="N3:R3"/>
  </mergeCells>
  <pageMargins left="0.7" right="0.7" top="0.75" bottom="0.75" header="0.3" footer="0.3"/>
  <ignoredErrors>
    <ignoredError sqref="B4:F4 H4:L4 N4:R4 T4:X4 B16:F16 H16:L16 N16:R1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3300"/>
  </sheetPr>
  <dimension ref="A1:P43"/>
  <sheetViews>
    <sheetView workbookViewId="0">
      <selection activeCell="I8" sqref="I8"/>
    </sheetView>
  </sheetViews>
  <sheetFormatPr defaultRowHeight="15.75" customHeight="1" x14ac:dyDescent="0.25"/>
  <cols>
    <col min="1" max="1" width="38.5703125" customWidth="1"/>
    <col min="12" max="12" width="23.7109375" bestFit="1" customWidth="1"/>
    <col min="13" max="13" width="34.28515625" bestFit="1" customWidth="1"/>
  </cols>
  <sheetData>
    <row r="1" spans="1:16" ht="15.75" customHeight="1" thickBot="1" x14ac:dyDescent="0.3">
      <c r="A1" t="s">
        <v>550</v>
      </c>
    </row>
    <row r="2" spans="1:16" ht="15.75" customHeight="1" thickBot="1" x14ac:dyDescent="0.3">
      <c r="A2" s="57" t="s">
        <v>49</v>
      </c>
      <c r="B2" s="58" t="s">
        <v>50</v>
      </c>
      <c r="C2" s="59">
        <v>2010</v>
      </c>
      <c r="D2" s="59">
        <v>2011</v>
      </c>
      <c r="E2" s="59">
        <v>2012</v>
      </c>
      <c r="F2" s="60">
        <v>2013</v>
      </c>
      <c r="G2" s="60">
        <v>2014</v>
      </c>
    </row>
    <row r="3" spans="1:16" ht="15.75" customHeight="1" x14ac:dyDescent="0.25">
      <c r="A3" s="67" t="s">
        <v>87</v>
      </c>
      <c r="B3" s="68" t="s">
        <v>52</v>
      </c>
      <c r="C3" s="69">
        <v>0</v>
      </c>
      <c r="D3" s="69">
        <v>0</v>
      </c>
      <c r="E3" s="69">
        <v>0</v>
      </c>
      <c r="F3" s="70">
        <v>0</v>
      </c>
      <c r="G3" s="70">
        <v>0</v>
      </c>
      <c r="L3" s="260"/>
      <c r="M3" s="72"/>
      <c r="N3" s="261"/>
      <c r="O3" s="61"/>
    </row>
    <row r="4" spans="1:16" ht="15.75" customHeight="1" x14ac:dyDescent="0.25">
      <c r="A4" s="71" t="s">
        <v>53</v>
      </c>
      <c r="B4" s="72" t="s">
        <v>54</v>
      </c>
      <c r="C4" s="61">
        <v>0</v>
      </c>
      <c r="D4" s="61">
        <v>0</v>
      </c>
      <c r="E4" s="61">
        <v>0</v>
      </c>
      <c r="F4" s="73">
        <v>0</v>
      </c>
      <c r="G4" s="73">
        <v>0</v>
      </c>
      <c r="L4" s="260"/>
      <c r="M4" s="72"/>
      <c r="N4" s="261"/>
      <c r="O4" s="61"/>
    </row>
    <row r="5" spans="1:16" ht="15.75" customHeight="1" x14ac:dyDescent="0.25">
      <c r="A5" s="71" t="s">
        <v>55</v>
      </c>
      <c r="B5" s="72" t="s">
        <v>52</v>
      </c>
      <c r="C5" s="61">
        <v>0</v>
      </c>
      <c r="D5" s="61">
        <v>0</v>
      </c>
      <c r="E5" s="61">
        <v>0</v>
      </c>
      <c r="F5" s="73">
        <v>0</v>
      </c>
      <c r="G5" s="73">
        <v>0</v>
      </c>
      <c r="L5" s="260"/>
      <c r="M5" s="72"/>
      <c r="N5" s="261"/>
      <c r="O5" s="61"/>
      <c r="P5" s="61"/>
    </row>
    <row r="6" spans="1:16" ht="15.75" customHeight="1" x14ac:dyDescent="0.25">
      <c r="A6" s="71" t="s">
        <v>56</v>
      </c>
      <c r="B6" s="72" t="s">
        <v>101</v>
      </c>
      <c r="C6" s="61">
        <v>0</v>
      </c>
      <c r="D6" s="61">
        <v>0</v>
      </c>
      <c r="E6" s="61">
        <v>0</v>
      </c>
      <c r="F6" s="73">
        <v>0</v>
      </c>
      <c r="G6" s="73">
        <v>0</v>
      </c>
      <c r="L6" s="260"/>
      <c r="M6" s="72"/>
      <c r="N6" s="261"/>
      <c r="O6" s="61"/>
      <c r="P6" s="61"/>
    </row>
    <row r="7" spans="1:16" ht="15.75" customHeight="1" x14ac:dyDescent="0.25">
      <c r="A7" s="71" t="s">
        <v>57</v>
      </c>
      <c r="B7" s="72" t="s">
        <v>62</v>
      </c>
      <c r="C7" s="61">
        <v>0</v>
      </c>
      <c r="D7" s="61">
        <v>0</v>
      </c>
      <c r="E7" s="61">
        <v>0</v>
      </c>
      <c r="F7" s="73">
        <v>0</v>
      </c>
      <c r="G7" s="73">
        <v>0</v>
      </c>
      <c r="L7" s="260"/>
      <c r="M7" s="72"/>
      <c r="N7" s="261"/>
      <c r="O7" s="61"/>
      <c r="P7" s="61"/>
    </row>
    <row r="8" spans="1:16" ht="15.75" customHeight="1" x14ac:dyDescent="0.25">
      <c r="A8" s="71" t="s">
        <v>61</v>
      </c>
      <c r="B8" s="72" t="s">
        <v>60</v>
      </c>
      <c r="C8" s="61">
        <v>0</v>
      </c>
      <c r="D8" s="62">
        <v>0</v>
      </c>
      <c r="E8" s="62">
        <v>0</v>
      </c>
      <c r="F8" s="74">
        <v>1</v>
      </c>
      <c r="G8" s="74">
        <v>0</v>
      </c>
      <c r="L8" s="260"/>
      <c r="M8" s="72"/>
      <c r="N8" s="261"/>
      <c r="O8" s="62"/>
      <c r="P8" s="61"/>
    </row>
    <row r="9" spans="1:16" ht="15.75" customHeight="1" x14ac:dyDescent="0.25">
      <c r="A9" s="71" t="s">
        <v>25</v>
      </c>
      <c r="B9" s="75" t="s">
        <v>62</v>
      </c>
      <c r="C9" s="62">
        <v>0</v>
      </c>
      <c r="D9" s="61">
        <v>0</v>
      </c>
      <c r="E9" s="61">
        <v>0</v>
      </c>
      <c r="F9" s="73">
        <v>0</v>
      </c>
      <c r="G9" s="73">
        <v>0</v>
      </c>
      <c r="L9" s="260"/>
      <c r="M9" s="75"/>
      <c r="N9" s="261"/>
      <c r="O9" s="61"/>
      <c r="P9" s="61"/>
    </row>
    <row r="10" spans="1:16" ht="15.75" customHeight="1" x14ac:dyDescent="0.25">
      <c r="A10" s="71" t="s">
        <v>89</v>
      </c>
      <c r="B10" s="72" t="s">
        <v>52</v>
      </c>
      <c r="C10" s="61">
        <v>0</v>
      </c>
      <c r="D10" s="61">
        <v>0</v>
      </c>
      <c r="E10" s="61">
        <v>0</v>
      </c>
      <c r="F10" s="73">
        <v>0</v>
      </c>
      <c r="G10" s="73">
        <v>0</v>
      </c>
      <c r="L10" s="260"/>
      <c r="M10" s="72"/>
      <c r="N10" s="261"/>
      <c r="O10" s="61"/>
      <c r="P10" s="62"/>
    </row>
    <row r="11" spans="1:16" s="263" customFormat="1" ht="15.75" customHeight="1" x14ac:dyDescent="0.25">
      <c r="A11" s="71" t="s">
        <v>90</v>
      </c>
      <c r="B11" s="72" t="s">
        <v>58</v>
      </c>
      <c r="C11" s="63" t="s">
        <v>102</v>
      </c>
      <c r="D11" s="63" t="s">
        <v>102</v>
      </c>
      <c r="E11" s="63" t="s">
        <v>102</v>
      </c>
      <c r="F11" s="76" t="s">
        <v>102</v>
      </c>
      <c r="G11" s="76" t="s">
        <v>102</v>
      </c>
      <c r="L11" s="260"/>
      <c r="M11" s="72"/>
      <c r="N11" s="261"/>
      <c r="O11" s="106"/>
      <c r="P11" s="61"/>
    </row>
    <row r="12" spans="1:16" ht="15.75" customHeight="1" x14ac:dyDescent="0.25">
      <c r="A12" s="71" t="s">
        <v>65</v>
      </c>
      <c r="B12" s="72" t="s">
        <v>60</v>
      </c>
      <c r="C12" s="61">
        <v>0</v>
      </c>
      <c r="D12" s="61">
        <v>0</v>
      </c>
      <c r="E12" s="106" t="s">
        <v>120</v>
      </c>
      <c r="F12" s="73">
        <v>0</v>
      </c>
      <c r="G12" s="73">
        <v>0</v>
      </c>
      <c r="L12" s="260"/>
      <c r="M12" s="72"/>
      <c r="N12" s="261"/>
      <c r="O12" s="61"/>
      <c r="P12" s="61"/>
    </row>
    <row r="13" spans="1:16" ht="15.75" customHeight="1" x14ac:dyDescent="0.25">
      <c r="A13" s="71" t="s">
        <v>103</v>
      </c>
      <c r="B13" s="72" t="s">
        <v>62</v>
      </c>
      <c r="C13" s="61">
        <v>0</v>
      </c>
      <c r="D13" s="61">
        <v>0</v>
      </c>
      <c r="E13" s="61">
        <v>0</v>
      </c>
      <c r="F13" s="73">
        <v>0</v>
      </c>
      <c r="G13" s="73">
        <v>0</v>
      </c>
      <c r="L13" s="260"/>
      <c r="M13" s="72"/>
      <c r="N13" s="261"/>
      <c r="O13" s="61"/>
      <c r="P13" s="106"/>
    </row>
    <row r="14" spans="1:16" ht="15.75" customHeight="1" x14ac:dyDescent="0.25">
      <c r="A14" s="71" t="s">
        <v>92</v>
      </c>
      <c r="B14" s="72" t="s">
        <v>62</v>
      </c>
      <c r="C14" s="61">
        <v>0</v>
      </c>
      <c r="D14" s="61">
        <v>0</v>
      </c>
      <c r="E14" s="61">
        <v>0</v>
      </c>
      <c r="F14" s="73">
        <v>0</v>
      </c>
      <c r="G14" s="73">
        <v>0</v>
      </c>
      <c r="L14" s="260"/>
      <c r="M14" s="72"/>
      <c r="N14" s="261"/>
      <c r="O14" s="61"/>
      <c r="P14" s="61"/>
    </row>
    <row r="15" spans="1:16" s="263" customFormat="1" ht="15.75" customHeight="1" x14ac:dyDescent="0.25">
      <c r="A15" s="71" t="s">
        <v>68</v>
      </c>
      <c r="B15" s="72" t="s">
        <v>52</v>
      </c>
      <c r="C15" s="61">
        <v>0</v>
      </c>
      <c r="D15" s="61">
        <v>0</v>
      </c>
      <c r="E15" s="61">
        <v>0</v>
      </c>
      <c r="F15" s="73">
        <v>0</v>
      </c>
      <c r="G15" s="73">
        <v>0</v>
      </c>
      <c r="L15" s="260"/>
      <c r="M15" s="72"/>
      <c r="N15" s="261"/>
      <c r="O15" s="61"/>
      <c r="P15" s="61"/>
    </row>
    <row r="16" spans="1:16" ht="15.75" customHeight="1" x14ac:dyDescent="0.25">
      <c r="A16" s="71" t="s">
        <v>69</v>
      </c>
      <c r="B16" s="72" t="s">
        <v>54</v>
      </c>
      <c r="C16" s="61">
        <v>1</v>
      </c>
      <c r="D16" s="61">
        <v>0</v>
      </c>
      <c r="E16" s="61">
        <v>0</v>
      </c>
      <c r="F16" s="73">
        <v>0</v>
      </c>
      <c r="G16" s="73">
        <v>0</v>
      </c>
      <c r="L16" s="260"/>
      <c r="M16" s="72"/>
      <c r="N16" s="261"/>
      <c r="O16" s="61"/>
      <c r="P16" s="61"/>
    </row>
    <row r="17" spans="1:16" ht="15.75" customHeight="1" x14ac:dyDescent="0.25">
      <c r="A17" s="71" t="s">
        <v>70</v>
      </c>
      <c r="B17" s="72" t="s">
        <v>52</v>
      </c>
      <c r="C17" s="61">
        <v>0</v>
      </c>
      <c r="D17" s="61">
        <v>0</v>
      </c>
      <c r="E17" s="61">
        <v>0</v>
      </c>
      <c r="F17" s="73">
        <v>0</v>
      </c>
      <c r="G17" s="73">
        <v>0</v>
      </c>
      <c r="L17" s="260"/>
      <c r="M17" s="72"/>
      <c r="N17" s="261"/>
      <c r="O17" s="61"/>
      <c r="P17" s="61"/>
    </row>
    <row r="18" spans="1:16" ht="15.75" customHeight="1" x14ac:dyDescent="0.25">
      <c r="A18" s="71" t="s">
        <v>71</v>
      </c>
      <c r="B18" s="72" t="s">
        <v>52</v>
      </c>
      <c r="C18" s="61">
        <v>0</v>
      </c>
      <c r="D18" s="61">
        <v>0</v>
      </c>
      <c r="E18" s="61">
        <v>0</v>
      </c>
      <c r="F18" s="73">
        <v>0</v>
      </c>
      <c r="G18" s="73">
        <v>0</v>
      </c>
      <c r="L18" s="260"/>
      <c r="M18" s="72"/>
      <c r="N18" s="261"/>
      <c r="O18" s="61"/>
      <c r="P18" s="61"/>
    </row>
    <row r="19" spans="1:16" ht="15.75" customHeight="1" x14ac:dyDescent="0.25">
      <c r="A19" s="71" t="s">
        <v>72</v>
      </c>
      <c r="B19" s="72" t="s">
        <v>58</v>
      </c>
      <c r="C19" s="61">
        <v>0</v>
      </c>
      <c r="D19" s="61">
        <v>0</v>
      </c>
      <c r="E19" s="61">
        <v>0</v>
      </c>
      <c r="F19" s="73">
        <v>0</v>
      </c>
      <c r="G19" s="73">
        <v>0</v>
      </c>
      <c r="L19" s="260"/>
      <c r="M19" s="72"/>
      <c r="N19" s="261"/>
      <c r="O19" s="61"/>
      <c r="P19" s="61"/>
    </row>
    <row r="20" spans="1:16" ht="15.75" customHeight="1" x14ac:dyDescent="0.25">
      <c r="A20" s="71" t="s">
        <v>74</v>
      </c>
      <c r="B20" s="72" t="s">
        <v>60</v>
      </c>
      <c r="C20" s="61">
        <v>0</v>
      </c>
      <c r="D20" s="61">
        <v>0</v>
      </c>
      <c r="E20" s="61">
        <v>0</v>
      </c>
      <c r="F20" s="73">
        <v>0</v>
      </c>
      <c r="G20" s="73">
        <v>0</v>
      </c>
      <c r="L20" s="260"/>
      <c r="M20" s="72"/>
      <c r="N20" s="261"/>
      <c r="O20" s="61"/>
      <c r="P20" s="61"/>
    </row>
    <row r="21" spans="1:16" ht="15.75" customHeight="1" x14ac:dyDescent="0.25">
      <c r="A21" s="71" t="s">
        <v>104</v>
      </c>
      <c r="B21" s="72" t="s">
        <v>62</v>
      </c>
      <c r="C21" s="65" t="s">
        <v>119</v>
      </c>
      <c r="D21" s="77">
        <v>0</v>
      </c>
      <c r="E21" s="61">
        <v>0</v>
      </c>
      <c r="F21" s="73">
        <v>0</v>
      </c>
      <c r="G21" s="73">
        <v>0</v>
      </c>
      <c r="L21" s="260"/>
      <c r="M21" s="72"/>
      <c r="N21" s="261"/>
      <c r="O21" s="61"/>
      <c r="P21" s="61"/>
    </row>
    <row r="22" spans="1:16" ht="15.75" customHeight="1" x14ac:dyDescent="0.25">
      <c r="A22" s="71" t="s">
        <v>76</v>
      </c>
      <c r="B22" s="72" t="s">
        <v>60</v>
      </c>
      <c r="C22" s="61">
        <v>0</v>
      </c>
      <c r="D22" s="61">
        <v>0</v>
      </c>
      <c r="E22" s="61">
        <v>0</v>
      </c>
      <c r="F22" s="73">
        <v>0</v>
      </c>
      <c r="G22" s="73">
        <v>1</v>
      </c>
      <c r="L22" s="260"/>
      <c r="M22" s="72"/>
      <c r="N22" s="261"/>
      <c r="O22" s="61"/>
      <c r="P22" s="61"/>
    </row>
    <row r="23" spans="1:16" ht="15.75" customHeight="1" x14ac:dyDescent="0.25">
      <c r="A23" s="71" t="s">
        <v>105</v>
      </c>
      <c r="B23" s="72" t="s">
        <v>52</v>
      </c>
      <c r="C23" s="61">
        <v>0</v>
      </c>
      <c r="D23" s="61">
        <v>0</v>
      </c>
      <c r="E23" s="61">
        <v>0</v>
      </c>
      <c r="F23" s="73">
        <v>0</v>
      </c>
      <c r="G23" s="73">
        <v>0</v>
      </c>
      <c r="L23" s="260"/>
      <c r="M23" s="72"/>
      <c r="N23" s="261"/>
      <c r="O23" s="61"/>
      <c r="P23" s="61"/>
    </row>
    <row r="24" spans="1:16" ht="15.75" customHeight="1" x14ac:dyDescent="0.25">
      <c r="A24" s="71" t="s">
        <v>78</v>
      </c>
      <c r="B24" s="72" t="s">
        <v>62</v>
      </c>
      <c r="C24" s="61">
        <v>0</v>
      </c>
      <c r="D24" s="61">
        <v>1</v>
      </c>
      <c r="E24" s="61">
        <v>0</v>
      </c>
      <c r="F24" s="73">
        <v>0</v>
      </c>
      <c r="G24" s="73">
        <v>0</v>
      </c>
      <c r="L24" s="262"/>
      <c r="M24" s="75"/>
      <c r="N24" s="261"/>
      <c r="O24" s="62"/>
      <c r="P24" s="61"/>
    </row>
    <row r="25" spans="1:16" ht="15.75" customHeight="1" thickBot="1" x14ac:dyDescent="0.3">
      <c r="A25" s="78" t="s">
        <v>79</v>
      </c>
      <c r="B25" s="79" t="s">
        <v>54</v>
      </c>
      <c r="C25" s="80">
        <v>0</v>
      </c>
      <c r="D25" s="80">
        <v>0</v>
      </c>
      <c r="E25" s="80">
        <v>0</v>
      </c>
      <c r="F25" s="81">
        <v>0</v>
      </c>
      <c r="G25" s="81">
        <v>0</v>
      </c>
      <c r="L25" s="262"/>
      <c r="M25" s="75"/>
      <c r="N25" s="261"/>
      <c r="O25" s="62"/>
      <c r="P25" s="61"/>
    </row>
    <row r="26" spans="1:16" ht="15.75" customHeight="1" thickTop="1" x14ac:dyDescent="0.25">
      <c r="A26" s="90" t="s">
        <v>106</v>
      </c>
      <c r="B26" s="91"/>
      <c r="C26" s="92">
        <v>2</v>
      </c>
      <c r="D26" s="93">
        <v>1</v>
      </c>
      <c r="E26" s="93">
        <v>1</v>
      </c>
      <c r="F26" s="94">
        <v>1</v>
      </c>
      <c r="G26" s="94">
        <v>1</v>
      </c>
      <c r="L26" s="262"/>
      <c r="M26" s="75"/>
      <c r="N26" s="261"/>
      <c r="O26" s="62"/>
    </row>
    <row r="27" spans="1:16" ht="15.75" customHeight="1" x14ac:dyDescent="0.25">
      <c r="A27" s="82" t="s">
        <v>107</v>
      </c>
      <c r="B27" s="75"/>
      <c r="C27" s="66"/>
      <c r="D27" s="64"/>
      <c r="E27" s="64"/>
      <c r="F27" s="83"/>
      <c r="G27" s="83"/>
      <c r="L27" s="262"/>
      <c r="M27" s="75"/>
      <c r="N27" s="261"/>
      <c r="O27" s="62"/>
    </row>
    <row r="28" spans="1:16" ht="15.75" customHeight="1" x14ac:dyDescent="0.25">
      <c r="A28" s="84" t="s">
        <v>108</v>
      </c>
      <c r="B28" s="75"/>
      <c r="C28" s="62">
        <v>0</v>
      </c>
      <c r="D28" s="62">
        <v>0</v>
      </c>
      <c r="E28" s="62">
        <v>0</v>
      </c>
      <c r="F28" s="74">
        <v>0</v>
      </c>
      <c r="G28" s="74">
        <v>0</v>
      </c>
      <c r="L28" s="262"/>
      <c r="M28" s="75"/>
      <c r="N28" s="261"/>
      <c r="O28" s="62"/>
    </row>
    <row r="29" spans="1:16" ht="15.75" customHeight="1" x14ac:dyDescent="0.25">
      <c r="A29" s="84" t="s">
        <v>109</v>
      </c>
      <c r="B29" s="75"/>
      <c r="C29" s="62">
        <v>0</v>
      </c>
      <c r="D29" s="62">
        <v>0</v>
      </c>
      <c r="E29" s="62">
        <v>0</v>
      </c>
      <c r="F29" s="74">
        <v>0</v>
      </c>
      <c r="G29" s="74">
        <v>0</v>
      </c>
      <c r="L29" s="262"/>
      <c r="M29" s="75"/>
      <c r="N29" s="261"/>
      <c r="O29" s="62"/>
    </row>
    <row r="30" spans="1:16" ht="15.75" customHeight="1" x14ac:dyDescent="0.25">
      <c r="A30" s="84" t="s">
        <v>110</v>
      </c>
      <c r="B30" s="75"/>
      <c r="C30" s="62">
        <v>0</v>
      </c>
      <c r="D30" s="62">
        <v>0</v>
      </c>
      <c r="E30" s="62">
        <v>0</v>
      </c>
      <c r="F30" s="74">
        <v>0</v>
      </c>
      <c r="G30" s="74">
        <v>0</v>
      </c>
      <c r="L30" s="262"/>
      <c r="M30" s="75"/>
      <c r="N30" s="261"/>
      <c r="O30" s="62"/>
    </row>
    <row r="31" spans="1:16" s="263" customFormat="1" ht="15.75" customHeight="1" x14ac:dyDescent="0.25">
      <c r="A31" s="84" t="s">
        <v>111</v>
      </c>
      <c r="B31" s="75"/>
      <c r="C31" s="65" t="s">
        <v>102</v>
      </c>
      <c r="D31" s="65" t="s">
        <v>102</v>
      </c>
      <c r="E31" s="65" t="s">
        <v>102</v>
      </c>
      <c r="F31" s="85" t="s">
        <v>102</v>
      </c>
      <c r="G31" s="85" t="s">
        <v>102</v>
      </c>
      <c r="L31" s="262"/>
      <c r="M31" s="75"/>
      <c r="N31" s="261"/>
      <c r="O31" s="62"/>
    </row>
    <row r="32" spans="1:16" ht="15.75" customHeight="1" thickBot="1" x14ac:dyDescent="0.3">
      <c r="A32" s="86" t="s">
        <v>112</v>
      </c>
      <c r="B32" s="87"/>
      <c r="C32" s="88">
        <v>0</v>
      </c>
      <c r="D32" s="88">
        <v>0</v>
      </c>
      <c r="E32" s="88">
        <v>0</v>
      </c>
      <c r="F32" s="89">
        <v>0</v>
      </c>
      <c r="G32" s="89">
        <v>0</v>
      </c>
      <c r="L32" s="262"/>
      <c r="M32" s="75"/>
      <c r="N32" s="261"/>
      <c r="O32" s="62"/>
    </row>
    <row r="33" spans="1:7" ht="15.75" customHeight="1" thickTop="1" thickBot="1" x14ac:dyDescent="0.3">
      <c r="A33" s="95" t="s">
        <v>106</v>
      </c>
      <c r="B33" s="96"/>
      <c r="C33" s="97">
        <v>0</v>
      </c>
      <c r="D33" s="97">
        <v>0</v>
      </c>
      <c r="E33" s="97">
        <v>0</v>
      </c>
      <c r="F33" s="98">
        <v>0</v>
      </c>
      <c r="G33" s="98">
        <v>0</v>
      </c>
    </row>
    <row r="34" spans="1:7" ht="15.75" customHeight="1" x14ac:dyDescent="0.25">
      <c r="A34" s="57" t="s">
        <v>113</v>
      </c>
      <c r="B34" s="99"/>
      <c r="C34" s="100"/>
      <c r="D34" s="100"/>
      <c r="E34" s="100"/>
      <c r="F34" s="101"/>
      <c r="G34" s="101"/>
    </row>
    <row r="35" spans="1:7" ht="15.75" customHeight="1" x14ac:dyDescent="0.25">
      <c r="A35" s="84" t="s">
        <v>114</v>
      </c>
      <c r="B35" s="75"/>
      <c r="C35" s="62">
        <v>0</v>
      </c>
      <c r="D35" s="62">
        <v>0</v>
      </c>
      <c r="E35" s="62">
        <v>0</v>
      </c>
      <c r="F35" s="74">
        <v>0</v>
      </c>
      <c r="G35" s="74">
        <v>0</v>
      </c>
    </row>
    <row r="36" spans="1:7" ht="15.75" customHeight="1" x14ac:dyDescent="0.25">
      <c r="A36" s="84" t="s">
        <v>115</v>
      </c>
      <c r="B36" s="75"/>
      <c r="C36" s="62">
        <v>388</v>
      </c>
      <c r="D36" s="62">
        <v>421</v>
      </c>
      <c r="E36" s="62">
        <v>393</v>
      </c>
      <c r="F36" s="74">
        <v>415</v>
      </c>
      <c r="G36" s="74">
        <v>310</v>
      </c>
    </row>
    <row r="37" spans="1:7" ht="15.75" customHeight="1" x14ac:dyDescent="0.25">
      <c r="A37" s="84" t="s">
        <v>116</v>
      </c>
      <c r="B37" s="75"/>
      <c r="C37" s="62">
        <v>22</v>
      </c>
      <c r="D37" s="62">
        <v>32</v>
      </c>
      <c r="E37" s="62">
        <v>28</v>
      </c>
      <c r="F37" s="74">
        <v>26</v>
      </c>
      <c r="G37" s="74">
        <v>14</v>
      </c>
    </row>
    <row r="38" spans="1:7" ht="15.75" customHeight="1" thickBot="1" x14ac:dyDescent="0.3">
      <c r="A38" s="86" t="s">
        <v>117</v>
      </c>
      <c r="B38" s="87"/>
      <c r="C38" s="88">
        <v>0</v>
      </c>
      <c r="D38" s="88">
        <v>0</v>
      </c>
      <c r="E38" s="88">
        <v>0</v>
      </c>
      <c r="F38" s="89">
        <v>0</v>
      </c>
      <c r="G38" s="89">
        <v>0</v>
      </c>
    </row>
    <row r="39" spans="1:7" ht="15.75" customHeight="1" thickTop="1" thickBot="1" x14ac:dyDescent="0.3">
      <c r="A39" s="102" t="s">
        <v>106</v>
      </c>
      <c r="B39" s="103"/>
      <c r="C39" s="104">
        <f>C35+C36+C37+C38</f>
        <v>410</v>
      </c>
      <c r="D39" s="104">
        <f>D35+D36+D37+D38</f>
        <v>453</v>
      </c>
      <c r="E39" s="104">
        <f>E35+E36+E37+E38</f>
        <v>421</v>
      </c>
      <c r="F39" s="105">
        <f>F35+F36+F37+F38</f>
        <v>441</v>
      </c>
      <c r="G39" s="105">
        <f>G35+G36+G37+G38</f>
        <v>324</v>
      </c>
    </row>
    <row r="40" spans="1:7" ht="15.75" customHeight="1" thickTop="1" thickBot="1" x14ac:dyDescent="0.3">
      <c r="A40" s="95" t="s">
        <v>9</v>
      </c>
      <c r="B40" s="96"/>
      <c r="C40" s="97">
        <f>C26+C33+C39</f>
        <v>412</v>
      </c>
      <c r="D40" s="97">
        <f>D26+D33+D39</f>
        <v>454</v>
      </c>
      <c r="E40" s="97">
        <f>E26+E33+E39</f>
        <v>422</v>
      </c>
      <c r="F40" s="98">
        <f>F26+F33+F39</f>
        <v>442</v>
      </c>
      <c r="G40" s="98">
        <f>G26+G33+G39</f>
        <v>325</v>
      </c>
    </row>
    <row r="41" spans="1:7" ht="15.75" customHeight="1" x14ac:dyDescent="0.25">
      <c r="A41" s="55" t="s">
        <v>118</v>
      </c>
      <c r="B41" s="56"/>
      <c r="C41" s="56"/>
      <c r="D41" s="56"/>
      <c r="E41" s="56"/>
      <c r="F41" s="56"/>
    </row>
    <row r="42" spans="1:7" ht="15.75" customHeight="1" x14ac:dyDescent="0.25">
      <c r="A42" s="323" t="s">
        <v>121</v>
      </c>
      <c r="B42" s="324"/>
      <c r="C42" s="324"/>
      <c r="D42" s="324"/>
      <c r="E42" s="324"/>
      <c r="F42" s="324"/>
    </row>
    <row r="43" spans="1:7" ht="15.75" customHeight="1" x14ac:dyDescent="0.25">
      <c r="A43" s="324"/>
      <c r="B43" s="324"/>
      <c r="C43" s="324"/>
      <c r="D43" s="324"/>
      <c r="E43" s="324"/>
      <c r="F43" s="324"/>
    </row>
  </sheetData>
  <mergeCells count="1">
    <mergeCell ref="A42:F43"/>
  </mergeCells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00"/>
  </sheetPr>
  <dimension ref="A1:S42"/>
  <sheetViews>
    <sheetView topLeftCell="B1" workbookViewId="0">
      <selection activeCell="S13" sqref="S13"/>
    </sheetView>
  </sheetViews>
  <sheetFormatPr defaultRowHeight="15" x14ac:dyDescent="0.25"/>
  <cols>
    <col min="1" max="1" width="23.140625" style="214" bestFit="1" customWidth="1"/>
    <col min="2" max="2" width="16.28515625" style="7" bestFit="1" customWidth="1"/>
    <col min="3" max="3" width="15.5703125" style="7" bestFit="1" customWidth="1"/>
    <col min="4" max="5" width="11.28515625" style="7" bestFit="1" customWidth="1"/>
    <col min="6" max="6" width="11.5703125" style="7" bestFit="1" customWidth="1"/>
    <col min="7" max="7" width="11.140625" style="7" bestFit="1" customWidth="1"/>
    <col min="8" max="8" width="3" style="7" customWidth="1"/>
    <col min="9" max="9" width="18.7109375" style="7" bestFit="1" customWidth="1"/>
    <col min="10" max="10" width="14" style="7" bestFit="1" customWidth="1"/>
    <col min="11" max="11" width="5.5703125" style="7" bestFit="1" customWidth="1"/>
    <col min="12" max="12" width="7.5703125" style="7" bestFit="1" customWidth="1"/>
    <col min="13" max="13" width="11.28515625" style="7" bestFit="1" customWidth="1"/>
    <col min="14" max="14" width="3" style="7" customWidth="1"/>
    <col min="15" max="15" width="16.85546875" style="7" bestFit="1" customWidth="1"/>
    <col min="16" max="16" width="12.7109375" style="7" bestFit="1" customWidth="1"/>
    <col min="17" max="18" width="9.140625" style="7"/>
    <col min="19" max="19" width="11.28515625" style="7" bestFit="1" customWidth="1"/>
    <col min="20" max="16384" width="9.140625" style="7"/>
  </cols>
  <sheetData>
    <row r="1" spans="1:19" x14ac:dyDescent="0.25">
      <c r="A1" s="305" t="s">
        <v>435</v>
      </c>
      <c r="B1" s="305"/>
      <c r="C1" s="305"/>
      <c r="D1" s="305"/>
      <c r="E1" s="305"/>
      <c r="F1" s="305"/>
      <c r="G1" s="305"/>
      <c r="J1" s="281" t="s">
        <v>438</v>
      </c>
      <c r="K1" s="281"/>
      <c r="L1" s="281"/>
      <c r="M1" s="281"/>
      <c r="O1" s="281" t="s">
        <v>438</v>
      </c>
      <c r="P1" s="281"/>
      <c r="Q1" s="281"/>
      <c r="R1" s="281"/>
    </row>
    <row r="2" spans="1:19" x14ac:dyDescent="0.25">
      <c r="A2" s="170"/>
      <c r="B2" s="121" t="s">
        <v>427</v>
      </c>
      <c r="C2" s="121" t="s">
        <v>428</v>
      </c>
      <c r="D2" s="121" t="s">
        <v>429</v>
      </c>
      <c r="E2" s="121" t="s">
        <v>430</v>
      </c>
      <c r="F2" s="121" t="s">
        <v>431</v>
      </c>
      <c r="G2" s="121" t="s">
        <v>11</v>
      </c>
      <c r="I2" s="115"/>
      <c r="J2" s="115" t="s">
        <v>434</v>
      </c>
      <c r="K2" s="121" t="s">
        <v>3</v>
      </c>
      <c r="L2" s="121" t="s">
        <v>10</v>
      </c>
      <c r="M2" s="121" t="s">
        <v>11</v>
      </c>
      <c r="O2" s="115"/>
      <c r="P2" s="115" t="s">
        <v>434</v>
      </c>
      <c r="Q2" s="121" t="s">
        <v>3</v>
      </c>
      <c r="R2" s="121" t="s">
        <v>10</v>
      </c>
      <c r="S2" s="121" t="s">
        <v>11</v>
      </c>
    </row>
    <row r="3" spans="1:19" x14ac:dyDescent="0.25">
      <c r="A3" s="110" t="s">
        <v>499</v>
      </c>
      <c r="B3" s="110">
        <v>2586</v>
      </c>
      <c r="C3" s="110">
        <v>1816</v>
      </c>
      <c r="D3" s="110">
        <v>1871</v>
      </c>
      <c r="E3" s="110">
        <v>2052</v>
      </c>
      <c r="F3" s="110">
        <v>1808</v>
      </c>
      <c r="G3" s="110">
        <v>10133</v>
      </c>
      <c r="I3" s="182" t="s">
        <v>446</v>
      </c>
      <c r="J3" s="164"/>
      <c r="K3" s="113"/>
      <c r="M3" s="113"/>
      <c r="O3" s="110" t="s">
        <v>547</v>
      </c>
      <c r="P3" s="110" t="s">
        <v>285</v>
      </c>
      <c r="Q3" s="110">
        <v>1331</v>
      </c>
      <c r="R3" s="110">
        <v>240</v>
      </c>
      <c r="S3" s="110">
        <v>1571</v>
      </c>
    </row>
    <row r="4" spans="1:19" x14ac:dyDescent="0.25">
      <c r="A4" s="110" t="s">
        <v>500</v>
      </c>
      <c r="B4" s="110">
        <v>92</v>
      </c>
      <c r="C4" s="110">
        <v>20</v>
      </c>
      <c r="D4" s="110">
        <v>86</v>
      </c>
      <c r="E4" s="110">
        <v>101</v>
      </c>
      <c r="F4" s="110"/>
      <c r="G4" s="110">
        <v>299</v>
      </c>
      <c r="I4" s="110" t="s">
        <v>439</v>
      </c>
      <c r="J4" s="110" t="s">
        <v>432</v>
      </c>
      <c r="K4" s="110">
        <v>21</v>
      </c>
      <c r="L4" s="110"/>
      <c r="M4" s="110">
        <v>21</v>
      </c>
      <c r="O4" s="110"/>
      <c r="P4" s="110" t="s">
        <v>286</v>
      </c>
      <c r="Q4" s="110">
        <v>1954</v>
      </c>
      <c r="R4" s="110">
        <v>253</v>
      </c>
      <c r="S4" s="110">
        <v>2207</v>
      </c>
    </row>
    <row r="5" spans="1:19" x14ac:dyDescent="0.25">
      <c r="A5" s="110" t="s">
        <v>11</v>
      </c>
      <c r="B5" s="110">
        <v>2678</v>
      </c>
      <c r="C5" s="110">
        <v>1836</v>
      </c>
      <c r="D5" s="110">
        <v>1957</v>
      </c>
      <c r="E5" s="110">
        <v>2153</v>
      </c>
      <c r="F5" s="110">
        <v>1808</v>
      </c>
      <c r="G5" s="110">
        <v>10432</v>
      </c>
      <c r="I5" s="110"/>
      <c r="J5" s="110" t="s">
        <v>433</v>
      </c>
      <c r="K5" s="110">
        <v>2</v>
      </c>
      <c r="L5" s="110"/>
      <c r="M5" s="110">
        <v>2</v>
      </c>
      <c r="O5" s="110" t="s">
        <v>456</v>
      </c>
      <c r="P5" s="110" t="s">
        <v>285</v>
      </c>
      <c r="Q5" s="110">
        <v>259</v>
      </c>
      <c r="R5" s="110">
        <v>48</v>
      </c>
      <c r="S5" s="110">
        <v>307</v>
      </c>
    </row>
    <row r="6" spans="1:19" x14ac:dyDescent="0.25">
      <c r="A6" s="117"/>
      <c r="B6" s="117"/>
      <c r="C6" s="117"/>
      <c r="D6" s="117"/>
      <c r="E6" s="117"/>
      <c r="F6" s="117"/>
      <c r="G6" s="117"/>
      <c r="I6" s="110" t="s">
        <v>440</v>
      </c>
      <c r="J6" s="110" t="s">
        <v>432</v>
      </c>
      <c r="K6" s="110">
        <v>221</v>
      </c>
      <c r="L6" s="110">
        <v>43</v>
      </c>
      <c r="M6" s="110">
        <v>264</v>
      </c>
      <c r="O6" s="110"/>
      <c r="P6" s="110" t="s">
        <v>286</v>
      </c>
      <c r="Q6" s="110">
        <v>92</v>
      </c>
      <c r="R6" s="110">
        <v>23</v>
      </c>
      <c r="S6" s="110">
        <v>115</v>
      </c>
    </row>
    <row r="7" spans="1:19" x14ac:dyDescent="0.25">
      <c r="A7" s="325" t="s">
        <v>436</v>
      </c>
      <c r="B7" s="325"/>
      <c r="C7" s="325"/>
      <c r="D7" s="325"/>
      <c r="E7" s="117"/>
      <c r="F7" s="117"/>
      <c r="G7" s="126"/>
      <c r="I7" s="110"/>
      <c r="J7" s="110" t="s">
        <v>433</v>
      </c>
      <c r="K7" s="110">
        <v>22</v>
      </c>
      <c r="L7" s="110"/>
      <c r="M7" s="110">
        <v>22</v>
      </c>
      <c r="O7" s="110" t="s">
        <v>548</v>
      </c>
      <c r="P7" s="110" t="s">
        <v>285</v>
      </c>
      <c r="Q7" s="110">
        <v>1188</v>
      </c>
      <c r="R7" s="110">
        <v>178</v>
      </c>
      <c r="S7" s="110">
        <v>1366</v>
      </c>
    </row>
    <row r="8" spans="1:19" x14ac:dyDescent="0.25">
      <c r="A8" s="179" t="s">
        <v>437</v>
      </c>
      <c r="B8" s="179" t="s">
        <v>3</v>
      </c>
      <c r="C8" s="179" t="s">
        <v>10</v>
      </c>
      <c r="D8" s="179" t="s">
        <v>11</v>
      </c>
      <c r="E8" s="117"/>
      <c r="F8" s="117"/>
      <c r="G8" s="126"/>
      <c r="I8" s="110" t="s">
        <v>441</v>
      </c>
      <c r="J8" s="110" t="s">
        <v>432</v>
      </c>
      <c r="K8" s="110">
        <v>1650</v>
      </c>
      <c r="L8" s="110">
        <v>313</v>
      </c>
      <c r="M8" s="110">
        <v>1963</v>
      </c>
      <c r="O8" s="110"/>
      <c r="P8" s="110" t="s">
        <v>286</v>
      </c>
      <c r="Q8" s="110">
        <v>2378</v>
      </c>
      <c r="R8" s="110">
        <v>283</v>
      </c>
      <c r="S8" s="110">
        <v>2661</v>
      </c>
    </row>
    <row r="9" spans="1:19" x14ac:dyDescent="0.25">
      <c r="A9" s="110" t="s">
        <v>432</v>
      </c>
      <c r="B9" s="110">
        <v>5904</v>
      </c>
      <c r="C9" s="110">
        <v>1076</v>
      </c>
      <c r="D9" s="110">
        <v>6980</v>
      </c>
      <c r="E9" s="117"/>
      <c r="F9" s="117"/>
      <c r="G9" s="126"/>
      <c r="I9" s="110"/>
      <c r="J9" s="110" t="s">
        <v>433</v>
      </c>
      <c r="K9" s="110">
        <v>218</v>
      </c>
      <c r="L9" s="110">
        <v>17</v>
      </c>
      <c r="M9" s="110">
        <v>235</v>
      </c>
      <c r="O9" s="110" t="s">
        <v>457</v>
      </c>
      <c r="P9" s="110" t="s">
        <v>285</v>
      </c>
      <c r="Q9" s="110">
        <v>310</v>
      </c>
      <c r="R9" s="110">
        <v>40</v>
      </c>
      <c r="S9" s="110">
        <v>350</v>
      </c>
    </row>
    <row r="10" spans="1:19" x14ac:dyDescent="0.25">
      <c r="A10" s="110" t="s">
        <v>433</v>
      </c>
      <c r="B10" s="110">
        <v>1261</v>
      </c>
      <c r="C10" s="110">
        <v>84</v>
      </c>
      <c r="D10" s="110">
        <v>1345</v>
      </c>
      <c r="E10" s="117"/>
      <c r="F10" s="117"/>
      <c r="G10" s="126"/>
      <c r="I10" s="110" t="s">
        <v>442</v>
      </c>
      <c r="J10" s="110" t="s">
        <v>432</v>
      </c>
      <c r="K10" s="110">
        <v>2342</v>
      </c>
      <c r="L10" s="110">
        <v>476</v>
      </c>
      <c r="M10" s="110">
        <v>2818</v>
      </c>
      <c r="O10" s="110"/>
      <c r="P10" s="110" t="s">
        <v>286</v>
      </c>
      <c r="Q10" s="110">
        <v>504</v>
      </c>
      <c r="R10" s="110">
        <v>56</v>
      </c>
      <c r="S10" s="110">
        <v>560</v>
      </c>
    </row>
    <row r="11" spans="1:19" x14ac:dyDescent="0.25">
      <c r="A11" s="110" t="s">
        <v>11</v>
      </c>
      <c r="B11" s="110">
        <v>7165</v>
      </c>
      <c r="C11" s="110">
        <v>1160</v>
      </c>
      <c r="D11" s="110">
        <v>8325</v>
      </c>
      <c r="E11" s="117"/>
      <c r="F11" s="117"/>
      <c r="G11" s="126"/>
      <c r="I11" s="110"/>
      <c r="J11" s="110" t="s">
        <v>433</v>
      </c>
      <c r="K11" s="110">
        <v>445</v>
      </c>
      <c r="L11" s="110">
        <v>46</v>
      </c>
      <c r="M11" s="110">
        <v>491</v>
      </c>
      <c r="O11" s="110" t="s">
        <v>113</v>
      </c>
      <c r="P11" s="110" t="s">
        <v>285</v>
      </c>
      <c r="Q11" s="110">
        <v>1</v>
      </c>
      <c r="R11" s="110"/>
      <c r="S11" s="110">
        <v>1</v>
      </c>
    </row>
    <row r="12" spans="1:19" x14ac:dyDescent="0.25">
      <c r="A12" s="117"/>
      <c r="B12" s="117"/>
      <c r="C12" s="126"/>
      <c r="D12" s="126"/>
      <c r="E12" s="126"/>
      <c r="F12" s="126"/>
      <c r="G12" s="126"/>
      <c r="I12" s="110" t="s">
        <v>443</v>
      </c>
      <c r="J12" s="110" t="s">
        <v>432</v>
      </c>
      <c r="K12" s="110">
        <v>1131</v>
      </c>
      <c r="L12" s="110">
        <v>178</v>
      </c>
      <c r="M12" s="110">
        <v>1309</v>
      </c>
      <c r="O12" s="110"/>
      <c r="P12" s="110" t="s">
        <v>286</v>
      </c>
      <c r="Q12" s="110">
        <v>3</v>
      </c>
      <c r="R12" s="110"/>
      <c r="S12" s="110">
        <v>3</v>
      </c>
    </row>
    <row r="13" spans="1:19" x14ac:dyDescent="0.25">
      <c r="B13" s="212" t="s">
        <v>438</v>
      </c>
      <c r="C13" s="212"/>
      <c r="D13" s="212"/>
      <c r="E13" s="212"/>
      <c r="F13" s="214"/>
      <c r="G13" s="214"/>
      <c r="I13" s="110"/>
      <c r="J13" s="110" t="s">
        <v>433</v>
      </c>
      <c r="K13" s="110">
        <v>327</v>
      </c>
      <c r="L13" s="110">
        <v>16</v>
      </c>
      <c r="M13" s="110">
        <v>343</v>
      </c>
      <c r="O13" s="110" t="s">
        <v>11</v>
      </c>
      <c r="P13" s="110"/>
      <c r="Q13" s="110">
        <v>8020</v>
      </c>
      <c r="R13" s="110">
        <v>1121</v>
      </c>
      <c r="S13" s="110">
        <v>9141</v>
      </c>
    </row>
    <row r="14" spans="1:19" x14ac:dyDescent="0.25">
      <c r="A14" s="170"/>
      <c r="B14" s="115" t="s">
        <v>434</v>
      </c>
      <c r="C14" s="121" t="s">
        <v>3</v>
      </c>
      <c r="D14" s="121" t="s">
        <v>10</v>
      </c>
      <c r="E14" s="121" t="s">
        <v>11</v>
      </c>
      <c r="G14" s="214"/>
      <c r="I14" s="110" t="s">
        <v>444</v>
      </c>
      <c r="J14" s="110" t="s">
        <v>432</v>
      </c>
      <c r="K14" s="110">
        <v>373</v>
      </c>
      <c r="L14" s="110">
        <v>62</v>
      </c>
      <c r="M14" s="110">
        <v>435</v>
      </c>
    </row>
    <row r="15" spans="1:19" x14ac:dyDescent="0.25">
      <c r="A15" s="116" t="s">
        <v>48</v>
      </c>
      <c r="B15" s="180"/>
      <c r="C15" s="180"/>
      <c r="D15" s="180"/>
      <c r="E15" s="180"/>
      <c r="G15" s="214"/>
      <c r="I15" s="110"/>
      <c r="J15" s="110" t="s">
        <v>433</v>
      </c>
      <c r="K15" s="110">
        <v>90</v>
      </c>
      <c r="L15" s="110">
        <v>3</v>
      </c>
      <c r="M15" s="110">
        <v>93</v>
      </c>
    </row>
    <row r="16" spans="1:19" x14ac:dyDescent="0.25">
      <c r="A16" s="110" t="s">
        <v>15</v>
      </c>
      <c r="B16" s="110" t="s">
        <v>432</v>
      </c>
      <c r="C16" s="110">
        <v>1053</v>
      </c>
      <c r="D16" s="110">
        <v>165</v>
      </c>
      <c r="E16" s="110">
        <v>1218</v>
      </c>
      <c r="G16" s="214"/>
      <c r="I16" s="110" t="s">
        <v>538</v>
      </c>
      <c r="J16" s="110" t="s">
        <v>432</v>
      </c>
      <c r="K16" s="110">
        <v>2</v>
      </c>
      <c r="L16" s="110"/>
      <c r="M16" s="110">
        <v>2</v>
      </c>
    </row>
    <row r="17" spans="1:14" x14ac:dyDescent="0.25">
      <c r="A17" s="110"/>
      <c r="B17" s="110" t="s">
        <v>433</v>
      </c>
      <c r="C17" s="110">
        <v>257</v>
      </c>
      <c r="D17" s="110">
        <v>11</v>
      </c>
      <c r="E17" s="110">
        <v>268</v>
      </c>
      <c r="G17" s="214"/>
      <c r="I17" s="110"/>
      <c r="J17" s="110" t="s">
        <v>433</v>
      </c>
      <c r="K17" s="110">
        <v>2</v>
      </c>
      <c r="L17" s="110"/>
      <c r="M17" s="110">
        <v>2</v>
      </c>
    </row>
    <row r="18" spans="1:14" x14ac:dyDescent="0.25">
      <c r="A18" s="110" t="s">
        <v>545</v>
      </c>
      <c r="B18" s="110" t="s">
        <v>432</v>
      </c>
      <c r="C18" s="110">
        <v>60</v>
      </c>
      <c r="D18" s="110">
        <v>18</v>
      </c>
      <c r="E18" s="110">
        <v>78</v>
      </c>
      <c r="G18" s="214"/>
      <c r="I18" s="110" t="s">
        <v>445</v>
      </c>
      <c r="J18" s="110" t="s">
        <v>432</v>
      </c>
      <c r="K18" s="110">
        <v>164</v>
      </c>
      <c r="L18" s="110">
        <v>4</v>
      </c>
      <c r="M18" s="110">
        <v>168</v>
      </c>
    </row>
    <row r="19" spans="1:14" x14ac:dyDescent="0.25">
      <c r="A19" s="110"/>
      <c r="B19" s="110" t="s">
        <v>433</v>
      </c>
      <c r="C19" s="110">
        <v>7</v>
      </c>
      <c r="D19" s="110">
        <v>1</v>
      </c>
      <c r="E19" s="110">
        <v>8</v>
      </c>
      <c r="G19" s="214"/>
      <c r="I19" s="110"/>
      <c r="J19" s="110" t="s">
        <v>433</v>
      </c>
      <c r="K19" s="110">
        <v>155</v>
      </c>
      <c r="L19" s="110">
        <v>2</v>
      </c>
      <c r="M19" s="110">
        <v>157</v>
      </c>
    </row>
    <row r="20" spans="1:14" x14ac:dyDescent="0.25">
      <c r="A20" s="110" t="s">
        <v>13</v>
      </c>
      <c r="B20" s="110" t="s">
        <v>432</v>
      </c>
      <c r="C20" s="110">
        <v>2873</v>
      </c>
      <c r="D20" s="110">
        <v>584</v>
      </c>
      <c r="E20" s="110">
        <v>3457</v>
      </c>
      <c r="G20" s="214"/>
      <c r="I20" s="182" t="s">
        <v>449</v>
      </c>
      <c r="J20" s="167"/>
      <c r="K20" s="110"/>
      <c r="L20" s="110"/>
      <c r="M20" s="110"/>
    </row>
    <row r="21" spans="1:14" x14ac:dyDescent="0.25">
      <c r="A21" s="110"/>
      <c r="B21" s="110" t="s">
        <v>433</v>
      </c>
      <c r="C21" s="110">
        <v>574</v>
      </c>
      <c r="D21" s="110">
        <v>48</v>
      </c>
      <c r="E21" s="110">
        <v>622</v>
      </c>
      <c r="G21" s="214"/>
      <c r="I21" s="110" t="s">
        <v>447</v>
      </c>
      <c r="J21" s="110" t="s">
        <v>432</v>
      </c>
      <c r="K21" s="110">
        <v>3946</v>
      </c>
      <c r="L21" s="110">
        <v>870</v>
      </c>
      <c r="M21" s="110">
        <v>4816</v>
      </c>
    </row>
    <row r="22" spans="1:14" x14ac:dyDescent="0.25">
      <c r="A22" s="110" t="s">
        <v>202</v>
      </c>
      <c r="B22" s="110" t="s">
        <v>432</v>
      </c>
      <c r="C22" s="110">
        <v>1786</v>
      </c>
      <c r="D22" s="110">
        <v>281</v>
      </c>
      <c r="E22" s="110">
        <v>2067</v>
      </c>
      <c r="G22" s="214"/>
      <c r="I22" s="110"/>
      <c r="J22" s="110" t="s">
        <v>433</v>
      </c>
      <c r="K22" s="110">
        <v>624</v>
      </c>
      <c r="L22" s="110">
        <v>57</v>
      </c>
      <c r="M22" s="110">
        <v>681</v>
      </c>
    </row>
    <row r="23" spans="1:14" x14ac:dyDescent="0.25">
      <c r="A23" s="110"/>
      <c r="B23" s="110" t="s">
        <v>433</v>
      </c>
      <c r="C23" s="110">
        <v>375</v>
      </c>
      <c r="D23" s="110">
        <v>22</v>
      </c>
      <c r="E23" s="110">
        <v>397</v>
      </c>
      <c r="G23" s="214"/>
      <c r="I23" s="110" t="s">
        <v>448</v>
      </c>
      <c r="J23" s="110" t="s">
        <v>432</v>
      </c>
      <c r="K23" s="110">
        <v>1958</v>
      </c>
      <c r="L23" s="110">
        <v>206</v>
      </c>
      <c r="M23" s="110">
        <v>2164</v>
      </c>
    </row>
    <row r="24" spans="1:14" x14ac:dyDescent="0.25">
      <c r="A24" s="110" t="s">
        <v>16</v>
      </c>
      <c r="B24" s="110" t="s">
        <v>432</v>
      </c>
      <c r="C24" s="110">
        <v>132</v>
      </c>
      <c r="D24" s="110">
        <v>28</v>
      </c>
      <c r="E24" s="110">
        <v>160</v>
      </c>
      <c r="G24" s="214" t="s">
        <v>497</v>
      </c>
      <c r="I24" s="110"/>
      <c r="J24" s="110" t="s">
        <v>433</v>
      </c>
      <c r="K24" s="110">
        <v>637</v>
      </c>
      <c r="L24" s="110">
        <v>27</v>
      </c>
      <c r="M24" s="110">
        <v>664</v>
      </c>
    </row>
    <row r="25" spans="1:14" x14ac:dyDescent="0.25">
      <c r="A25" s="110"/>
      <c r="B25" s="110" t="s">
        <v>433</v>
      </c>
      <c r="C25" s="110">
        <v>48</v>
      </c>
      <c r="D25" s="110">
        <v>2</v>
      </c>
      <c r="E25" s="110">
        <v>50</v>
      </c>
      <c r="G25" s="214"/>
      <c r="I25" s="171" t="s">
        <v>452</v>
      </c>
      <c r="K25" s="112"/>
      <c r="L25" s="112"/>
      <c r="M25" s="112"/>
    </row>
    <row r="26" spans="1:14" x14ac:dyDescent="0.25">
      <c r="A26" s="213" t="s">
        <v>198</v>
      </c>
      <c r="B26" s="181"/>
      <c r="C26" s="181"/>
      <c r="D26" s="181"/>
      <c r="E26" s="181"/>
      <c r="G26" s="214"/>
      <c r="I26" s="110" t="s">
        <v>450</v>
      </c>
      <c r="J26" s="110" t="s">
        <v>432</v>
      </c>
      <c r="K26" s="110">
        <v>4683</v>
      </c>
      <c r="L26" s="110">
        <v>963</v>
      </c>
      <c r="M26" s="110">
        <v>5646</v>
      </c>
    </row>
    <row r="27" spans="1:14" x14ac:dyDescent="0.25">
      <c r="A27" s="110" t="s">
        <v>327</v>
      </c>
      <c r="B27" s="110" t="s">
        <v>432</v>
      </c>
      <c r="C27" s="110">
        <v>1226</v>
      </c>
      <c r="D27" s="110">
        <v>203</v>
      </c>
      <c r="E27" s="110">
        <v>1429</v>
      </c>
      <c r="G27" s="214"/>
      <c r="I27" s="110"/>
      <c r="J27" s="110" t="s">
        <v>433</v>
      </c>
      <c r="K27" s="110">
        <v>862</v>
      </c>
      <c r="L27" s="110">
        <v>72</v>
      </c>
      <c r="M27" s="110">
        <v>934</v>
      </c>
    </row>
    <row r="28" spans="1:14" ht="15" customHeight="1" x14ac:dyDescent="0.25">
      <c r="A28" s="110"/>
      <c r="B28" s="110" t="s">
        <v>433</v>
      </c>
      <c r="C28" s="110">
        <v>319</v>
      </c>
      <c r="D28" s="110">
        <v>27</v>
      </c>
      <c r="E28" s="110">
        <v>346</v>
      </c>
      <c r="G28" s="214"/>
      <c r="I28" s="110" t="s">
        <v>451</v>
      </c>
      <c r="J28" s="110" t="s">
        <v>432</v>
      </c>
      <c r="K28" s="110">
        <v>1221</v>
      </c>
      <c r="L28" s="110">
        <v>113</v>
      </c>
      <c r="M28" s="110">
        <v>1334</v>
      </c>
      <c r="N28" s="183"/>
    </row>
    <row r="29" spans="1:14" x14ac:dyDescent="0.25">
      <c r="A29" s="110" t="s">
        <v>5</v>
      </c>
      <c r="B29" s="110" t="s">
        <v>432</v>
      </c>
      <c r="C29" s="110">
        <v>1993</v>
      </c>
      <c r="D29" s="110">
        <v>382</v>
      </c>
      <c r="E29" s="110">
        <v>2375</v>
      </c>
      <c r="G29" s="214"/>
      <c r="I29" s="110"/>
      <c r="J29" s="110" t="s">
        <v>433</v>
      </c>
      <c r="K29" s="110">
        <v>399</v>
      </c>
      <c r="L29" s="110">
        <v>12</v>
      </c>
      <c r="M29" s="110">
        <v>411</v>
      </c>
      <c r="N29" s="183"/>
    </row>
    <row r="30" spans="1:14" x14ac:dyDescent="0.25">
      <c r="A30" s="110"/>
      <c r="B30" s="110" t="s">
        <v>433</v>
      </c>
      <c r="C30" s="110">
        <v>442</v>
      </c>
      <c r="D30" s="110">
        <v>30</v>
      </c>
      <c r="E30" s="110">
        <v>472</v>
      </c>
      <c r="G30" s="214"/>
      <c r="I30" s="171" t="s">
        <v>467</v>
      </c>
      <c r="K30" s="112"/>
      <c r="L30" s="112"/>
      <c r="M30" s="112"/>
      <c r="N30" s="183"/>
    </row>
    <row r="31" spans="1:14" x14ac:dyDescent="0.25">
      <c r="A31" s="110" t="s">
        <v>6</v>
      </c>
      <c r="B31" s="110" t="s">
        <v>432</v>
      </c>
      <c r="C31" s="110">
        <v>1415</v>
      </c>
      <c r="D31" s="110">
        <v>325</v>
      </c>
      <c r="E31" s="110">
        <v>1740</v>
      </c>
      <c r="G31" s="214"/>
      <c r="I31" s="110" t="s">
        <v>453</v>
      </c>
      <c r="J31" s="110" t="s">
        <v>432</v>
      </c>
      <c r="K31" s="110">
        <v>875</v>
      </c>
      <c r="L31" s="110">
        <v>188</v>
      </c>
      <c r="M31" s="110">
        <v>1063</v>
      </c>
      <c r="N31" s="183"/>
    </row>
    <row r="32" spans="1:14" x14ac:dyDescent="0.25">
      <c r="A32" s="110"/>
      <c r="B32" s="110" t="s">
        <v>433</v>
      </c>
      <c r="C32" s="110">
        <v>297</v>
      </c>
      <c r="D32" s="110">
        <v>20</v>
      </c>
      <c r="E32" s="110">
        <v>317</v>
      </c>
      <c r="G32" s="214"/>
      <c r="I32" s="110"/>
      <c r="J32" s="110" t="s">
        <v>433</v>
      </c>
      <c r="K32" s="110">
        <v>53</v>
      </c>
      <c r="L32" s="110">
        <v>2</v>
      </c>
      <c r="M32" s="110">
        <v>55</v>
      </c>
      <c r="N32" s="184"/>
    </row>
    <row r="33" spans="1:13" x14ac:dyDescent="0.25">
      <c r="A33" s="110" t="s">
        <v>7</v>
      </c>
      <c r="B33" s="110" t="s">
        <v>432</v>
      </c>
      <c r="C33" s="110">
        <v>966</v>
      </c>
      <c r="D33" s="110">
        <v>138</v>
      </c>
      <c r="E33" s="110">
        <v>1104</v>
      </c>
      <c r="G33" s="214"/>
      <c r="I33" s="110" t="s">
        <v>454</v>
      </c>
      <c r="J33" s="110" t="s">
        <v>432</v>
      </c>
      <c r="K33" s="110">
        <v>3199</v>
      </c>
      <c r="L33" s="110">
        <v>536</v>
      </c>
      <c r="M33" s="110">
        <v>3735</v>
      </c>
    </row>
    <row r="34" spans="1:13" x14ac:dyDescent="0.25">
      <c r="A34" s="110"/>
      <c r="B34" s="110" t="s">
        <v>433</v>
      </c>
      <c r="C34" s="110">
        <v>163</v>
      </c>
      <c r="D34" s="110">
        <v>7</v>
      </c>
      <c r="E34" s="110">
        <v>170</v>
      </c>
      <c r="G34" s="214"/>
      <c r="I34" s="110"/>
      <c r="J34" s="110" t="s">
        <v>433</v>
      </c>
      <c r="K34" s="110">
        <v>439</v>
      </c>
      <c r="L34" s="110">
        <v>30</v>
      </c>
      <c r="M34" s="110">
        <v>469</v>
      </c>
    </row>
    <row r="35" spans="1:13" x14ac:dyDescent="0.25">
      <c r="A35" s="110" t="s">
        <v>200</v>
      </c>
      <c r="B35" s="110" t="s">
        <v>432</v>
      </c>
      <c r="C35" s="110">
        <v>248</v>
      </c>
      <c r="D35" s="110">
        <v>27</v>
      </c>
      <c r="E35" s="110">
        <v>275</v>
      </c>
      <c r="G35" s="214"/>
      <c r="I35" s="110" t="s">
        <v>455</v>
      </c>
      <c r="J35" s="110" t="s">
        <v>432</v>
      </c>
      <c r="K35" s="110">
        <v>1828</v>
      </c>
      <c r="L35" s="110">
        <v>352</v>
      </c>
      <c r="M35" s="110">
        <v>2180</v>
      </c>
    </row>
    <row r="36" spans="1:13" x14ac:dyDescent="0.25">
      <c r="A36" s="110"/>
      <c r="B36" s="110" t="s">
        <v>433</v>
      </c>
      <c r="C36" s="110">
        <v>31</v>
      </c>
      <c r="D36" s="110"/>
      <c r="E36" s="110">
        <v>31</v>
      </c>
      <c r="G36" s="214"/>
      <c r="I36" s="110"/>
      <c r="J36" s="110" t="s">
        <v>433</v>
      </c>
      <c r="K36" s="110">
        <v>766</v>
      </c>
      <c r="L36" s="110">
        <v>52</v>
      </c>
      <c r="M36" s="110">
        <v>818</v>
      </c>
    </row>
    <row r="37" spans="1:13" x14ac:dyDescent="0.25">
      <c r="A37" s="110" t="s">
        <v>201</v>
      </c>
      <c r="B37" s="110" t="s">
        <v>432</v>
      </c>
      <c r="C37" s="110">
        <v>56</v>
      </c>
      <c r="D37" s="110">
        <v>1</v>
      </c>
      <c r="E37" s="110">
        <v>57</v>
      </c>
      <c r="G37" s="214"/>
      <c r="I37" s="110" t="s">
        <v>11</v>
      </c>
      <c r="J37" s="110"/>
      <c r="K37" s="110">
        <v>7165</v>
      </c>
      <c r="L37" s="110">
        <v>1160</v>
      </c>
      <c r="M37" s="110">
        <v>8325</v>
      </c>
    </row>
    <row r="38" spans="1:13" x14ac:dyDescent="0.25">
      <c r="A38" s="110"/>
      <c r="B38" s="110" t="s">
        <v>433</v>
      </c>
      <c r="C38" s="110">
        <v>9</v>
      </c>
      <c r="D38" s="110"/>
      <c r="E38" s="110">
        <v>9</v>
      </c>
      <c r="G38" s="214"/>
      <c r="I38" s="326" t="s">
        <v>468</v>
      </c>
      <c r="J38" s="326"/>
      <c r="K38" s="326"/>
      <c r="L38" s="326"/>
      <c r="M38" s="326"/>
    </row>
    <row r="39" spans="1:13" x14ac:dyDescent="0.25">
      <c r="A39" s="110" t="s">
        <v>11</v>
      </c>
      <c r="B39" s="110"/>
      <c r="C39" s="110">
        <v>7165</v>
      </c>
      <c r="D39" s="110">
        <v>1160</v>
      </c>
      <c r="E39" s="110">
        <v>8325</v>
      </c>
      <c r="G39" s="214"/>
    </row>
    <row r="40" spans="1:13" x14ac:dyDescent="0.25">
      <c r="G40" s="214"/>
    </row>
    <row r="41" spans="1:13" x14ac:dyDescent="0.25">
      <c r="G41" s="214"/>
    </row>
    <row r="42" spans="1:13" x14ac:dyDescent="0.25">
      <c r="G42" s="214"/>
    </row>
  </sheetData>
  <mergeCells count="5">
    <mergeCell ref="J1:M1"/>
    <mergeCell ref="A1:G1"/>
    <mergeCell ref="A7:D7"/>
    <mergeCell ref="I38:M38"/>
    <mergeCell ref="O1:R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80"/>
  </sheetPr>
  <dimension ref="A1:M39"/>
  <sheetViews>
    <sheetView workbookViewId="0">
      <selection activeCell="G45" sqref="G45"/>
    </sheetView>
  </sheetViews>
  <sheetFormatPr defaultRowHeight="15" x14ac:dyDescent="0.25"/>
  <cols>
    <col min="1" max="1" width="31.5703125" style="1" customWidth="1"/>
    <col min="2" max="16384" width="9.140625" style="1"/>
  </cols>
  <sheetData>
    <row r="1" spans="1:13" ht="15.75" thickBot="1" x14ac:dyDescent="0.3">
      <c r="A1" s="1" t="s">
        <v>511</v>
      </c>
    </row>
    <row r="2" spans="1:13" ht="15" customHeight="1" thickBot="1" x14ac:dyDescent="0.3">
      <c r="A2" s="25" t="s">
        <v>49</v>
      </c>
      <c r="B2" s="26" t="s">
        <v>50</v>
      </c>
      <c r="C2" s="27">
        <v>2004</v>
      </c>
      <c r="D2" s="27">
        <v>2005</v>
      </c>
      <c r="E2" s="27">
        <v>2006</v>
      </c>
      <c r="F2" s="27">
        <v>2007</v>
      </c>
      <c r="G2" s="27">
        <v>2008</v>
      </c>
      <c r="H2" s="27">
        <v>2009</v>
      </c>
      <c r="I2" s="27">
        <v>2010</v>
      </c>
      <c r="J2" s="27">
        <v>2011</v>
      </c>
      <c r="K2" s="27">
        <v>2012</v>
      </c>
      <c r="L2" s="28">
        <v>2013</v>
      </c>
      <c r="M2" s="28">
        <v>2014</v>
      </c>
    </row>
    <row r="3" spans="1:13" ht="15" customHeight="1" x14ac:dyDescent="0.25">
      <c r="A3" s="29" t="s">
        <v>51</v>
      </c>
      <c r="B3" s="30" t="s">
        <v>52</v>
      </c>
      <c r="C3" s="31">
        <v>1003</v>
      </c>
      <c r="D3" s="32">
        <v>1004</v>
      </c>
      <c r="E3" s="31">
        <v>1003</v>
      </c>
      <c r="F3" s="32">
        <v>1008</v>
      </c>
      <c r="G3" s="32">
        <v>995</v>
      </c>
      <c r="H3" s="32">
        <v>1002</v>
      </c>
      <c r="I3" s="32">
        <v>1001</v>
      </c>
      <c r="J3" s="31">
        <v>994</v>
      </c>
      <c r="K3" s="9">
        <v>995</v>
      </c>
      <c r="L3" s="13">
        <v>991</v>
      </c>
      <c r="M3" s="13">
        <v>976</v>
      </c>
    </row>
    <row r="4" spans="1:13" ht="15" customHeight="1" x14ac:dyDescent="0.25">
      <c r="A4" s="29" t="s">
        <v>53</v>
      </c>
      <c r="B4" s="30" t="s">
        <v>54</v>
      </c>
      <c r="C4" s="31">
        <v>487</v>
      </c>
      <c r="D4" s="31">
        <v>490</v>
      </c>
      <c r="E4" s="31">
        <v>490</v>
      </c>
      <c r="F4" s="31">
        <v>489</v>
      </c>
      <c r="G4" s="31">
        <v>490</v>
      </c>
      <c r="H4" s="31">
        <v>492</v>
      </c>
      <c r="I4" s="31">
        <v>491</v>
      </c>
      <c r="J4" s="31">
        <v>495</v>
      </c>
      <c r="K4" s="10">
        <v>517</v>
      </c>
      <c r="L4" s="14">
        <v>495</v>
      </c>
      <c r="M4" s="14">
        <v>518</v>
      </c>
    </row>
    <row r="5" spans="1:13" ht="15" customHeight="1" x14ac:dyDescent="0.25">
      <c r="A5" s="29" t="s">
        <v>55</v>
      </c>
      <c r="B5" s="30" t="s">
        <v>52</v>
      </c>
      <c r="C5" s="31">
        <v>813</v>
      </c>
      <c r="D5" s="31">
        <v>823</v>
      </c>
      <c r="E5" s="31">
        <v>824</v>
      </c>
      <c r="F5" s="31">
        <v>912</v>
      </c>
      <c r="G5" s="31">
        <v>886</v>
      </c>
      <c r="H5" s="31">
        <v>890</v>
      </c>
      <c r="I5" s="31">
        <v>913</v>
      </c>
      <c r="J5" s="31">
        <v>913</v>
      </c>
      <c r="K5" s="10">
        <v>911</v>
      </c>
      <c r="L5" s="14">
        <v>771</v>
      </c>
      <c r="M5" s="14">
        <v>910</v>
      </c>
    </row>
    <row r="6" spans="1:13" ht="15" customHeight="1" x14ac:dyDescent="0.25">
      <c r="A6" s="29" t="s">
        <v>56</v>
      </c>
      <c r="B6" s="30" t="s">
        <v>54</v>
      </c>
      <c r="C6" s="31">
        <v>288</v>
      </c>
      <c r="D6" s="31">
        <v>288</v>
      </c>
      <c r="E6" s="31">
        <v>286</v>
      </c>
      <c r="F6" s="31">
        <v>284</v>
      </c>
      <c r="G6" s="31">
        <v>254</v>
      </c>
      <c r="H6" s="31">
        <v>288</v>
      </c>
      <c r="I6" s="31">
        <v>255</v>
      </c>
      <c r="J6" s="31">
        <v>297</v>
      </c>
      <c r="K6" s="10">
        <v>300</v>
      </c>
      <c r="L6" s="14">
        <v>293</v>
      </c>
      <c r="M6" s="14">
        <v>296</v>
      </c>
    </row>
    <row r="7" spans="1:13" ht="15" customHeight="1" x14ac:dyDescent="0.25">
      <c r="A7" s="29" t="s">
        <v>57</v>
      </c>
      <c r="B7" s="30" t="s">
        <v>97</v>
      </c>
      <c r="C7" s="31">
        <v>304</v>
      </c>
      <c r="D7" s="31">
        <v>296</v>
      </c>
      <c r="E7" s="31">
        <v>327</v>
      </c>
      <c r="F7" s="31">
        <v>315</v>
      </c>
      <c r="G7" s="31">
        <v>299</v>
      </c>
      <c r="H7" s="31">
        <v>311</v>
      </c>
      <c r="I7" s="31">
        <v>317</v>
      </c>
      <c r="J7" s="31">
        <v>621</v>
      </c>
      <c r="K7" s="10">
        <v>437</v>
      </c>
      <c r="L7" s="14">
        <v>257</v>
      </c>
      <c r="M7" s="14">
        <v>294</v>
      </c>
    </row>
    <row r="8" spans="1:13" ht="15" customHeight="1" x14ac:dyDescent="0.25">
      <c r="A8" s="29" t="s">
        <v>59</v>
      </c>
      <c r="B8" s="30" t="s">
        <v>60</v>
      </c>
      <c r="C8" s="31">
        <v>123</v>
      </c>
      <c r="D8" s="31">
        <v>115</v>
      </c>
      <c r="E8" s="31">
        <v>118</v>
      </c>
      <c r="F8" s="31">
        <v>104</v>
      </c>
      <c r="G8" s="31">
        <v>89</v>
      </c>
      <c r="H8" s="31">
        <v>80</v>
      </c>
      <c r="I8" s="31">
        <v>0</v>
      </c>
      <c r="J8" s="31">
        <v>0</v>
      </c>
      <c r="K8" s="33">
        <v>0</v>
      </c>
      <c r="L8" s="34">
        <v>0</v>
      </c>
      <c r="M8" s="34">
        <v>0</v>
      </c>
    </row>
    <row r="9" spans="1:13" ht="15" customHeight="1" x14ac:dyDescent="0.25">
      <c r="A9" s="29" t="s">
        <v>61</v>
      </c>
      <c r="B9" s="30" t="s">
        <v>60</v>
      </c>
      <c r="C9" s="31">
        <v>143</v>
      </c>
      <c r="D9" s="31">
        <v>146</v>
      </c>
      <c r="E9" s="31">
        <v>148</v>
      </c>
      <c r="F9" s="31">
        <v>145</v>
      </c>
      <c r="G9" s="31">
        <v>149</v>
      </c>
      <c r="H9" s="31">
        <v>148</v>
      </c>
      <c r="I9" s="31">
        <v>150</v>
      </c>
      <c r="J9" s="31">
        <v>125</v>
      </c>
      <c r="K9" s="10">
        <v>150</v>
      </c>
      <c r="L9" s="14">
        <v>137</v>
      </c>
      <c r="M9" s="14">
        <v>146</v>
      </c>
    </row>
    <row r="10" spans="1:13" ht="15" customHeight="1" x14ac:dyDescent="0.25">
      <c r="A10" s="29" t="s">
        <v>25</v>
      </c>
      <c r="B10" s="30" t="s">
        <v>62</v>
      </c>
      <c r="C10" s="31">
        <v>755</v>
      </c>
      <c r="D10" s="31">
        <v>748</v>
      </c>
      <c r="E10" s="31">
        <v>752</v>
      </c>
      <c r="F10" s="31">
        <v>753</v>
      </c>
      <c r="G10" s="31">
        <v>733</v>
      </c>
      <c r="H10" s="31">
        <v>753</v>
      </c>
      <c r="I10" s="31">
        <v>747</v>
      </c>
      <c r="J10" s="31">
        <v>752</v>
      </c>
      <c r="K10" s="10">
        <v>745</v>
      </c>
      <c r="L10" s="14">
        <v>717</v>
      </c>
      <c r="M10" s="14">
        <v>691</v>
      </c>
    </row>
    <row r="11" spans="1:13" ht="15" customHeight="1" x14ac:dyDescent="0.25">
      <c r="A11" s="29" t="s">
        <v>63</v>
      </c>
      <c r="B11" s="30" t="s">
        <v>52</v>
      </c>
      <c r="C11" s="31">
        <v>794</v>
      </c>
      <c r="D11" s="31">
        <v>781</v>
      </c>
      <c r="E11" s="31">
        <v>787</v>
      </c>
      <c r="F11" s="31">
        <v>786</v>
      </c>
      <c r="G11" s="31">
        <v>911</v>
      </c>
      <c r="H11" s="31">
        <v>915</v>
      </c>
      <c r="I11" s="31">
        <v>905</v>
      </c>
      <c r="J11" s="31">
        <v>919</v>
      </c>
      <c r="K11" s="10">
        <f>868+27</f>
        <v>895</v>
      </c>
      <c r="L11" s="14">
        <v>897</v>
      </c>
      <c r="M11" s="14">
        <v>898</v>
      </c>
    </row>
    <row r="12" spans="1:13" ht="15" customHeight="1" x14ac:dyDescent="0.25">
      <c r="A12" s="29" t="s">
        <v>64</v>
      </c>
      <c r="B12" s="30" t="s">
        <v>58</v>
      </c>
      <c r="C12" s="31">
        <v>220</v>
      </c>
      <c r="D12" s="31">
        <v>212</v>
      </c>
      <c r="E12" s="31">
        <v>224</v>
      </c>
      <c r="F12" s="31">
        <v>208</v>
      </c>
      <c r="G12" s="31">
        <v>211</v>
      </c>
      <c r="H12" s="31">
        <v>0</v>
      </c>
      <c r="I12" s="31">
        <v>0</v>
      </c>
      <c r="J12" s="31">
        <v>0</v>
      </c>
      <c r="K12" s="33">
        <v>0</v>
      </c>
      <c r="L12" s="34">
        <v>0</v>
      </c>
      <c r="M12" s="34">
        <v>0</v>
      </c>
    </row>
    <row r="13" spans="1:13" ht="15" customHeight="1" x14ac:dyDescent="0.25">
      <c r="A13" s="29" t="s">
        <v>65</v>
      </c>
      <c r="B13" s="30" t="s">
        <v>60</v>
      </c>
      <c r="C13" s="31">
        <v>468</v>
      </c>
      <c r="D13" s="31">
        <v>479</v>
      </c>
      <c r="E13" s="31">
        <v>480</v>
      </c>
      <c r="F13" s="31">
        <v>454</v>
      </c>
      <c r="G13" s="31">
        <v>459</v>
      </c>
      <c r="H13" s="31">
        <v>480</v>
      </c>
      <c r="I13" s="31">
        <v>464</v>
      </c>
      <c r="J13" s="31">
        <v>428</v>
      </c>
      <c r="K13" s="10">
        <v>472</v>
      </c>
      <c r="L13" s="14">
        <v>294</v>
      </c>
      <c r="M13" s="14">
        <v>431</v>
      </c>
    </row>
    <row r="14" spans="1:13" ht="15" customHeight="1" x14ac:dyDescent="0.25">
      <c r="A14" s="29" t="s">
        <v>66</v>
      </c>
      <c r="B14" s="30" t="s">
        <v>62</v>
      </c>
      <c r="C14" s="31">
        <v>503</v>
      </c>
      <c r="D14" s="31">
        <v>498</v>
      </c>
      <c r="E14" s="31">
        <v>495</v>
      </c>
      <c r="F14" s="31">
        <v>457</v>
      </c>
      <c r="G14" s="31">
        <v>462</v>
      </c>
      <c r="H14" s="31">
        <v>477</v>
      </c>
      <c r="I14" s="31">
        <v>503</v>
      </c>
      <c r="J14" s="31">
        <v>489</v>
      </c>
      <c r="K14" s="10">
        <f>498+24</f>
        <v>522</v>
      </c>
      <c r="L14" s="14">
        <v>566</v>
      </c>
      <c r="M14" s="14">
        <v>554</v>
      </c>
    </row>
    <row r="15" spans="1:13" ht="15" customHeight="1" x14ac:dyDescent="0.25">
      <c r="A15" s="29" t="s">
        <v>67</v>
      </c>
      <c r="B15" s="30" t="s">
        <v>62</v>
      </c>
      <c r="C15" s="31">
        <v>883</v>
      </c>
      <c r="D15" s="31">
        <v>880</v>
      </c>
      <c r="E15" s="31">
        <v>892</v>
      </c>
      <c r="F15" s="31">
        <v>810</v>
      </c>
      <c r="G15" s="31">
        <v>783</v>
      </c>
      <c r="H15" s="31">
        <v>891</v>
      </c>
      <c r="I15" s="31">
        <v>956</v>
      </c>
      <c r="J15" s="31">
        <v>943</v>
      </c>
      <c r="K15" s="10">
        <v>955</v>
      </c>
      <c r="L15" s="14">
        <v>904</v>
      </c>
      <c r="M15" s="14">
        <v>955</v>
      </c>
    </row>
    <row r="16" spans="1:13" ht="15" customHeight="1" x14ac:dyDescent="0.25">
      <c r="A16" s="29" t="s">
        <v>68</v>
      </c>
      <c r="B16" s="30" t="s">
        <v>52</v>
      </c>
      <c r="C16" s="31">
        <v>463</v>
      </c>
      <c r="D16" s="31">
        <v>490</v>
      </c>
      <c r="E16" s="31">
        <v>476</v>
      </c>
      <c r="F16" s="31">
        <v>497</v>
      </c>
      <c r="G16" s="31">
        <v>476</v>
      </c>
      <c r="H16" s="31">
        <v>482</v>
      </c>
      <c r="I16" s="31">
        <v>479</v>
      </c>
      <c r="J16" s="31">
        <v>471</v>
      </c>
      <c r="K16" s="10">
        <v>0</v>
      </c>
      <c r="L16" s="14">
        <v>0</v>
      </c>
      <c r="M16" s="14">
        <v>0</v>
      </c>
    </row>
    <row r="17" spans="1:13" ht="15" customHeight="1" x14ac:dyDescent="0.25">
      <c r="A17" s="29" t="s">
        <v>69</v>
      </c>
      <c r="B17" s="30" t="s">
        <v>54</v>
      </c>
      <c r="C17" s="31">
        <v>497</v>
      </c>
      <c r="D17" s="31">
        <v>496</v>
      </c>
      <c r="E17" s="31">
        <v>498</v>
      </c>
      <c r="F17" s="31">
        <v>494</v>
      </c>
      <c r="G17" s="31">
        <v>475</v>
      </c>
      <c r="H17" s="31">
        <v>496</v>
      </c>
      <c r="I17" s="31">
        <v>495</v>
      </c>
      <c r="J17" s="31">
        <v>503</v>
      </c>
      <c r="K17" s="10">
        <v>515</v>
      </c>
      <c r="L17" s="14">
        <v>520</v>
      </c>
      <c r="M17" s="14">
        <v>516</v>
      </c>
    </row>
    <row r="18" spans="1:13" ht="15" customHeight="1" x14ac:dyDescent="0.25">
      <c r="A18" s="29" t="s">
        <v>70</v>
      </c>
      <c r="B18" s="30" t="s">
        <v>52</v>
      </c>
      <c r="C18" s="32">
        <v>1462</v>
      </c>
      <c r="D18" s="32">
        <v>1453</v>
      </c>
      <c r="E18" s="32">
        <v>1467</v>
      </c>
      <c r="F18" s="32">
        <v>1465</v>
      </c>
      <c r="G18" s="32">
        <v>1652</v>
      </c>
      <c r="H18" s="32">
        <v>1645</v>
      </c>
      <c r="I18" s="32">
        <v>1638</v>
      </c>
      <c r="J18" s="32">
        <v>1651</v>
      </c>
      <c r="K18" s="10">
        <v>1621</v>
      </c>
      <c r="L18" s="14">
        <v>1651</v>
      </c>
      <c r="M18" s="14">
        <v>1637</v>
      </c>
    </row>
    <row r="19" spans="1:13" ht="15" customHeight="1" x14ac:dyDescent="0.25">
      <c r="A19" s="29" t="s">
        <v>71</v>
      </c>
      <c r="B19" s="30" t="s">
        <v>52</v>
      </c>
      <c r="C19" s="31">
        <v>0</v>
      </c>
      <c r="D19" s="31">
        <v>0</v>
      </c>
      <c r="E19" s="31">
        <v>72</v>
      </c>
      <c r="F19" s="31">
        <v>498</v>
      </c>
      <c r="G19" s="31">
        <v>464</v>
      </c>
      <c r="H19" s="31">
        <v>493</v>
      </c>
      <c r="I19" s="31">
        <v>514</v>
      </c>
      <c r="J19" s="31">
        <v>512</v>
      </c>
      <c r="K19" s="10">
        <f>543-17</f>
        <v>526</v>
      </c>
      <c r="L19" s="14">
        <v>513</v>
      </c>
      <c r="M19" s="14">
        <v>539</v>
      </c>
    </row>
    <row r="20" spans="1:13" ht="15" customHeight="1" x14ac:dyDescent="0.25">
      <c r="A20" s="29" t="s">
        <v>72</v>
      </c>
      <c r="B20" s="30" t="s">
        <v>58</v>
      </c>
      <c r="C20" s="31">
        <v>949</v>
      </c>
      <c r="D20" s="31">
        <v>944</v>
      </c>
      <c r="E20" s="31">
        <v>945</v>
      </c>
      <c r="F20" s="31">
        <v>941</v>
      </c>
      <c r="G20" s="31">
        <v>931</v>
      </c>
      <c r="H20" s="31">
        <v>940</v>
      </c>
      <c r="I20" s="31">
        <v>945</v>
      </c>
      <c r="J20" s="31">
        <v>887</v>
      </c>
      <c r="K20" s="10">
        <v>939</v>
      </c>
      <c r="L20" s="14">
        <v>928</v>
      </c>
      <c r="M20" s="14">
        <v>926</v>
      </c>
    </row>
    <row r="21" spans="1:13" ht="15" customHeight="1" x14ac:dyDescent="0.25">
      <c r="A21" s="29" t="s">
        <v>73</v>
      </c>
      <c r="B21" s="30" t="s">
        <v>54</v>
      </c>
      <c r="C21" s="31">
        <v>248</v>
      </c>
      <c r="D21" s="31">
        <v>249</v>
      </c>
      <c r="E21" s="31">
        <v>182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3">
        <v>0</v>
      </c>
      <c r="L21" s="34">
        <v>0</v>
      </c>
      <c r="M21" s="34">
        <v>0</v>
      </c>
    </row>
    <row r="22" spans="1:13" ht="15" customHeight="1" x14ac:dyDescent="0.25">
      <c r="A22" s="29" t="s">
        <v>74</v>
      </c>
      <c r="B22" s="30" t="s">
        <v>60</v>
      </c>
      <c r="C22" s="31">
        <v>183</v>
      </c>
      <c r="D22" s="31">
        <v>188</v>
      </c>
      <c r="E22" s="31">
        <v>172</v>
      </c>
      <c r="F22" s="31">
        <v>187</v>
      </c>
      <c r="G22" s="31">
        <v>170</v>
      </c>
      <c r="H22" s="31">
        <v>191</v>
      </c>
      <c r="I22" s="31">
        <v>192</v>
      </c>
      <c r="J22" s="31">
        <v>176</v>
      </c>
      <c r="K22" s="10">
        <v>191</v>
      </c>
      <c r="L22" s="14">
        <v>157</v>
      </c>
      <c r="M22" s="14">
        <v>190</v>
      </c>
    </row>
    <row r="23" spans="1:13" ht="15" customHeight="1" x14ac:dyDescent="0.25">
      <c r="A23" s="29" t="s">
        <v>75</v>
      </c>
      <c r="B23" s="30" t="s">
        <v>62</v>
      </c>
      <c r="C23" s="31">
        <v>247</v>
      </c>
      <c r="D23" s="31">
        <v>250</v>
      </c>
      <c r="E23" s="31">
        <v>250</v>
      </c>
      <c r="F23" s="31">
        <v>244</v>
      </c>
      <c r="G23" s="31">
        <v>244</v>
      </c>
      <c r="H23" s="31">
        <v>246</v>
      </c>
      <c r="I23" s="31">
        <v>249</v>
      </c>
      <c r="J23" s="31">
        <v>241</v>
      </c>
      <c r="K23" s="10">
        <v>250</v>
      </c>
      <c r="L23" s="14">
        <v>242</v>
      </c>
      <c r="M23" s="14">
        <v>226</v>
      </c>
    </row>
    <row r="24" spans="1:13" ht="15" customHeight="1" x14ac:dyDescent="0.25">
      <c r="A24" s="29" t="s">
        <v>76</v>
      </c>
      <c r="B24" s="30" t="s">
        <v>60</v>
      </c>
      <c r="C24" s="31">
        <v>249</v>
      </c>
      <c r="D24" s="31">
        <v>249</v>
      </c>
      <c r="E24" s="31">
        <v>249</v>
      </c>
      <c r="F24" s="31">
        <v>248</v>
      </c>
      <c r="G24" s="31">
        <v>243</v>
      </c>
      <c r="H24" s="31">
        <v>246</v>
      </c>
      <c r="I24" s="31">
        <v>249</v>
      </c>
      <c r="J24" s="31">
        <v>242</v>
      </c>
      <c r="K24" s="10">
        <v>217</v>
      </c>
      <c r="L24" s="14">
        <v>247</v>
      </c>
      <c r="M24" s="14">
        <v>247</v>
      </c>
    </row>
    <row r="25" spans="1:13" ht="15" customHeight="1" x14ac:dyDescent="0.25">
      <c r="A25" s="29" t="s">
        <v>77</v>
      </c>
      <c r="B25" s="30" t="s">
        <v>54</v>
      </c>
      <c r="C25" s="31">
        <v>20</v>
      </c>
      <c r="D25" s="31">
        <v>30</v>
      </c>
      <c r="E25" s="31">
        <v>24</v>
      </c>
      <c r="F25" s="31">
        <v>30</v>
      </c>
      <c r="G25" s="31">
        <v>27</v>
      </c>
      <c r="H25" s="31">
        <v>17</v>
      </c>
      <c r="I25" s="31">
        <v>24</v>
      </c>
      <c r="J25" s="31">
        <v>24</v>
      </c>
      <c r="K25" s="10">
        <v>17</v>
      </c>
      <c r="L25" s="14">
        <v>21</v>
      </c>
      <c r="M25" s="14">
        <v>23</v>
      </c>
    </row>
    <row r="26" spans="1:13" ht="15" customHeight="1" x14ac:dyDescent="0.25">
      <c r="A26" s="29" t="s">
        <v>78</v>
      </c>
      <c r="B26" s="30" t="s">
        <v>62</v>
      </c>
      <c r="C26" s="32">
        <v>2400</v>
      </c>
      <c r="D26" s="32">
        <v>2412</v>
      </c>
      <c r="E26" s="32">
        <v>2405</v>
      </c>
      <c r="F26" s="32">
        <v>2530</v>
      </c>
      <c r="G26" s="32">
        <v>2495</v>
      </c>
      <c r="H26" s="32">
        <v>2531</v>
      </c>
      <c r="I26" s="32">
        <v>2521</v>
      </c>
      <c r="J26" s="32">
        <v>2493</v>
      </c>
      <c r="K26" s="10">
        <v>2388</v>
      </c>
      <c r="L26" s="14">
        <v>2313</v>
      </c>
      <c r="M26" s="14">
        <v>2455</v>
      </c>
    </row>
    <row r="27" spans="1:13" ht="15" customHeight="1" thickBot="1" x14ac:dyDescent="0.3">
      <c r="A27" s="29" t="s">
        <v>79</v>
      </c>
      <c r="B27" s="30" t="s">
        <v>54</v>
      </c>
      <c r="C27" s="31">
        <v>477</v>
      </c>
      <c r="D27" s="31">
        <v>479</v>
      </c>
      <c r="E27" s="31">
        <v>482</v>
      </c>
      <c r="F27" s="31">
        <v>471</v>
      </c>
      <c r="G27" s="31">
        <v>475</v>
      </c>
      <c r="H27" s="31">
        <v>471</v>
      </c>
      <c r="I27" s="31">
        <v>479</v>
      </c>
      <c r="J27" s="31">
        <v>479</v>
      </c>
      <c r="K27" s="10">
        <v>400</v>
      </c>
      <c r="L27" s="14">
        <v>402</v>
      </c>
      <c r="M27" s="14">
        <v>490</v>
      </c>
    </row>
    <row r="28" spans="1:13" ht="15" customHeight="1" thickTop="1" x14ac:dyDescent="0.25">
      <c r="A28" s="22" t="s">
        <v>80</v>
      </c>
      <c r="B28" s="35"/>
      <c r="C28" s="23">
        <v>13979</v>
      </c>
      <c r="D28" s="23">
        <v>14000</v>
      </c>
      <c r="E28" s="23">
        <v>14048</v>
      </c>
      <c r="F28" s="23">
        <v>14330</v>
      </c>
      <c r="G28" s="23">
        <v>14373</v>
      </c>
      <c r="H28" s="23">
        <v>14485</v>
      </c>
      <c r="I28" s="23">
        <f>SUM(I3:I27)</f>
        <v>14487</v>
      </c>
      <c r="J28" s="23">
        <f>SUM(J3:J27)</f>
        <v>14655</v>
      </c>
      <c r="K28" s="23">
        <f>SUM(K3:K27)</f>
        <v>13963</v>
      </c>
      <c r="L28" s="24">
        <f>SUM(L3:L27)</f>
        <v>13316</v>
      </c>
      <c r="M28" s="24">
        <f>SUM(M3:M27)</f>
        <v>13918</v>
      </c>
    </row>
    <row r="29" spans="1:13" ht="15" customHeight="1" x14ac:dyDescent="0.25">
      <c r="A29" s="36" t="s">
        <v>41</v>
      </c>
      <c r="B29" s="37"/>
      <c r="C29" s="38">
        <v>1192</v>
      </c>
      <c r="D29" s="39">
        <v>1226</v>
      </c>
      <c r="E29" s="38">
        <v>1336</v>
      </c>
      <c r="F29" s="39">
        <v>1393</v>
      </c>
      <c r="G29" s="39">
        <v>1734</v>
      </c>
      <c r="H29" s="39">
        <v>1558</v>
      </c>
      <c r="I29" s="39">
        <v>1570</v>
      </c>
      <c r="J29" s="39">
        <v>1862</v>
      </c>
      <c r="K29" s="39">
        <v>1725</v>
      </c>
      <c r="L29" s="40">
        <v>1250</v>
      </c>
      <c r="M29" s="40">
        <v>1330</v>
      </c>
    </row>
    <row r="30" spans="1:13" ht="15" customHeight="1" x14ac:dyDescent="0.25">
      <c r="A30" s="36" t="s">
        <v>81</v>
      </c>
      <c r="B30" s="37"/>
      <c r="C30" s="38">
        <v>646</v>
      </c>
      <c r="D30" s="38">
        <v>772</v>
      </c>
      <c r="E30" s="38">
        <v>843</v>
      </c>
      <c r="F30" s="38">
        <v>842</v>
      </c>
      <c r="G30" s="38">
        <v>966</v>
      </c>
      <c r="H30" s="38">
        <v>757</v>
      </c>
      <c r="I30" s="38">
        <v>704</v>
      </c>
      <c r="J30" s="38">
        <v>753</v>
      </c>
      <c r="K30" s="39">
        <v>603</v>
      </c>
      <c r="L30" s="40">
        <v>434</v>
      </c>
      <c r="M30" s="40">
        <v>389</v>
      </c>
    </row>
    <row r="31" spans="1:13" ht="15" customHeight="1" x14ac:dyDescent="0.25">
      <c r="A31" s="36" t="s">
        <v>82</v>
      </c>
      <c r="B31" s="37"/>
      <c r="C31" s="38">
        <v>95</v>
      </c>
      <c r="D31" s="38">
        <v>613</v>
      </c>
      <c r="E31" s="38">
        <v>631</v>
      </c>
      <c r="F31" s="38">
        <v>168</v>
      </c>
      <c r="G31" s="38">
        <v>119</v>
      </c>
      <c r="H31" s="38">
        <v>191</v>
      </c>
      <c r="I31" s="38">
        <v>381</v>
      </c>
      <c r="J31" s="38">
        <v>280</v>
      </c>
      <c r="K31" s="10">
        <f>327+29+30+17</f>
        <v>403</v>
      </c>
      <c r="L31" s="14">
        <v>642</v>
      </c>
      <c r="M31" s="236"/>
    </row>
    <row r="32" spans="1:13" ht="15" customHeight="1" thickBot="1" x14ac:dyDescent="0.3">
      <c r="A32" s="41" t="s">
        <v>95</v>
      </c>
      <c r="B32" s="42"/>
      <c r="C32" s="43">
        <v>3657</v>
      </c>
      <c r="D32" s="43">
        <v>4093</v>
      </c>
      <c r="E32" s="43">
        <v>5154</v>
      </c>
      <c r="F32" s="43">
        <v>5786</v>
      </c>
      <c r="G32" s="43">
        <v>5797</v>
      </c>
      <c r="H32" s="43">
        <v>6195</v>
      </c>
      <c r="I32" s="43">
        <v>5718</v>
      </c>
      <c r="J32" s="43">
        <v>5060</v>
      </c>
      <c r="K32" s="43">
        <f>2+242+155+3944</f>
        <v>4343</v>
      </c>
      <c r="L32" s="44">
        <v>4424</v>
      </c>
      <c r="M32" s="237"/>
    </row>
    <row r="33" spans="1:13" ht="15" customHeight="1" thickTop="1" x14ac:dyDescent="0.25">
      <c r="A33" s="22" t="s">
        <v>83</v>
      </c>
      <c r="B33" s="35"/>
      <c r="C33" s="23">
        <v>19569</v>
      </c>
      <c r="D33" s="23">
        <v>20704</v>
      </c>
      <c r="E33" s="23">
        <v>22012</v>
      </c>
      <c r="F33" s="23">
        <v>22519</v>
      </c>
      <c r="G33" s="23">
        <v>22989</v>
      </c>
      <c r="H33" s="23">
        <v>23186</v>
      </c>
      <c r="I33" s="23">
        <f>SUM(I28:I32)</f>
        <v>22860</v>
      </c>
      <c r="J33" s="23">
        <f>SUM(J28:J32)</f>
        <v>22610</v>
      </c>
      <c r="K33" s="23">
        <f>SUM(K28:K32)</f>
        <v>21037</v>
      </c>
      <c r="L33" s="24">
        <f>SUM(L28:L32)</f>
        <v>20066</v>
      </c>
      <c r="M33" s="24">
        <f>SUM(M28:M32)</f>
        <v>15637</v>
      </c>
    </row>
    <row r="34" spans="1:13" ht="15" customHeight="1" x14ac:dyDescent="0.25">
      <c r="A34" s="36" t="s">
        <v>84</v>
      </c>
      <c r="B34" s="37"/>
      <c r="C34" s="38">
        <v>195</v>
      </c>
      <c r="D34" s="38">
        <v>180</v>
      </c>
      <c r="E34" s="38">
        <v>167</v>
      </c>
      <c r="F34" s="38">
        <v>183</v>
      </c>
      <c r="G34" s="38">
        <v>171</v>
      </c>
      <c r="H34" s="38">
        <v>175</v>
      </c>
      <c r="I34" s="38">
        <v>213</v>
      </c>
      <c r="J34" s="38">
        <v>214</v>
      </c>
      <c r="K34" s="38">
        <v>218</v>
      </c>
      <c r="L34" s="45">
        <v>210</v>
      </c>
      <c r="M34" s="45">
        <v>188</v>
      </c>
    </row>
    <row r="35" spans="1:13" ht="15" customHeight="1" x14ac:dyDescent="0.25">
      <c r="A35" s="36" t="s">
        <v>85</v>
      </c>
      <c r="B35" s="37"/>
      <c r="C35" s="38">
        <v>38</v>
      </c>
      <c r="D35" s="38">
        <v>38</v>
      </c>
      <c r="E35" s="38">
        <v>43</v>
      </c>
      <c r="F35" s="38">
        <v>24</v>
      </c>
      <c r="G35" s="38">
        <v>39</v>
      </c>
      <c r="H35" s="38">
        <v>29</v>
      </c>
      <c r="I35" s="38">
        <v>34</v>
      </c>
      <c r="J35" s="38">
        <v>49</v>
      </c>
      <c r="K35" s="38">
        <v>40</v>
      </c>
      <c r="L35" s="45">
        <v>41</v>
      </c>
      <c r="M35" s="45">
        <v>38</v>
      </c>
    </row>
    <row r="36" spans="1:13" ht="15" customHeight="1" thickBot="1" x14ac:dyDescent="0.3">
      <c r="A36" s="46" t="s">
        <v>96</v>
      </c>
      <c r="B36" s="47"/>
      <c r="C36" s="48">
        <v>2</v>
      </c>
      <c r="D36" s="48">
        <v>3</v>
      </c>
      <c r="E36" s="48">
        <v>9</v>
      </c>
      <c r="F36" s="48">
        <v>2</v>
      </c>
      <c r="G36" s="48">
        <v>9</v>
      </c>
      <c r="H36" s="48">
        <v>13</v>
      </c>
      <c r="I36" s="48">
        <v>6</v>
      </c>
      <c r="J36" s="48">
        <v>6</v>
      </c>
      <c r="K36" s="48">
        <v>7</v>
      </c>
      <c r="L36" s="49">
        <v>5</v>
      </c>
      <c r="M36" s="49">
        <v>7</v>
      </c>
    </row>
    <row r="37" spans="1:13" ht="15" customHeight="1" thickTop="1" thickBot="1" x14ac:dyDescent="0.3">
      <c r="A37" s="50" t="s">
        <v>86</v>
      </c>
      <c r="B37" s="51"/>
      <c r="C37" s="52">
        <v>235</v>
      </c>
      <c r="D37" s="52">
        <v>221</v>
      </c>
      <c r="E37" s="52">
        <v>219</v>
      </c>
      <c r="F37" s="52">
        <v>209</v>
      </c>
      <c r="G37" s="52">
        <v>219</v>
      </c>
      <c r="H37" s="52">
        <v>217</v>
      </c>
      <c r="I37" s="52">
        <f>SUM(I34:I36)</f>
        <v>253</v>
      </c>
      <c r="J37" s="52">
        <f>SUM(J34:J36)</f>
        <v>269</v>
      </c>
      <c r="K37" s="52">
        <f>SUM(K34:K36)</f>
        <v>265</v>
      </c>
      <c r="L37" s="53">
        <f>SUM(L34:L36)</f>
        <v>256</v>
      </c>
      <c r="M37" s="53">
        <f>SUM(M34:M36)</f>
        <v>233</v>
      </c>
    </row>
    <row r="38" spans="1:13" ht="15" customHeight="1" x14ac:dyDescent="0.25">
      <c r="A38" s="54" t="s">
        <v>99</v>
      </c>
    </row>
    <row r="39" spans="1:13" ht="15" customHeight="1" x14ac:dyDescent="0.25">
      <c r="A39" s="54" t="s">
        <v>100</v>
      </c>
    </row>
  </sheetData>
  <pageMargins left="0.7" right="0.7" top="0.75" bottom="0.75" header="0.3" footer="0.3"/>
  <pageSetup orientation="portrait" horizontalDpi="300" verticalDpi="30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42"/>
  <sheetViews>
    <sheetView workbookViewId="0">
      <selection activeCell="E38" sqref="E38"/>
    </sheetView>
  </sheetViews>
  <sheetFormatPr defaultRowHeight="15" x14ac:dyDescent="0.25"/>
  <cols>
    <col min="1" max="1" width="7.140625" style="7" customWidth="1"/>
    <col min="2" max="2" width="9.140625" style="7"/>
    <col min="3" max="3" width="10.85546875" style="7" bestFit="1" customWidth="1"/>
    <col min="4" max="4" width="18.140625" style="7" bestFit="1" customWidth="1"/>
    <col min="5" max="5" width="6.140625" style="7" bestFit="1" customWidth="1"/>
    <col min="6" max="16384" width="9.140625" style="7"/>
  </cols>
  <sheetData>
    <row r="1" spans="1:5" x14ac:dyDescent="0.25">
      <c r="A1" s="281" t="s">
        <v>465</v>
      </c>
      <c r="B1" s="281"/>
      <c r="C1" s="281"/>
      <c r="D1" s="281"/>
      <c r="E1" s="281"/>
    </row>
    <row r="2" spans="1:5" ht="15" customHeight="1" x14ac:dyDescent="0.25">
      <c r="A2" s="110"/>
      <c r="B2" s="110"/>
      <c r="C2" s="110" t="s">
        <v>458</v>
      </c>
      <c r="D2" s="110" t="s">
        <v>459</v>
      </c>
      <c r="E2" s="110" t="s">
        <v>9</v>
      </c>
    </row>
    <row r="3" spans="1:5" x14ac:dyDescent="0.25">
      <c r="A3" s="110" t="s">
        <v>460</v>
      </c>
      <c r="B3" s="110" t="s">
        <v>123</v>
      </c>
      <c r="C3" s="266">
        <v>8.7999999999999995E-2</v>
      </c>
      <c r="D3" s="266">
        <v>0.24099999999999999</v>
      </c>
      <c r="E3" s="266">
        <v>0.32900000000000001</v>
      </c>
    </row>
    <row r="4" spans="1:5" x14ac:dyDescent="0.25">
      <c r="A4" s="110"/>
      <c r="B4" s="110" t="s">
        <v>124</v>
      </c>
      <c r="C4" s="266">
        <v>0.10299999999999999</v>
      </c>
      <c r="D4" s="266">
        <v>0.23599999999999999</v>
      </c>
      <c r="E4" s="266">
        <v>0.33900000000000002</v>
      </c>
    </row>
    <row r="5" spans="1:5" x14ac:dyDescent="0.25">
      <c r="A5" s="110"/>
      <c r="B5" s="110" t="s">
        <v>125</v>
      </c>
      <c r="C5" s="266">
        <v>9.2999999999999999E-2</v>
      </c>
      <c r="D5" s="266">
        <v>0.24399999999999999</v>
      </c>
      <c r="E5" s="266">
        <v>0.33700000000000002</v>
      </c>
    </row>
    <row r="6" spans="1:5" x14ac:dyDescent="0.25">
      <c r="A6" s="110"/>
      <c r="B6" s="110" t="s">
        <v>126</v>
      </c>
      <c r="C6" s="266">
        <v>0.09</v>
      </c>
      <c r="D6" s="266">
        <v>0.23599999999999999</v>
      </c>
      <c r="E6" s="266">
        <v>0.32700000000000001</v>
      </c>
    </row>
    <row r="7" spans="1:5" x14ac:dyDescent="0.25">
      <c r="A7" s="110"/>
      <c r="B7" s="110" t="s">
        <v>127</v>
      </c>
      <c r="C7" s="266">
        <v>8.6999999999999994E-2</v>
      </c>
      <c r="D7" s="266">
        <v>0.24199999999999999</v>
      </c>
      <c r="E7" s="266">
        <v>0.32900000000000001</v>
      </c>
    </row>
    <row r="8" spans="1:5" x14ac:dyDescent="0.25">
      <c r="A8" s="110"/>
      <c r="B8" s="110" t="s">
        <v>128</v>
      </c>
      <c r="C8" s="266">
        <v>7.1999999999999995E-2</v>
      </c>
      <c r="D8" s="266">
        <v>0.26400000000000001</v>
      </c>
      <c r="E8" s="266">
        <v>0.33600000000000002</v>
      </c>
    </row>
    <row r="9" spans="1:5" x14ac:dyDescent="0.25">
      <c r="A9" s="110"/>
      <c r="B9" s="110" t="s">
        <v>129</v>
      </c>
      <c r="C9" s="266">
        <v>7.2999999999999995E-2</v>
      </c>
      <c r="D9" s="266">
        <v>0.252</v>
      </c>
      <c r="E9" s="266">
        <v>0.32400000000000001</v>
      </c>
    </row>
    <row r="10" spans="1:5" x14ac:dyDescent="0.25">
      <c r="A10" s="110"/>
      <c r="B10" s="110" t="s">
        <v>130</v>
      </c>
      <c r="C10" s="266">
        <v>6.2E-2</v>
      </c>
      <c r="D10" s="266">
        <v>0.23200000000000001</v>
      </c>
      <c r="E10" s="266">
        <v>0.29399999999999998</v>
      </c>
    </row>
    <row r="11" spans="1:5" x14ac:dyDescent="0.25">
      <c r="A11" s="110"/>
      <c r="B11" s="110" t="s">
        <v>131</v>
      </c>
      <c r="C11" s="266">
        <v>0.06</v>
      </c>
      <c r="D11" s="266">
        <v>0.23899999999999999</v>
      </c>
      <c r="E11" s="266">
        <v>0.29899999999999999</v>
      </c>
    </row>
    <row r="12" spans="1:5" x14ac:dyDescent="0.25">
      <c r="A12" s="110"/>
      <c r="B12" s="110" t="s">
        <v>132</v>
      </c>
      <c r="C12" s="266">
        <v>6.6000000000000003E-2</v>
      </c>
      <c r="D12" s="266">
        <v>0.27300000000000002</v>
      </c>
      <c r="E12" s="266">
        <v>0.33900000000000002</v>
      </c>
    </row>
    <row r="13" spans="1:5" x14ac:dyDescent="0.25">
      <c r="A13" s="110" t="s">
        <v>461</v>
      </c>
      <c r="B13" s="110" t="s">
        <v>123</v>
      </c>
      <c r="C13" s="266">
        <v>0.15</v>
      </c>
      <c r="D13" s="266">
        <v>0.31900000000000001</v>
      </c>
      <c r="E13" s="266">
        <v>0.46899999999999997</v>
      </c>
    </row>
    <row r="14" spans="1:5" x14ac:dyDescent="0.25">
      <c r="A14" s="110"/>
      <c r="B14" s="110" t="s">
        <v>124</v>
      </c>
      <c r="C14" s="266">
        <v>0.16700000000000001</v>
      </c>
      <c r="D14" s="266">
        <v>0.312</v>
      </c>
      <c r="E14" s="266">
        <v>0.47899999999999998</v>
      </c>
    </row>
    <row r="15" spans="1:5" x14ac:dyDescent="0.25">
      <c r="A15" s="110"/>
      <c r="B15" s="110" t="s">
        <v>125</v>
      </c>
      <c r="C15" s="266">
        <v>0.152</v>
      </c>
      <c r="D15" s="266">
        <v>0.32600000000000001</v>
      </c>
      <c r="E15" s="266">
        <v>0.47799999999999998</v>
      </c>
    </row>
    <row r="16" spans="1:5" x14ac:dyDescent="0.25">
      <c r="A16" s="110"/>
      <c r="B16" s="110" t="s">
        <v>126</v>
      </c>
      <c r="C16" s="266">
        <v>0.14899999999999999</v>
      </c>
      <c r="D16" s="266">
        <v>0.32200000000000001</v>
      </c>
      <c r="E16" s="266">
        <v>0.47099999999999997</v>
      </c>
    </row>
    <row r="17" spans="1:5" x14ac:dyDescent="0.25">
      <c r="A17" s="110"/>
      <c r="B17" s="110" t="s">
        <v>127</v>
      </c>
      <c r="C17" s="266">
        <v>0.14099999999999999</v>
      </c>
      <c r="D17" s="266">
        <v>0.33200000000000002</v>
      </c>
      <c r="E17" s="266">
        <v>0.47299999999999998</v>
      </c>
    </row>
    <row r="18" spans="1:5" x14ac:dyDescent="0.25">
      <c r="A18" s="110"/>
      <c r="B18" s="110" t="s">
        <v>128</v>
      </c>
      <c r="C18" s="266">
        <v>0.11899999999999999</v>
      </c>
      <c r="D18" s="266">
        <v>0.33900000000000002</v>
      </c>
      <c r="E18" s="266">
        <v>0.45800000000000002</v>
      </c>
    </row>
    <row r="19" spans="1:5" x14ac:dyDescent="0.25">
      <c r="A19" s="110"/>
      <c r="B19" s="110" t="s">
        <v>129</v>
      </c>
      <c r="C19" s="266">
        <v>0.123</v>
      </c>
      <c r="D19" s="266">
        <v>0.32</v>
      </c>
      <c r="E19" s="266">
        <v>0.443</v>
      </c>
    </row>
    <row r="20" spans="1:5" x14ac:dyDescent="0.25">
      <c r="A20" s="110"/>
      <c r="B20" s="110" t="s">
        <v>130</v>
      </c>
      <c r="C20" s="266">
        <v>0.109</v>
      </c>
      <c r="D20" s="266">
        <v>0.30399999999999999</v>
      </c>
      <c r="E20" s="266">
        <v>0.41299999999999998</v>
      </c>
    </row>
    <row r="21" spans="1:5" x14ac:dyDescent="0.25">
      <c r="A21" s="110"/>
      <c r="B21" s="110" t="s">
        <v>131</v>
      </c>
      <c r="C21" s="266">
        <v>0.112</v>
      </c>
      <c r="D21" s="266">
        <v>0.32700000000000001</v>
      </c>
      <c r="E21" s="266">
        <v>0.439</v>
      </c>
    </row>
    <row r="22" spans="1:5" x14ac:dyDescent="0.25">
      <c r="A22" s="110" t="s">
        <v>462</v>
      </c>
      <c r="B22" s="110" t="s">
        <v>123</v>
      </c>
      <c r="C22" s="266">
        <v>0.186</v>
      </c>
      <c r="D22" s="266">
        <v>0.33900000000000002</v>
      </c>
      <c r="E22" s="266">
        <v>0.52500000000000002</v>
      </c>
    </row>
    <row r="23" spans="1:5" x14ac:dyDescent="0.25">
      <c r="A23" s="110"/>
      <c r="B23" s="110" t="s">
        <v>124</v>
      </c>
      <c r="C23" s="266">
        <v>0.19900000000000001</v>
      </c>
      <c r="D23" s="266">
        <v>0.33300000000000002</v>
      </c>
      <c r="E23" s="266">
        <v>0.53200000000000003</v>
      </c>
    </row>
    <row r="24" spans="1:5" x14ac:dyDescent="0.25">
      <c r="A24" s="110"/>
      <c r="B24" s="110" t="s">
        <v>125</v>
      </c>
      <c r="C24" s="266">
        <v>0.182</v>
      </c>
      <c r="D24" s="266">
        <v>0.35</v>
      </c>
      <c r="E24" s="266">
        <v>0.53200000000000003</v>
      </c>
    </row>
    <row r="25" spans="1:5" x14ac:dyDescent="0.25">
      <c r="A25" s="110"/>
      <c r="B25" s="110" t="s">
        <v>126</v>
      </c>
      <c r="C25" s="266">
        <v>0.17299999999999999</v>
      </c>
      <c r="D25" s="266">
        <v>0.34499999999999997</v>
      </c>
      <c r="E25" s="266">
        <v>0.51800000000000002</v>
      </c>
    </row>
    <row r="26" spans="1:5" x14ac:dyDescent="0.25">
      <c r="A26" s="110"/>
      <c r="B26" s="110" t="s">
        <v>127</v>
      </c>
      <c r="C26" s="266">
        <v>0.16800000000000001</v>
      </c>
      <c r="D26" s="266">
        <v>0.35</v>
      </c>
      <c r="E26" s="266">
        <v>0.51800000000000002</v>
      </c>
    </row>
    <row r="27" spans="1:5" x14ac:dyDescent="0.25">
      <c r="A27" s="110"/>
      <c r="B27" s="110" t="s">
        <v>128</v>
      </c>
      <c r="C27" s="266">
        <v>0.14399999999999999</v>
      </c>
      <c r="D27" s="266">
        <v>0.35499999999999998</v>
      </c>
      <c r="E27" s="266">
        <v>0.498</v>
      </c>
    </row>
    <row r="28" spans="1:5" x14ac:dyDescent="0.25">
      <c r="A28" s="110"/>
      <c r="B28" s="110" t="s">
        <v>129</v>
      </c>
      <c r="C28" s="266">
        <v>0.153</v>
      </c>
      <c r="D28" s="266">
        <v>0.33500000000000002</v>
      </c>
      <c r="E28" s="266">
        <v>0.48799999999999999</v>
      </c>
    </row>
    <row r="29" spans="1:5" x14ac:dyDescent="0.25">
      <c r="A29" s="110"/>
      <c r="B29" s="110" t="s">
        <v>130</v>
      </c>
      <c r="C29" s="266">
        <v>0.13900000000000001</v>
      </c>
      <c r="D29" s="266">
        <v>0.32200000000000001</v>
      </c>
      <c r="E29" s="266">
        <v>0.46100000000000002</v>
      </c>
    </row>
    <row r="30" spans="1:5" x14ac:dyDescent="0.25">
      <c r="A30" s="110" t="s">
        <v>463</v>
      </c>
      <c r="B30" s="110" t="s">
        <v>123</v>
      </c>
      <c r="C30" s="266">
        <v>0.20899999999999999</v>
      </c>
      <c r="D30" s="266">
        <v>0.34200000000000003</v>
      </c>
      <c r="E30" s="266">
        <v>0.55100000000000005</v>
      </c>
    </row>
    <row r="31" spans="1:5" x14ac:dyDescent="0.25">
      <c r="A31" s="110"/>
      <c r="B31" s="110" t="s">
        <v>124</v>
      </c>
      <c r="C31" s="266">
        <v>0.221</v>
      </c>
      <c r="D31" s="266">
        <v>0.33700000000000002</v>
      </c>
      <c r="E31" s="266">
        <v>0.55700000000000005</v>
      </c>
    </row>
    <row r="32" spans="1:5" x14ac:dyDescent="0.25">
      <c r="A32" s="110"/>
      <c r="B32" s="110" t="s">
        <v>125</v>
      </c>
      <c r="C32" s="266">
        <v>0.20100000000000001</v>
      </c>
      <c r="D32" s="266">
        <v>0.35599999999999998</v>
      </c>
      <c r="E32" s="266">
        <v>0.55600000000000005</v>
      </c>
    </row>
    <row r="33" spans="1:5" x14ac:dyDescent="0.25">
      <c r="A33" s="110"/>
      <c r="B33" s="110" t="s">
        <v>126</v>
      </c>
      <c r="C33" s="266">
        <v>0.193</v>
      </c>
      <c r="D33" s="266">
        <v>0.35</v>
      </c>
      <c r="E33" s="266">
        <v>0.54300000000000004</v>
      </c>
    </row>
    <row r="34" spans="1:5" x14ac:dyDescent="0.25">
      <c r="A34" s="110"/>
      <c r="B34" s="110" t="s">
        <v>127</v>
      </c>
      <c r="C34" s="266">
        <v>0.189</v>
      </c>
      <c r="D34" s="266">
        <v>0.35399999999999998</v>
      </c>
      <c r="E34" s="266">
        <v>0.54300000000000004</v>
      </c>
    </row>
    <row r="35" spans="1:5" x14ac:dyDescent="0.25">
      <c r="A35" s="110"/>
      <c r="B35" s="110" t="s">
        <v>128</v>
      </c>
      <c r="C35" s="266">
        <v>0.16400000000000001</v>
      </c>
      <c r="D35" s="266">
        <v>0.35899999999999999</v>
      </c>
      <c r="E35" s="266">
        <v>0.52300000000000002</v>
      </c>
    </row>
    <row r="36" spans="1:5" x14ac:dyDescent="0.25">
      <c r="A36" s="110"/>
      <c r="B36" s="110" t="s">
        <v>129</v>
      </c>
      <c r="C36" s="266">
        <v>0.17599999999999999</v>
      </c>
      <c r="D36" s="266">
        <v>0.34</v>
      </c>
      <c r="E36" s="266">
        <v>0.51600000000000001</v>
      </c>
    </row>
    <row r="37" spans="1:5" x14ac:dyDescent="0.25">
      <c r="A37" s="110" t="s">
        <v>464</v>
      </c>
      <c r="B37" s="110" t="s">
        <v>123</v>
      </c>
      <c r="C37" s="266">
        <v>0.22700000000000001</v>
      </c>
      <c r="D37" s="266">
        <v>0.34499999999999997</v>
      </c>
      <c r="E37" s="266">
        <v>0.57299999999999995</v>
      </c>
    </row>
    <row r="38" spans="1:5" x14ac:dyDescent="0.25">
      <c r="A38" s="110"/>
      <c r="B38" s="110" t="s">
        <v>124</v>
      </c>
      <c r="C38" s="266">
        <v>0.23499999999999999</v>
      </c>
      <c r="D38" s="266">
        <v>0.34</v>
      </c>
      <c r="E38" s="266">
        <v>0.57499999999999996</v>
      </c>
    </row>
    <row r="39" spans="1:5" x14ac:dyDescent="0.25">
      <c r="A39" s="110"/>
      <c r="B39" s="110" t="s">
        <v>125</v>
      </c>
      <c r="C39" s="266">
        <v>0.21199999999999999</v>
      </c>
      <c r="D39" s="266">
        <v>0.35799999999999998</v>
      </c>
      <c r="E39" s="266">
        <v>0.56999999999999995</v>
      </c>
    </row>
    <row r="40" spans="1:5" x14ac:dyDescent="0.25">
      <c r="A40" s="110"/>
      <c r="B40" s="110" t="s">
        <v>126</v>
      </c>
      <c r="C40" s="266">
        <v>0.20300000000000001</v>
      </c>
      <c r="D40" s="266">
        <v>0.35099999999999998</v>
      </c>
      <c r="E40" s="266">
        <v>0.55500000000000005</v>
      </c>
    </row>
    <row r="41" spans="1:5" x14ac:dyDescent="0.25">
      <c r="A41" s="110"/>
      <c r="B41" s="110" t="s">
        <v>127</v>
      </c>
      <c r="C41" s="266">
        <v>0.20300000000000001</v>
      </c>
      <c r="D41" s="266">
        <v>0.35699999999999998</v>
      </c>
      <c r="E41" s="266">
        <v>0.56000000000000005</v>
      </c>
    </row>
    <row r="42" spans="1:5" x14ac:dyDescent="0.25">
      <c r="A42" s="110"/>
      <c r="B42" s="110" t="s">
        <v>128</v>
      </c>
      <c r="C42" s="266">
        <v>0.17899999999999999</v>
      </c>
      <c r="D42" s="266">
        <v>0.35899999999999999</v>
      </c>
      <c r="E42" s="266">
        <v>0.53800000000000003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L31"/>
  <sheetViews>
    <sheetView workbookViewId="0">
      <selection activeCell="M8" sqref="M8"/>
    </sheetView>
  </sheetViews>
  <sheetFormatPr defaultRowHeight="15" x14ac:dyDescent="0.25"/>
  <cols>
    <col min="1" max="1" width="39.5703125" style="7" bestFit="1" customWidth="1"/>
    <col min="2" max="16384" width="9.140625" style="7"/>
  </cols>
  <sheetData>
    <row r="1" spans="1:12" ht="15.75" thickBot="1" x14ac:dyDescent="0.3">
      <c r="A1" s="7" t="s">
        <v>512</v>
      </c>
    </row>
    <row r="2" spans="1:12" x14ac:dyDescent="0.25">
      <c r="A2" s="19" t="s">
        <v>49</v>
      </c>
      <c r="B2" s="20">
        <v>2004</v>
      </c>
      <c r="C2" s="20">
        <v>2005</v>
      </c>
      <c r="D2" s="20">
        <v>2006</v>
      </c>
      <c r="E2" s="20">
        <v>2007</v>
      </c>
      <c r="F2" s="20">
        <v>2008</v>
      </c>
      <c r="G2" s="20">
        <v>2009</v>
      </c>
      <c r="H2" s="20">
        <v>2010</v>
      </c>
      <c r="I2" s="20">
        <v>2011</v>
      </c>
      <c r="J2" s="20">
        <v>2012</v>
      </c>
      <c r="K2" s="21">
        <v>2013</v>
      </c>
      <c r="L2" s="21">
        <v>2014</v>
      </c>
    </row>
    <row r="3" spans="1:12" x14ac:dyDescent="0.25">
      <c r="A3" s="12" t="s">
        <v>87</v>
      </c>
      <c r="B3" s="9">
        <v>1007</v>
      </c>
      <c r="C3" s="9">
        <v>1007</v>
      </c>
      <c r="D3" s="9">
        <v>1007</v>
      </c>
      <c r="E3" s="9">
        <v>1007</v>
      </c>
      <c r="F3" s="9">
        <v>1007</v>
      </c>
      <c r="G3" s="9">
        <v>1007</v>
      </c>
      <c r="H3" s="9">
        <v>1007</v>
      </c>
      <c r="I3" s="9">
        <v>1007</v>
      </c>
      <c r="J3" s="9">
        <v>1007</v>
      </c>
      <c r="K3" s="13">
        <v>1007</v>
      </c>
      <c r="L3" s="13">
        <v>1050</v>
      </c>
    </row>
    <row r="4" spans="1:12" x14ac:dyDescent="0.25">
      <c r="A4" s="12" t="s">
        <v>53</v>
      </c>
      <c r="B4" s="10">
        <v>494</v>
      </c>
      <c r="C4" s="10">
        <v>494</v>
      </c>
      <c r="D4" s="10">
        <v>494</v>
      </c>
      <c r="E4" s="10">
        <v>494</v>
      </c>
      <c r="F4" s="10">
        <v>494</v>
      </c>
      <c r="G4" s="10">
        <v>494</v>
      </c>
      <c r="H4" s="10">
        <v>494</v>
      </c>
      <c r="I4" s="10">
        <v>506</v>
      </c>
      <c r="J4" s="10">
        <v>524</v>
      </c>
      <c r="K4" s="14">
        <v>524</v>
      </c>
      <c r="L4" s="14">
        <v>520</v>
      </c>
    </row>
    <row r="5" spans="1:12" x14ac:dyDescent="0.25">
      <c r="A5" s="12" t="s">
        <v>55</v>
      </c>
      <c r="B5" s="10">
        <v>826</v>
      </c>
      <c r="C5" s="10">
        <v>826</v>
      </c>
      <c r="D5" s="10">
        <v>826</v>
      </c>
      <c r="E5" s="10">
        <v>926</v>
      </c>
      <c r="F5" s="10">
        <v>926</v>
      </c>
      <c r="G5" s="10">
        <v>926</v>
      </c>
      <c r="H5" s="10">
        <v>920</v>
      </c>
      <c r="I5" s="10">
        <v>920</v>
      </c>
      <c r="J5" s="10">
        <v>920</v>
      </c>
      <c r="K5" s="14">
        <v>803</v>
      </c>
      <c r="L5" s="236"/>
    </row>
    <row r="6" spans="1:12" x14ac:dyDescent="0.25">
      <c r="A6" s="12" t="s">
        <v>56</v>
      </c>
      <c r="B6" s="10">
        <v>292</v>
      </c>
      <c r="C6" s="10">
        <v>292</v>
      </c>
      <c r="D6" s="10">
        <v>292</v>
      </c>
      <c r="E6" s="10">
        <v>292</v>
      </c>
      <c r="F6" s="10">
        <v>292</v>
      </c>
      <c r="G6" s="10">
        <v>282</v>
      </c>
      <c r="H6" s="10">
        <v>292</v>
      </c>
      <c r="I6" s="10">
        <v>304</v>
      </c>
      <c r="J6" s="10">
        <v>304</v>
      </c>
      <c r="K6" s="14">
        <v>304</v>
      </c>
      <c r="L6" s="236"/>
    </row>
    <row r="7" spans="1:12" x14ac:dyDescent="0.25">
      <c r="A7" s="12" t="s">
        <v>57</v>
      </c>
      <c r="B7" s="10">
        <v>336</v>
      </c>
      <c r="C7" s="10">
        <v>320</v>
      </c>
      <c r="D7" s="10">
        <v>336</v>
      </c>
      <c r="E7" s="10">
        <v>336</v>
      </c>
      <c r="F7" s="10">
        <v>336</v>
      </c>
      <c r="G7" s="10">
        <v>336</v>
      </c>
      <c r="H7" s="10">
        <v>336</v>
      </c>
      <c r="I7" s="10">
        <v>652</v>
      </c>
      <c r="J7" s="10">
        <v>604</v>
      </c>
      <c r="K7" s="14">
        <v>336</v>
      </c>
      <c r="L7" s="14">
        <v>320</v>
      </c>
    </row>
    <row r="8" spans="1:12" x14ac:dyDescent="0.25">
      <c r="A8" s="12" t="s">
        <v>88</v>
      </c>
      <c r="B8" s="10">
        <v>100</v>
      </c>
      <c r="C8" s="10">
        <v>100</v>
      </c>
      <c r="D8" s="10">
        <v>100</v>
      </c>
      <c r="E8" s="10">
        <v>100</v>
      </c>
      <c r="F8" s="10">
        <v>100</v>
      </c>
      <c r="G8" s="10">
        <v>100</v>
      </c>
      <c r="H8" s="10">
        <v>0</v>
      </c>
      <c r="I8" s="10">
        <v>0</v>
      </c>
      <c r="J8" s="10">
        <v>0</v>
      </c>
      <c r="K8" s="14">
        <v>0</v>
      </c>
      <c r="L8" s="14">
        <v>0</v>
      </c>
    </row>
    <row r="9" spans="1:12" x14ac:dyDescent="0.25">
      <c r="A9" s="12" t="s">
        <v>61</v>
      </c>
      <c r="B9" s="10">
        <v>150</v>
      </c>
      <c r="C9" s="10">
        <v>150</v>
      </c>
      <c r="D9" s="10">
        <v>150</v>
      </c>
      <c r="E9" s="10">
        <v>150</v>
      </c>
      <c r="F9" s="10">
        <v>150</v>
      </c>
      <c r="G9" s="10">
        <v>150</v>
      </c>
      <c r="H9" s="10">
        <v>150</v>
      </c>
      <c r="I9" s="10">
        <v>150</v>
      </c>
      <c r="J9" s="10">
        <v>150</v>
      </c>
      <c r="K9" s="14">
        <v>150</v>
      </c>
      <c r="L9" s="14">
        <v>150</v>
      </c>
    </row>
    <row r="10" spans="1:12" x14ac:dyDescent="0.25">
      <c r="A10" s="12" t="s">
        <v>25</v>
      </c>
      <c r="B10" s="10">
        <v>756</v>
      </c>
      <c r="C10" s="10">
        <v>756</v>
      </c>
      <c r="D10" s="10">
        <v>756</v>
      </c>
      <c r="E10" s="10">
        <v>756</v>
      </c>
      <c r="F10" s="10">
        <v>756</v>
      </c>
      <c r="G10" s="10">
        <v>756</v>
      </c>
      <c r="H10" s="10">
        <v>756</v>
      </c>
      <c r="I10" s="10">
        <v>756</v>
      </c>
      <c r="J10" s="10">
        <v>756</v>
      </c>
      <c r="K10" s="14">
        <v>756</v>
      </c>
      <c r="L10" s="14">
        <v>756</v>
      </c>
    </row>
    <row r="11" spans="1:12" x14ac:dyDescent="0.25">
      <c r="A11" s="12" t="s">
        <v>89</v>
      </c>
      <c r="B11" s="10">
        <v>786</v>
      </c>
      <c r="C11" s="10">
        <v>786</v>
      </c>
      <c r="D11" s="10">
        <v>786</v>
      </c>
      <c r="E11" s="10">
        <v>786</v>
      </c>
      <c r="F11" s="10">
        <v>936</v>
      </c>
      <c r="G11" s="10">
        <v>944</v>
      </c>
      <c r="H11" s="10">
        <v>936</v>
      </c>
      <c r="I11" s="10">
        <v>936</v>
      </c>
      <c r="J11" s="10">
        <v>925</v>
      </c>
      <c r="K11" s="14">
        <v>929</v>
      </c>
      <c r="L11" s="14">
        <v>929</v>
      </c>
    </row>
    <row r="12" spans="1:12" x14ac:dyDescent="0.25">
      <c r="A12" s="12" t="s">
        <v>90</v>
      </c>
      <c r="B12" s="10">
        <v>224</v>
      </c>
      <c r="C12" s="10">
        <v>224</v>
      </c>
      <c r="D12" s="10">
        <v>224</v>
      </c>
      <c r="E12" s="10">
        <v>224</v>
      </c>
      <c r="F12" s="10">
        <v>224</v>
      </c>
      <c r="G12" s="10">
        <v>0</v>
      </c>
      <c r="H12" s="10">
        <v>0</v>
      </c>
      <c r="I12" s="10">
        <v>0</v>
      </c>
      <c r="J12" s="10">
        <v>0</v>
      </c>
      <c r="K12" s="14">
        <v>0</v>
      </c>
      <c r="L12" s="14">
        <v>0</v>
      </c>
    </row>
    <row r="13" spans="1:12" x14ac:dyDescent="0.25">
      <c r="A13" s="12" t="s">
        <v>65</v>
      </c>
      <c r="B13" s="10">
        <v>484</v>
      </c>
      <c r="C13" s="10">
        <v>484</v>
      </c>
      <c r="D13" s="10">
        <v>484</v>
      </c>
      <c r="E13" s="10">
        <v>484</v>
      </c>
      <c r="F13" s="10">
        <v>484</v>
      </c>
      <c r="G13" s="10">
        <v>484</v>
      </c>
      <c r="H13" s="10">
        <v>484</v>
      </c>
      <c r="I13" s="10">
        <v>484</v>
      </c>
      <c r="J13" s="10">
        <v>484</v>
      </c>
      <c r="K13" s="14">
        <v>484</v>
      </c>
      <c r="L13" s="14">
        <v>480</v>
      </c>
    </row>
    <row r="14" spans="1:12" x14ac:dyDescent="0.25">
      <c r="A14" s="12" t="s">
        <v>91</v>
      </c>
      <c r="B14" s="10">
        <v>480</v>
      </c>
      <c r="C14" s="10">
        <v>480</v>
      </c>
      <c r="D14" s="10">
        <v>480</v>
      </c>
      <c r="E14" s="10">
        <v>480</v>
      </c>
      <c r="F14" s="10">
        <v>480</v>
      </c>
      <c r="G14" s="10">
        <v>480</v>
      </c>
      <c r="H14" s="10">
        <v>480</v>
      </c>
      <c r="I14" s="10">
        <v>542</v>
      </c>
      <c r="J14" s="10">
        <v>542</v>
      </c>
      <c r="K14" s="14">
        <v>566</v>
      </c>
      <c r="L14" s="14">
        <v>572</v>
      </c>
    </row>
    <row r="15" spans="1:12" x14ac:dyDescent="0.25">
      <c r="A15" s="12" t="s">
        <v>92</v>
      </c>
      <c r="B15" s="10">
        <v>900</v>
      </c>
      <c r="C15" s="10">
        <v>900</v>
      </c>
      <c r="D15" s="10">
        <v>900</v>
      </c>
      <c r="E15" s="10">
        <v>900</v>
      </c>
      <c r="F15" s="10">
        <v>866</v>
      </c>
      <c r="G15" s="10">
        <v>976</v>
      </c>
      <c r="H15" s="10">
        <v>976</v>
      </c>
      <c r="I15" s="10">
        <v>976</v>
      </c>
      <c r="J15" s="10">
        <v>976</v>
      </c>
      <c r="K15" s="14">
        <v>976</v>
      </c>
      <c r="L15" s="14">
        <v>976</v>
      </c>
    </row>
    <row r="16" spans="1:12" x14ac:dyDescent="0.25">
      <c r="A16" s="12" t="s">
        <v>68</v>
      </c>
      <c r="B16" s="10">
        <v>500</v>
      </c>
      <c r="C16" s="10">
        <v>500</v>
      </c>
      <c r="D16" s="10">
        <v>500</v>
      </c>
      <c r="E16" s="10">
        <v>500</v>
      </c>
      <c r="F16" s="10">
        <v>500</v>
      </c>
      <c r="G16" s="10">
        <v>500</v>
      </c>
      <c r="H16" s="10">
        <v>500</v>
      </c>
      <c r="I16" s="10">
        <v>500</v>
      </c>
      <c r="J16" s="10">
        <v>0</v>
      </c>
      <c r="K16" s="14">
        <v>0</v>
      </c>
      <c r="L16" s="14">
        <v>0</v>
      </c>
    </row>
    <row r="17" spans="1:12" x14ac:dyDescent="0.25">
      <c r="A17" s="12" t="s">
        <v>69</v>
      </c>
      <c r="B17" s="10">
        <v>499</v>
      </c>
      <c r="C17" s="10">
        <v>499</v>
      </c>
      <c r="D17" s="10">
        <v>499</v>
      </c>
      <c r="E17" s="10">
        <v>499</v>
      </c>
      <c r="F17" s="10">
        <v>499</v>
      </c>
      <c r="G17" s="10">
        <v>499</v>
      </c>
      <c r="H17" s="10">
        <v>499</v>
      </c>
      <c r="I17" s="10">
        <v>507</v>
      </c>
      <c r="J17" s="10">
        <v>525</v>
      </c>
      <c r="K17" s="14">
        <v>525</v>
      </c>
      <c r="L17" s="14">
        <v>521</v>
      </c>
    </row>
    <row r="18" spans="1:12" x14ac:dyDescent="0.25">
      <c r="A18" s="12" t="s">
        <v>70</v>
      </c>
      <c r="B18" s="9">
        <v>1471</v>
      </c>
      <c r="C18" s="9">
        <v>1471</v>
      </c>
      <c r="D18" s="9">
        <v>1471</v>
      </c>
      <c r="E18" s="9">
        <v>1471</v>
      </c>
      <c r="F18" s="9">
        <v>1660</v>
      </c>
      <c r="G18" s="9">
        <v>1661</v>
      </c>
      <c r="H18" s="9">
        <v>1661</v>
      </c>
      <c r="I18" s="9">
        <v>1661</v>
      </c>
      <c r="J18" s="11">
        <v>1661</v>
      </c>
      <c r="K18" s="15">
        <v>1661</v>
      </c>
      <c r="L18" s="15">
        <v>1620</v>
      </c>
    </row>
    <row r="19" spans="1:12" x14ac:dyDescent="0.25">
      <c r="A19" s="12" t="s">
        <v>71</v>
      </c>
      <c r="B19" s="10">
        <v>0</v>
      </c>
      <c r="C19" s="10">
        <v>0</v>
      </c>
      <c r="D19" s="10">
        <v>72</v>
      </c>
      <c r="E19" s="10">
        <v>519</v>
      </c>
      <c r="F19" s="10">
        <v>519</v>
      </c>
      <c r="G19" s="10">
        <v>519</v>
      </c>
      <c r="H19" s="10">
        <v>519</v>
      </c>
      <c r="I19" s="10">
        <v>519</v>
      </c>
      <c r="J19" s="10">
        <v>559</v>
      </c>
      <c r="K19" s="14">
        <v>565</v>
      </c>
      <c r="L19" s="14">
        <v>574</v>
      </c>
    </row>
    <row r="20" spans="1:12" x14ac:dyDescent="0.25">
      <c r="A20" s="12" t="s">
        <v>72</v>
      </c>
      <c r="B20" s="10">
        <v>953</v>
      </c>
      <c r="C20" s="10">
        <v>953</v>
      </c>
      <c r="D20" s="10">
        <v>953</v>
      </c>
      <c r="E20" s="10">
        <v>953</v>
      </c>
      <c r="F20" s="10">
        <v>953</v>
      </c>
      <c r="G20" s="10">
        <v>953</v>
      </c>
      <c r="H20" s="10">
        <v>951</v>
      </c>
      <c r="I20" s="10">
        <v>898</v>
      </c>
      <c r="J20" s="10">
        <v>953</v>
      </c>
      <c r="K20" s="14">
        <v>953</v>
      </c>
      <c r="L20" s="14">
        <v>930</v>
      </c>
    </row>
    <row r="21" spans="1:12" x14ac:dyDescent="0.25">
      <c r="A21" s="12" t="s">
        <v>93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4">
        <v>0</v>
      </c>
      <c r="L21" s="14">
        <v>0</v>
      </c>
    </row>
    <row r="22" spans="1:12" x14ac:dyDescent="0.25">
      <c r="A22" s="12" t="s">
        <v>73</v>
      </c>
      <c r="B22" s="10">
        <v>256</v>
      </c>
      <c r="C22" s="10">
        <v>256</v>
      </c>
      <c r="D22" s="10">
        <v>184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4">
        <v>0</v>
      </c>
      <c r="L22" s="14">
        <v>0</v>
      </c>
    </row>
    <row r="23" spans="1:12" x14ac:dyDescent="0.25">
      <c r="A23" s="12" t="s">
        <v>74</v>
      </c>
      <c r="B23" s="10">
        <v>192</v>
      </c>
      <c r="C23" s="10">
        <v>192</v>
      </c>
      <c r="D23" s="10">
        <v>192</v>
      </c>
      <c r="E23" s="10">
        <v>192</v>
      </c>
      <c r="F23" s="10">
        <v>192</v>
      </c>
      <c r="G23" s="10">
        <v>192</v>
      </c>
      <c r="H23" s="10">
        <v>192</v>
      </c>
      <c r="I23" s="10">
        <v>192</v>
      </c>
      <c r="J23" s="10">
        <v>192</v>
      </c>
      <c r="K23" s="14">
        <v>192</v>
      </c>
      <c r="L23" s="14">
        <v>192</v>
      </c>
    </row>
    <row r="24" spans="1:12" x14ac:dyDescent="0.25">
      <c r="A24" s="12" t="s">
        <v>75</v>
      </c>
      <c r="B24" s="10">
        <v>255</v>
      </c>
      <c r="C24" s="10">
        <v>255</v>
      </c>
      <c r="D24" s="10">
        <v>255</v>
      </c>
      <c r="E24" s="10">
        <v>255</v>
      </c>
      <c r="F24" s="10">
        <v>255</v>
      </c>
      <c r="G24" s="10">
        <v>255</v>
      </c>
      <c r="H24" s="10">
        <v>255</v>
      </c>
      <c r="I24" s="10">
        <v>255</v>
      </c>
      <c r="J24" s="10">
        <v>255</v>
      </c>
      <c r="K24" s="14">
        <v>255</v>
      </c>
      <c r="L24" s="14">
        <v>255</v>
      </c>
    </row>
    <row r="25" spans="1:12" x14ac:dyDescent="0.25">
      <c r="A25" s="12" t="s">
        <v>76</v>
      </c>
      <c r="B25" s="10">
        <v>249</v>
      </c>
      <c r="C25" s="10">
        <v>249</v>
      </c>
      <c r="D25" s="10">
        <v>249</v>
      </c>
      <c r="E25" s="10">
        <v>249</v>
      </c>
      <c r="F25" s="10">
        <v>249</v>
      </c>
      <c r="G25" s="10">
        <v>249</v>
      </c>
      <c r="H25" s="10">
        <v>249</v>
      </c>
      <c r="I25" s="10">
        <v>249</v>
      </c>
      <c r="J25" s="10">
        <v>249</v>
      </c>
      <c r="K25" s="14">
        <v>249</v>
      </c>
      <c r="L25" s="14">
        <v>252</v>
      </c>
    </row>
    <row r="26" spans="1:12" x14ac:dyDescent="0.25">
      <c r="A26" s="12" t="s">
        <v>77</v>
      </c>
      <c r="B26" s="10">
        <v>30</v>
      </c>
      <c r="C26" s="10">
        <v>30</v>
      </c>
      <c r="D26" s="10">
        <v>30</v>
      </c>
      <c r="E26" s="10">
        <v>30</v>
      </c>
      <c r="F26" s="10">
        <v>30</v>
      </c>
      <c r="G26" s="10">
        <v>30</v>
      </c>
      <c r="H26" s="10">
        <v>30</v>
      </c>
      <c r="I26" s="10">
        <v>30</v>
      </c>
      <c r="J26" s="10">
        <v>30</v>
      </c>
      <c r="K26" s="14">
        <v>30</v>
      </c>
      <c r="L26" s="14">
        <v>30</v>
      </c>
    </row>
    <row r="27" spans="1:12" x14ac:dyDescent="0.25">
      <c r="A27" s="12" t="s">
        <v>78</v>
      </c>
      <c r="B27" s="9">
        <v>2445</v>
      </c>
      <c r="C27" s="9">
        <v>2445</v>
      </c>
      <c r="D27" s="9">
        <v>2445</v>
      </c>
      <c r="E27" s="9">
        <v>2545</v>
      </c>
      <c r="F27" s="9">
        <v>2545</v>
      </c>
      <c r="G27" s="9">
        <v>2545</v>
      </c>
      <c r="H27" s="9">
        <v>2545</v>
      </c>
      <c r="I27" s="9">
        <v>2545</v>
      </c>
      <c r="J27" s="9">
        <v>2485</v>
      </c>
      <c r="K27" s="13">
        <v>2485</v>
      </c>
      <c r="L27" s="13">
        <v>2488</v>
      </c>
    </row>
    <row r="28" spans="1:12" ht="15.75" thickBot="1" x14ac:dyDescent="0.3">
      <c r="A28" s="12" t="s">
        <v>79</v>
      </c>
      <c r="B28" s="10">
        <v>484</v>
      </c>
      <c r="C28" s="10">
        <v>484</v>
      </c>
      <c r="D28" s="10">
        <v>484</v>
      </c>
      <c r="E28" s="10">
        <v>484</v>
      </c>
      <c r="F28" s="10">
        <v>484</v>
      </c>
      <c r="G28" s="10">
        <v>484</v>
      </c>
      <c r="H28" s="10">
        <v>484</v>
      </c>
      <c r="I28" s="10">
        <v>484</v>
      </c>
      <c r="J28" s="10">
        <v>404</v>
      </c>
      <c r="K28" s="14">
        <v>404</v>
      </c>
      <c r="L28" s="14">
        <v>500</v>
      </c>
    </row>
    <row r="29" spans="1:12" ht="15.75" thickTop="1" x14ac:dyDescent="0.25">
      <c r="A29" s="22" t="s">
        <v>94</v>
      </c>
      <c r="B29" s="23">
        <v>14169</v>
      </c>
      <c r="C29" s="23">
        <v>14153</v>
      </c>
      <c r="D29" s="23">
        <v>14169</v>
      </c>
      <c r="E29" s="23">
        <v>14632</v>
      </c>
      <c r="F29" s="23">
        <v>14937</v>
      </c>
      <c r="G29" s="23">
        <v>14832</v>
      </c>
      <c r="H29" s="23">
        <v>14716</v>
      </c>
      <c r="I29" s="23">
        <f>SUM(I3:I28)</f>
        <v>15073</v>
      </c>
      <c r="J29" s="23">
        <v>14505</v>
      </c>
      <c r="K29" s="24">
        <f>SUM(K3:K28)</f>
        <v>14154</v>
      </c>
      <c r="L29" s="24">
        <f>SUM(L3:L28)</f>
        <v>13115</v>
      </c>
    </row>
    <row r="30" spans="1:12" ht="15.75" thickBot="1" x14ac:dyDescent="0.3">
      <c r="A30" s="16" t="s">
        <v>37</v>
      </c>
      <c r="B30" s="17">
        <v>240</v>
      </c>
      <c r="C30" s="17">
        <v>240</v>
      </c>
      <c r="D30" s="17">
        <v>240</v>
      </c>
      <c r="E30" s="17">
        <v>233</v>
      </c>
      <c r="F30" s="17">
        <v>233</v>
      </c>
      <c r="G30" s="17">
        <v>233</v>
      </c>
      <c r="H30" s="17">
        <v>233</v>
      </c>
      <c r="I30" s="17">
        <v>233</v>
      </c>
      <c r="J30" s="17">
        <v>233</v>
      </c>
      <c r="K30" s="18">
        <v>233</v>
      </c>
      <c r="L30" s="18"/>
    </row>
    <row r="31" spans="1:12" x14ac:dyDescent="0.25">
      <c r="A31" s="6" t="s">
        <v>98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N23"/>
  <sheetViews>
    <sheetView workbookViewId="0">
      <selection activeCell="I5" sqref="I5"/>
    </sheetView>
  </sheetViews>
  <sheetFormatPr defaultRowHeight="15" x14ac:dyDescent="0.25"/>
  <cols>
    <col min="1" max="1" width="7.5703125" style="7" bestFit="1" customWidth="1"/>
    <col min="2" max="2" width="10.28515625" style="7" bestFit="1" customWidth="1"/>
    <col min="3" max="3" width="5.5703125" style="7" bestFit="1" customWidth="1"/>
    <col min="4" max="4" width="8.140625" style="7" customWidth="1"/>
    <col min="5" max="5" width="3" style="7" customWidth="1"/>
    <col min="6" max="6" width="7.5703125" style="7" bestFit="1" customWidth="1"/>
    <col min="7" max="7" width="17.85546875" style="7" bestFit="1" customWidth="1"/>
    <col min="8" max="8" width="5.5703125" style="7" bestFit="1" customWidth="1"/>
    <col min="9" max="9" width="8.140625" style="7" bestFit="1" customWidth="1"/>
    <col min="10" max="10" width="3" style="7" customWidth="1"/>
    <col min="11" max="11" width="26" style="7" bestFit="1" customWidth="1"/>
    <col min="12" max="12" width="5.5703125" style="7" bestFit="1" customWidth="1"/>
    <col min="13" max="13" width="7.5703125" style="7" bestFit="1" customWidth="1"/>
    <col min="14" max="14" width="11.140625" style="7" bestFit="1" customWidth="1"/>
    <col min="15" max="16384" width="9.140625" style="7"/>
  </cols>
  <sheetData>
    <row r="1" spans="1:14" x14ac:dyDescent="0.25">
      <c r="A1" s="281" t="s">
        <v>326</v>
      </c>
      <c r="B1" s="281"/>
      <c r="C1" s="281"/>
      <c r="D1" s="281"/>
      <c r="E1" s="114"/>
      <c r="F1" s="281" t="s">
        <v>48</v>
      </c>
      <c r="G1" s="281"/>
      <c r="H1" s="281"/>
      <c r="I1" s="281"/>
      <c r="J1" s="114"/>
      <c r="K1" s="281" t="s">
        <v>404</v>
      </c>
      <c r="L1" s="281"/>
      <c r="M1" s="281"/>
      <c r="N1" s="281"/>
    </row>
    <row r="2" spans="1:14" x14ac:dyDescent="0.25">
      <c r="A2" s="120" t="s">
        <v>0</v>
      </c>
      <c r="B2" s="120" t="s">
        <v>12</v>
      </c>
      <c r="C2" s="121" t="s">
        <v>1</v>
      </c>
      <c r="D2" s="121" t="s">
        <v>2</v>
      </c>
      <c r="F2" s="118" t="s">
        <v>0</v>
      </c>
      <c r="G2" s="118" t="s">
        <v>48</v>
      </c>
      <c r="H2" s="119" t="s">
        <v>1</v>
      </c>
      <c r="I2" s="119" t="s">
        <v>2</v>
      </c>
      <c r="K2" s="120" t="s">
        <v>20</v>
      </c>
      <c r="L2" s="121" t="s">
        <v>3</v>
      </c>
      <c r="M2" s="121" t="s">
        <v>10</v>
      </c>
      <c r="N2" s="121" t="s">
        <v>11</v>
      </c>
    </row>
    <row r="3" spans="1:14" x14ac:dyDescent="0.25">
      <c r="A3" s="282" t="s">
        <v>3</v>
      </c>
      <c r="B3" s="107" t="s">
        <v>4</v>
      </c>
      <c r="C3" s="110">
        <v>478</v>
      </c>
      <c r="D3" s="111">
        <f>C3/C$15</f>
        <v>7.9666666666666663E-2</v>
      </c>
      <c r="F3" s="284" t="s">
        <v>3</v>
      </c>
      <c r="G3" s="145" t="s">
        <v>13</v>
      </c>
      <c r="H3" s="122">
        <v>2734</v>
      </c>
      <c r="I3" s="127">
        <f>H3/H$19</f>
        <v>0.45566666666666666</v>
      </c>
      <c r="K3" s="109" t="s">
        <v>21</v>
      </c>
      <c r="L3" s="110">
        <v>219</v>
      </c>
      <c r="M3" s="110">
        <v>84</v>
      </c>
      <c r="N3" s="110">
        <f>SUM(L3:M3)</f>
        <v>303</v>
      </c>
    </row>
    <row r="4" spans="1:14" x14ac:dyDescent="0.25">
      <c r="A4" s="283"/>
      <c r="B4" s="107" t="s">
        <v>5</v>
      </c>
      <c r="C4" s="110">
        <v>836</v>
      </c>
      <c r="D4" s="111">
        <f t="shared" ref="D4:D14" si="0">C4/C$15</f>
        <v>0.13933333333333334</v>
      </c>
      <c r="F4" s="285"/>
      <c r="G4" s="146" t="s">
        <v>14</v>
      </c>
      <c r="H4" s="126">
        <v>806</v>
      </c>
      <c r="I4" s="127">
        <f t="shared" ref="I4:I18" si="1">H4/H$19</f>
        <v>0.13433333333333333</v>
      </c>
      <c r="K4" s="109" t="s">
        <v>22</v>
      </c>
      <c r="L4" s="110">
        <v>237</v>
      </c>
      <c r="M4" s="110">
        <v>108</v>
      </c>
      <c r="N4" s="110">
        <f t="shared" ref="N4:N22" si="2">SUM(L4:M4)</f>
        <v>345</v>
      </c>
    </row>
    <row r="5" spans="1:14" x14ac:dyDescent="0.25">
      <c r="A5" s="283"/>
      <c r="B5" s="107" t="s">
        <v>6</v>
      </c>
      <c r="C5" s="110">
        <v>1127</v>
      </c>
      <c r="D5" s="111">
        <f t="shared" si="0"/>
        <v>0.18783333333333332</v>
      </c>
      <c r="F5" s="285"/>
      <c r="G5" s="146" t="s">
        <v>15</v>
      </c>
      <c r="H5" s="126">
        <v>198</v>
      </c>
      <c r="I5" s="127">
        <f t="shared" si="1"/>
        <v>3.3000000000000002E-2</v>
      </c>
      <c r="K5" s="109" t="s">
        <v>23</v>
      </c>
      <c r="L5" s="110">
        <v>156</v>
      </c>
      <c r="M5" s="110">
        <v>75</v>
      </c>
      <c r="N5" s="110">
        <f t="shared" si="2"/>
        <v>231</v>
      </c>
    </row>
    <row r="6" spans="1:14" x14ac:dyDescent="0.25">
      <c r="A6" s="283"/>
      <c r="B6" s="107" t="s">
        <v>7</v>
      </c>
      <c r="C6" s="110">
        <v>999</v>
      </c>
      <c r="D6" s="111">
        <f t="shared" si="0"/>
        <v>0.16650000000000001</v>
      </c>
      <c r="F6" s="285"/>
      <c r="G6" s="146" t="s">
        <v>16</v>
      </c>
      <c r="H6" s="126">
        <v>45</v>
      </c>
      <c r="I6" s="127">
        <f t="shared" si="1"/>
        <v>7.4999999999999997E-3</v>
      </c>
      <c r="K6" s="109" t="s">
        <v>24</v>
      </c>
      <c r="L6" s="110">
        <v>32</v>
      </c>
      <c r="M6" s="110">
        <v>5</v>
      </c>
      <c r="N6" s="110">
        <f t="shared" si="2"/>
        <v>37</v>
      </c>
    </row>
    <row r="7" spans="1:14" x14ac:dyDescent="0.25">
      <c r="A7" s="283"/>
      <c r="B7" s="107" t="s">
        <v>8</v>
      </c>
      <c r="C7" s="110">
        <v>403</v>
      </c>
      <c r="D7" s="111">
        <f t="shared" si="0"/>
        <v>6.7166666666666666E-2</v>
      </c>
      <c r="F7" s="285"/>
      <c r="G7" s="146" t="s">
        <v>17</v>
      </c>
      <c r="H7" s="126">
        <v>32</v>
      </c>
      <c r="I7" s="127">
        <f t="shared" si="1"/>
        <v>5.3333333333333332E-3</v>
      </c>
      <c r="K7" s="109" t="s">
        <v>25</v>
      </c>
      <c r="L7" s="110">
        <v>258</v>
      </c>
      <c r="M7" s="110">
        <v>120</v>
      </c>
      <c r="N7" s="110">
        <f t="shared" si="2"/>
        <v>378</v>
      </c>
    </row>
    <row r="8" spans="1:14" x14ac:dyDescent="0.25">
      <c r="A8" s="283"/>
      <c r="B8" s="107" t="s">
        <v>9</v>
      </c>
      <c r="C8" s="110">
        <f>SUM(C3:C7)</f>
        <v>3843</v>
      </c>
      <c r="D8" s="130">
        <f t="shared" si="0"/>
        <v>0.64049999999999996</v>
      </c>
      <c r="F8" s="285"/>
      <c r="G8" s="146" t="s">
        <v>18</v>
      </c>
      <c r="H8" s="126">
        <v>5</v>
      </c>
      <c r="I8" s="127">
        <f t="shared" si="1"/>
        <v>8.3333333333333339E-4</v>
      </c>
      <c r="K8" s="269" t="s">
        <v>26</v>
      </c>
      <c r="L8" s="110">
        <v>207</v>
      </c>
      <c r="M8" s="110">
        <v>131</v>
      </c>
      <c r="N8" s="110">
        <f t="shared" si="2"/>
        <v>338</v>
      </c>
    </row>
    <row r="9" spans="1:14" x14ac:dyDescent="0.25">
      <c r="A9" s="284" t="s">
        <v>10</v>
      </c>
      <c r="B9" s="124" t="s">
        <v>4</v>
      </c>
      <c r="C9" s="122">
        <v>217</v>
      </c>
      <c r="D9" s="111">
        <f t="shared" si="0"/>
        <v>3.6166666666666666E-2</v>
      </c>
      <c r="F9" s="285"/>
      <c r="G9" s="146" t="s">
        <v>19</v>
      </c>
      <c r="H9" s="126">
        <v>23</v>
      </c>
      <c r="I9" s="127">
        <f t="shared" si="1"/>
        <v>3.8333333333333331E-3</v>
      </c>
      <c r="K9" s="109" t="s">
        <v>27</v>
      </c>
      <c r="L9" s="110">
        <v>242</v>
      </c>
      <c r="M9" s="110">
        <v>108</v>
      </c>
      <c r="N9" s="110">
        <f t="shared" si="2"/>
        <v>350</v>
      </c>
    </row>
    <row r="10" spans="1:14" x14ac:dyDescent="0.25">
      <c r="A10" s="285"/>
      <c r="B10" s="125" t="s">
        <v>5</v>
      </c>
      <c r="C10" s="126">
        <v>471</v>
      </c>
      <c r="D10" s="111">
        <f t="shared" si="0"/>
        <v>7.85E-2</v>
      </c>
      <c r="F10" s="286"/>
      <c r="G10" s="128" t="s">
        <v>9</v>
      </c>
      <c r="H10" s="129">
        <f>SUM(H3:H9)</f>
        <v>3843</v>
      </c>
      <c r="I10" s="130">
        <f t="shared" si="1"/>
        <v>0.64049999999999996</v>
      </c>
      <c r="K10" s="109" t="s">
        <v>28</v>
      </c>
      <c r="L10" s="110">
        <v>90</v>
      </c>
      <c r="M10" s="110">
        <v>35</v>
      </c>
      <c r="N10" s="110">
        <f t="shared" si="2"/>
        <v>125</v>
      </c>
    </row>
    <row r="11" spans="1:14" x14ac:dyDescent="0.25">
      <c r="A11" s="285"/>
      <c r="B11" s="125" t="s">
        <v>6</v>
      </c>
      <c r="C11" s="126">
        <v>594</v>
      </c>
      <c r="D11" s="111">
        <f t="shared" si="0"/>
        <v>9.9000000000000005E-2</v>
      </c>
      <c r="F11" s="289" t="s">
        <v>10</v>
      </c>
      <c r="G11" s="145" t="s">
        <v>13</v>
      </c>
      <c r="H11" s="122">
        <v>1640</v>
      </c>
      <c r="I11" s="127">
        <f t="shared" si="1"/>
        <v>0.27333333333333332</v>
      </c>
      <c r="K11" s="109" t="s">
        <v>29</v>
      </c>
      <c r="L11" s="110">
        <v>426</v>
      </c>
      <c r="M11" s="110">
        <v>281</v>
      </c>
      <c r="N11" s="110">
        <f t="shared" si="2"/>
        <v>707</v>
      </c>
    </row>
    <row r="12" spans="1:14" x14ac:dyDescent="0.25">
      <c r="A12" s="285"/>
      <c r="B12" s="125" t="s">
        <v>7</v>
      </c>
      <c r="C12" s="126">
        <v>615</v>
      </c>
      <c r="D12" s="111">
        <f t="shared" si="0"/>
        <v>0.10249999999999999</v>
      </c>
      <c r="F12" s="290"/>
      <c r="G12" s="146" t="s">
        <v>14</v>
      </c>
      <c r="H12" s="126">
        <v>360</v>
      </c>
      <c r="I12" s="127">
        <f t="shared" si="1"/>
        <v>0.06</v>
      </c>
      <c r="K12" s="109" t="s">
        <v>30</v>
      </c>
      <c r="L12" s="110">
        <v>282</v>
      </c>
      <c r="M12" s="110">
        <v>145</v>
      </c>
      <c r="N12" s="110">
        <f t="shared" si="2"/>
        <v>427</v>
      </c>
    </row>
    <row r="13" spans="1:14" x14ac:dyDescent="0.25">
      <c r="A13" s="285"/>
      <c r="B13" s="125" t="s">
        <v>8</v>
      </c>
      <c r="C13" s="126">
        <v>260</v>
      </c>
      <c r="D13" s="111">
        <f t="shared" si="0"/>
        <v>4.3333333333333335E-2</v>
      </c>
      <c r="F13" s="290"/>
      <c r="G13" s="146" t="s">
        <v>15</v>
      </c>
      <c r="H13" s="126">
        <v>87</v>
      </c>
      <c r="I13" s="127">
        <f t="shared" si="1"/>
        <v>1.4500000000000001E-2</v>
      </c>
      <c r="K13" s="109" t="s">
        <v>31</v>
      </c>
      <c r="L13" s="110">
        <v>83</v>
      </c>
      <c r="M13" s="110">
        <v>118</v>
      </c>
      <c r="N13" s="110">
        <f t="shared" si="2"/>
        <v>201</v>
      </c>
    </row>
    <row r="14" spans="1:14" x14ac:dyDescent="0.25">
      <c r="A14" s="286"/>
      <c r="B14" s="128" t="s">
        <v>9</v>
      </c>
      <c r="C14" s="129">
        <f>SUM(C9:C13)</f>
        <v>2157</v>
      </c>
      <c r="D14" s="111">
        <f t="shared" si="0"/>
        <v>0.35949999999999999</v>
      </c>
      <c r="F14" s="290"/>
      <c r="G14" s="146" t="s">
        <v>16</v>
      </c>
      <c r="H14" s="126">
        <v>25</v>
      </c>
      <c r="I14" s="127">
        <f t="shared" si="1"/>
        <v>4.1666666666666666E-3</v>
      </c>
      <c r="K14" s="109" t="s">
        <v>32</v>
      </c>
      <c r="L14" s="110">
        <v>221</v>
      </c>
      <c r="M14" s="110">
        <v>86</v>
      </c>
      <c r="N14" s="110">
        <f t="shared" si="2"/>
        <v>307</v>
      </c>
    </row>
    <row r="15" spans="1:14" x14ac:dyDescent="0.25">
      <c r="A15" s="287" t="s">
        <v>11</v>
      </c>
      <c r="B15" s="288"/>
      <c r="C15" s="122">
        <f>SUM(C14,C8)</f>
        <v>6000</v>
      </c>
      <c r="D15" s="123">
        <v>1</v>
      </c>
      <c r="F15" s="290"/>
      <c r="G15" s="146" t="s">
        <v>17</v>
      </c>
      <c r="H15" s="126">
        <v>16</v>
      </c>
      <c r="I15" s="127">
        <f t="shared" si="1"/>
        <v>2.6666666666666666E-3</v>
      </c>
      <c r="K15" s="109" t="s">
        <v>33</v>
      </c>
      <c r="L15" s="110">
        <v>36</v>
      </c>
      <c r="M15" s="110">
        <v>12</v>
      </c>
      <c r="N15" s="110">
        <f t="shared" si="2"/>
        <v>48</v>
      </c>
    </row>
    <row r="16" spans="1:14" x14ac:dyDescent="0.25">
      <c r="F16" s="290"/>
      <c r="G16" s="146" t="s">
        <v>18</v>
      </c>
      <c r="H16" s="126">
        <v>3</v>
      </c>
      <c r="I16" s="127">
        <f t="shared" si="1"/>
        <v>5.0000000000000001E-4</v>
      </c>
      <c r="K16" s="109" t="s">
        <v>34</v>
      </c>
      <c r="L16" s="110">
        <v>130</v>
      </c>
      <c r="M16" s="110">
        <v>80</v>
      </c>
      <c r="N16" s="110">
        <f t="shared" si="2"/>
        <v>210</v>
      </c>
    </row>
    <row r="17" spans="6:14" x14ac:dyDescent="0.25">
      <c r="F17" s="290"/>
      <c r="G17" s="146" t="s">
        <v>19</v>
      </c>
      <c r="H17" s="126">
        <v>26</v>
      </c>
      <c r="I17" s="127">
        <f t="shared" si="1"/>
        <v>4.3333333333333331E-3</v>
      </c>
      <c r="K17" s="109" t="s">
        <v>35</v>
      </c>
      <c r="L17" s="110">
        <v>499</v>
      </c>
      <c r="M17" s="110">
        <v>260</v>
      </c>
      <c r="N17" s="110">
        <f t="shared" si="2"/>
        <v>759</v>
      </c>
    </row>
    <row r="18" spans="6:14" x14ac:dyDescent="0.25">
      <c r="F18" s="291"/>
      <c r="G18" s="128" t="s">
        <v>9</v>
      </c>
      <c r="H18" s="129">
        <f>SUM(H11:H17)</f>
        <v>2157</v>
      </c>
      <c r="I18" s="272">
        <f t="shared" si="1"/>
        <v>0.35949999999999999</v>
      </c>
      <c r="K18" s="109" t="s">
        <v>36</v>
      </c>
      <c r="L18" s="110">
        <v>96</v>
      </c>
      <c r="M18" s="110">
        <v>52</v>
      </c>
      <c r="N18" s="110">
        <f t="shared" si="2"/>
        <v>148</v>
      </c>
    </row>
    <row r="19" spans="6:14" x14ac:dyDescent="0.25">
      <c r="F19" s="267"/>
      <c r="G19" s="228"/>
      <c r="H19" s="110">
        <v>6000</v>
      </c>
      <c r="I19" s="111">
        <v>1</v>
      </c>
      <c r="K19" s="109" t="s">
        <v>37</v>
      </c>
      <c r="L19" s="110">
        <v>129</v>
      </c>
      <c r="M19" s="110">
        <v>51</v>
      </c>
      <c r="N19" s="110">
        <f t="shared" si="2"/>
        <v>180</v>
      </c>
    </row>
    <row r="20" spans="6:14" x14ac:dyDescent="0.25">
      <c r="F20" s="227" t="s">
        <v>11</v>
      </c>
      <c r="K20" s="109" t="s">
        <v>38</v>
      </c>
      <c r="L20" s="110">
        <v>166</v>
      </c>
      <c r="M20" s="110">
        <v>226</v>
      </c>
      <c r="N20" s="110">
        <f t="shared" si="2"/>
        <v>392</v>
      </c>
    </row>
    <row r="21" spans="6:14" x14ac:dyDescent="0.25">
      <c r="K21" s="109" t="s">
        <v>39</v>
      </c>
      <c r="L21" s="110">
        <v>137</v>
      </c>
      <c r="M21" s="110">
        <v>27</v>
      </c>
      <c r="N21" s="110">
        <f t="shared" si="2"/>
        <v>164</v>
      </c>
    </row>
    <row r="22" spans="6:14" x14ac:dyDescent="0.25">
      <c r="K22" s="128" t="s">
        <v>40</v>
      </c>
      <c r="L22" s="129">
        <v>197</v>
      </c>
      <c r="M22" s="129">
        <v>153</v>
      </c>
      <c r="N22" s="129">
        <f t="shared" si="2"/>
        <v>350</v>
      </c>
    </row>
    <row r="23" spans="6:14" x14ac:dyDescent="0.25">
      <c r="K23" s="107" t="s">
        <v>11</v>
      </c>
      <c r="L23" s="110">
        <f>SUM(L3:L22)</f>
        <v>3843</v>
      </c>
      <c r="M23" s="110">
        <f>SUM(M3:M22)</f>
        <v>2157</v>
      </c>
      <c r="N23" s="110">
        <f>SUM(N3:N22)</f>
        <v>6000</v>
      </c>
    </row>
  </sheetData>
  <mergeCells count="8">
    <mergeCell ref="K1:N1"/>
    <mergeCell ref="A3:A8"/>
    <mergeCell ref="A9:A14"/>
    <mergeCell ref="A15:B15"/>
    <mergeCell ref="F3:F10"/>
    <mergeCell ref="A1:D1"/>
    <mergeCell ref="F1:I1"/>
    <mergeCell ref="F11:F18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80"/>
  <sheetViews>
    <sheetView topLeftCell="A34" workbookViewId="0">
      <selection activeCell="B40" sqref="B40"/>
    </sheetView>
  </sheetViews>
  <sheetFormatPr defaultRowHeight="15" x14ac:dyDescent="0.25"/>
  <cols>
    <col min="1" max="1" width="29.7109375" style="202" customWidth="1"/>
    <col min="2" max="2" width="10.42578125" style="202" customWidth="1"/>
    <col min="3" max="3" width="11.7109375" style="202" customWidth="1"/>
    <col min="4" max="4" width="11.28515625" style="202" bestFit="1" customWidth="1"/>
    <col min="5" max="5" width="7.5703125" style="202" bestFit="1" customWidth="1"/>
    <col min="6" max="6" width="10" style="202" customWidth="1"/>
    <col min="7" max="10" width="6.28515625" style="202" customWidth="1"/>
    <col min="11" max="11" width="6.28515625" style="229" customWidth="1"/>
    <col min="12" max="12" width="6.28515625" style="202" customWidth="1"/>
    <col min="13" max="13" width="15" style="202" bestFit="1" customWidth="1"/>
    <col min="14" max="14" width="14.5703125" style="202" bestFit="1" customWidth="1"/>
    <col min="15" max="15" width="19.140625" style="202" bestFit="1" customWidth="1"/>
    <col min="16" max="16" width="16.7109375" style="202" bestFit="1" customWidth="1"/>
    <col min="17" max="18" width="11.28515625" style="202" bestFit="1" customWidth="1"/>
    <col min="19" max="19" width="7.5703125" style="202" bestFit="1" customWidth="1"/>
    <col min="20" max="20" width="11" style="202" bestFit="1" customWidth="1"/>
    <col min="21" max="21" width="11.28515625" style="202" bestFit="1" customWidth="1"/>
    <col min="22" max="22" width="5.85546875" style="202" bestFit="1" customWidth="1"/>
    <col min="23" max="23" width="6.85546875" style="202" bestFit="1" customWidth="1"/>
    <col min="24" max="24" width="5.85546875" style="202" bestFit="1" customWidth="1"/>
    <col min="25" max="25" width="6.85546875" style="202" bestFit="1" customWidth="1"/>
    <col min="26" max="26" width="4.85546875" style="202" bestFit="1" customWidth="1"/>
    <col min="27" max="27" width="5.85546875" style="202" bestFit="1" customWidth="1"/>
    <col min="28" max="28" width="6.85546875" style="202" bestFit="1" customWidth="1"/>
    <col min="29" max="29" width="5.85546875" style="202" bestFit="1" customWidth="1"/>
    <col min="30" max="30" width="6.85546875" style="202" bestFit="1" customWidth="1"/>
    <col min="31" max="31" width="4.85546875" style="202" bestFit="1" customWidth="1"/>
    <col min="32" max="32" width="9" style="202" bestFit="1" customWidth="1"/>
    <col min="33" max="16384" width="9.140625" style="202"/>
  </cols>
  <sheetData>
    <row r="1" spans="1:32" x14ac:dyDescent="0.25">
      <c r="A1" s="281" t="s">
        <v>405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</row>
    <row r="2" spans="1:32" x14ac:dyDescent="0.25">
      <c r="A2" s="201"/>
      <c r="B2" s="294" t="s">
        <v>122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O2"/>
      <c r="P2" s="294" t="s">
        <v>133</v>
      </c>
      <c r="Q2" s="294"/>
      <c r="R2" s="294" t="s">
        <v>134</v>
      </c>
      <c r="S2" s="294"/>
      <c r="T2" s="110"/>
      <c r="U2" s="133"/>
    </row>
    <row r="3" spans="1:32" x14ac:dyDescent="0.25">
      <c r="A3" s="115"/>
      <c r="B3" s="121" t="s">
        <v>124</v>
      </c>
      <c r="C3" s="121" t="s">
        <v>125</v>
      </c>
      <c r="D3" s="121" t="s">
        <v>126</v>
      </c>
      <c r="E3" s="121" t="s">
        <v>127</v>
      </c>
      <c r="F3" s="121" t="s">
        <v>128</v>
      </c>
      <c r="G3" s="121" t="s">
        <v>129</v>
      </c>
      <c r="H3" s="121" t="s">
        <v>130</v>
      </c>
      <c r="I3" s="121" t="s">
        <v>131</v>
      </c>
      <c r="J3" s="121" t="s">
        <v>132</v>
      </c>
      <c r="K3" s="121" t="s">
        <v>513</v>
      </c>
      <c r="O3"/>
      <c r="P3" s="110" t="s">
        <v>3</v>
      </c>
      <c r="Q3" s="110" t="s">
        <v>10</v>
      </c>
      <c r="R3" s="110" t="s">
        <v>3</v>
      </c>
      <c r="S3" s="110" t="s">
        <v>10</v>
      </c>
      <c r="T3" s="110" t="s">
        <v>11</v>
      </c>
    </row>
    <row r="4" spans="1:32" x14ac:dyDescent="0.25">
      <c r="A4" s="198" t="s">
        <v>133</v>
      </c>
      <c r="B4" s="110">
        <v>6692</v>
      </c>
      <c r="C4" s="110">
        <v>7277</v>
      </c>
      <c r="D4" s="110">
        <v>7482</v>
      </c>
      <c r="E4" s="110">
        <v>7585</v>
      </c>
      <c r="F4" s="110">
        <v>7110</v>
      </c>
      <c r="G4" s="110">
        <v>6441</v>
      </c>
      <c r="H4" s="110">
        <v>6175</v>
      </c>
      <c r="I4" s="110">
        <v>5788</v>
      </c>
      <c r="J4" s="110">
        <v>5994</v>
      </c>
      <c r="K4" s="110">
        <v>6172</v>
      </c>
      <c r="M4" s="198"/>
      <c r="O4" s="110" t="s">
        <v>193</v>
      </c>
      <c r="P4" s="110">
        <v>34.701965273802706</v>
      </c>
      <c r="Q4" s="110">
        <v>34.464155528554073</v>
      </c>
      <c r="R4" s="110">
        <v>36.973270440251575</v>
      </c>
      <c r="S4" s="110">
        <v>36.152542372881356</v>
      </c>
      <c r="T4" s="110">
        <v>35.502271319430108</v>
      </c>
    </row>
    <row r="5" spans="1:32" x14ac:dyDescent="0.25">
      <c r="A5" s="198" t="s">
        <v>134</v>
      </c>
      <c r="B5" s="110">
        <v>2725</v>
      </c>
      <c r="C5" s="110">
        <v>2882</v>
      </c>
      <c r="D5" s="110">
        <v>3133</v>
      </c>
      <c r="E5" s="110">
        <v>3444</v>
      </c>
      <c r="F5" s="110">
        <v>3865</v>
      </c>
      <c r="G5" s="110">
        <v>4249</v>
      </c>
      <c r="H5" s="110">
        <v>3743</v>
      </c>
      <c r="I5" s="110">
        <v>3314</v>
      </c>
      <c r="J5" s="110">
        <v>3604</v>
      </c>
      <c r="K5" s="110">
        <v>4068</v>
      </c>
      <c r="M5" s="198"/>
      <c r="O5" s="110" t="s">
        <v>194</v>
      </c>
      <c r="P5" s="110">
        <v>10.655057124209513</v>
      </c>
      <c r="Q5" s="110">
        <v>9.3577642917664008</v>
      </c>
      <c r="R5" s="110">
        <v>10.28650181210736</v>
      </c>
      <c r="S5" s="110">
        <v>8.8626780769363904</v>
      </c>
      <c r="T5" s="110">
        <v>10.416694882235406</v>
      </c>
    </row>
    <row r="6" spans="1:32" x14ac:dyDescent="0.25">
      <c r="A6" s="128" t="s">
        <v>135</v>
      </c>
      <c r="B6" s="129">
        <v>16</v>
      </c>
      <c r="C6" s="129">
        <v>9</v>
      </c>
      <c r="D6" s="129">
        <v>14</v>
      </c>
      <c r="E6" s="129">
        <v>9</v>
      </c>
      <c r="F6" s="129">
        <v>17</v>
      </c>
      <c r="G6" s="129">
        <v>14</v>
      </c>
      <c r="H6" s="129">
        <v>17</v>
      </c>
      <c r="I6" s="129">
        <v>14</v>
      </c>
      <c r="J6" s="129">
        <v>22</v>
      </c>
      <c r="K6" s="129">
        <v>29</v>
      </c>
      <c r="M6" s="198"/>
      <c r="O6" s="110" t="s">
        <v>195</v>
      </c>
      <c r="P6" s="110">
        <v>32</v>
      </c>
      <c r="Q6" s="110">
        <v>33</v>
      </c>
      <c r="R6" s="110">
        <v>35</v>
      </c>
      <c r="S6" s="110">
        <v>34</v>
      </c>
      <c r="T6" s="110">
        <v>33</v>
      </c>
    </row>
    <row r="7" spans="1:32" x14ac:dyDescent="0.25">
      <c r="A7" s="198" t="s">
        <v>136</v>
      </c>
      <c r="B7" s="110">
        <v>9433</v>
      </c>
      <c r="C7" s="110">
        <v>10168</v>
      </c>
      <c r="D7" s="110">
        <v>10629</v>
      </c>
      <c r="E7" s="110">
        <v>11038</v>
      </c>
      <c r="F7" s="110">
        <v>10992</v>
      </c>
      <c r="G7" s="110">
        <v>10704</v>
      </c>
      <c r="H7" s="110">
        <v>9935</v>
      </c>
      <c r="I7" s="110">
        <v>9116</v>
      </c>
      <c r="J7" s="110">
        <v>9620</v>
      </c>
      <c r="K7" s="110">
        <v>10269</v>
      </c>
      <c r="M7" s="198"/>
      <c r="O7" s="110" t="s">
        <v>196</v>
      </c>
      <c r="P7" s="110">
        <v>17</v>
      </c>
      <c r="Q7" s="110">
        <v>19</v>
      </c>
      <c r="R7" s="110">
        <v>19</v>
      </c>
      <c r="S7" s="110">
        <v>20</v>
      </c>
      <c r="T7" s="110">
        <v>17</v>
      </c>
    </row>
    <row r="8" spans="1:32" x14ac:dyDescent="0.25">
      <c r="A8" s="176"/>
      <c r="O8" s="110" t="s">
        <v>197</v>
      </c>
      <c r="P8" s="110">
        <v>86</v>
      </c>
      <c r="Q8" s="110">
        <v>67</v>
      </c>
      <c r="R8" s="110">
        <v>77</v>
      </c>
      <c r="S8" s="110">
        <v>64</v>
      </c>
      <c r="T8" s="110">
        <v>86</v>
      </c>
    </row>
    <row r="9" spans="1:32" x14ac:dyDescent="0.25">
      <c r="O9" s="110" t="s">
        <v>549</v>
      </c>
      <c r="P9" s="110">
        <v>5241</v>
      </c>
      <c r="Q9" s="110">
        <v>823</v>
      </c>
      <c r="R9" s="110">
        <v>3180</v>
      </c>
      <c r="S9" s="110">
        <v>413</v>
      </c>
      <c r="T9" s="110">
        <v>9686</v>
      </c>
    </row>
    <row r="10" spans="1:32" x14ac:dyDescent="0.25">
      <c r="A10" s="131"/>
      <c r="B10" s="121" t="s">
        <v>3</v>
      </c>
      <c r="C10" s="121" t="s">
        <v>10</v>
      </c>
      <c r="D10" s="134" t="s">
        <v>11</v>
      </c>
      <c r="E10" s="135"/>
      <c r="N10" s="202" t="s">
        <v>296</v>
      </c>
      <c r="O10" s="168"/>
      <c r="P10" s="168"/>
      <c r="R10" s="168"/>
      <c r="S10" s="168"/>
      <c r="T10" s="199"/>
    </row>
    <row r="11" spans="1:32" x14ac:dyDescent="0.25">
      <c r="A11" s="110" t="s">
        <v>185</v>
      </c>
      <c r="B11" s="110">
        <v>4496</v>
      </c>
      <c r="C11" s="110">
        <v>738</v>
      </c>
      <c r="D11" s="110">
        <v>5234</v>
      </c>
    </row>
    <row r="12" spans="1:32" x14ac:dyDescent="0.25">
      <c r="A12" s="110" t="s">
        <v>186</v>
      </c>
      <c r="B12" s="110">
        <v>3559</v>
      </c>
      <c r="C12" s="110">
        <v>461</v>
      </c>
      <c r="D12" s="110">
        <v>4020</v>
      </c>
      <c r="N12" s="120" t="s">
        <v>265</v>
      </c>
      <c r="O12" s="121" t="s">
        <v>133</v>
      </c>
      <c r="P12" s="121" t="s">
        <v>134</v>
      </c>
      <c r="Q12" s="121" t="s">
        <v>11</v>
      </c>
      <c r="S12" s="113"/>
      <c r="U12" s="113"/>
    </row>
    <row r="13" spans="1:32" x14ac:dyDescent="0.25">
      <c r="A13" s="110" t="s">
        <v>187</v>
      </c>
      <c r="B13" s="110">
        <v>815</v>
      </c>
      <c r="C13" s="110">
        <v>96</v>
      </c>
      <c r="D13" s="110">
        <v>911</v>
      </c>
      <c r="N13" s="110" t="s">
        <v>207</v>
      </c>
      <c r="O13" s="110">
        <v>1017</v>
      </c>
      <c r="P13" s="110">
        <v>656</v>
      </c>
      <c r="Q13" s="110">
        <v>1673</v>
      </c>
      <c r="R13" s="205"/>
      <c r="S13" s="113"/>
      <c r="T13" s="198"/>
      <c r="U13" s="113"/>
      <c r="V13" s="177"/>
      <c r="W13" s="177"/>
      <c r="X13" s="177"/>
    </row>
    <row r="14" spans="1:32" x14ac:dyDescent="0.25">
      <c r="A14" s="110" t="s">
        <v>191</v>
      </c>
      <c r="B14" s="110">
        <v>23</v>
      </c>
      <c r="C14" s="110">
        <v>1</v>
      </c>
      <c r="D14" s="110">
        <v>24</v>
      </c>
      <c r="N14" s="110" t="s">
        <v>208</v>
      </c>
      <c r="O14" s="110">
        <v>979</v>
      </c>
      <c r="P14" s="110">
        <v>502</v>
      </c>
      <c r="Q14" s="110">
        <v>1481</v>
      </c>
      <c r="R14" s="205"/>
      <c r="S14" s="113"/>
      <c r="T14" s="198"/>
      <c r="U14" s="113"/>
      <c r="V14" s="177"/>
      <c r="W14" s="177"/>
      <c r="X14" s="177"/>
    </row>
    <row r="15" spans="1:32" x14ac:dyDescent="0.25">
      <c r="A15" s="129" t="s">
        <v>113</v>
      </c>
      <c r="B15" s="129">
        <v>73</v>
      </c>
      <c r="C15" s="129">
        <v>7</v>
      </c>
      <c r="D15" s="129">
        <v>80</v>
      </c>
      <c r="N15" s="110" t="s">
        <v>209</v>
      </c>
      <c r="O15" s="110">
        <v>640</v>
      </c>
      <c r="P15" s="110">
        <v>392</v>
      </c>
      <c r="Q15" s="110">
        <v>1032</v>
      </c>
      <c r="R15" s="205"/>
      <c r="S15" s="113"/>
      <c r="T15" s="198"/>
      <c r="U15" s="113"/>
      <c r="V15" s="177"/>
      <c r="W15" s="177"/>
      <c r="X15" s="177"/>
    </row>
    <row r="16" spans="1:32" x14ac:dyDescent="0.25">
      <c r="A16" s="110" t="s">
        <v>11</v>
      </c>
      <c r="B16" s="110">
        <v>8966</v>
      </c>
      <c r="C16" s="110">
        <v>1303</v>
      </c>
      <c r="D16" s="110">
        <v>10269</v>
      </c>
      <c r="N16" s="110" t="s">
        <v>210</v>
      </c>
      <c r="O16" s="110">
        <v>440</v>
      </c>
      <c r="P16" s="110">
        <v>373</v>
      </c>
      <c r="Q16" s="110">
        <v>813</v>
      </c>
      <c r="R16" s="205"/>
      <c r="S16" s="113"/>
      <c r="T16" s="198"/>
      <c r="U16" s="113"/>
      <c r="V16" s="177"/>
      <c r="W16" s="1"/>
      <c r="X16" s="177"/>
      <c r="Y16" s="199"/>
      <c r="Z16" s="199"/>
      <c r="AA16" s="135"/>
      <c r="AB16" s="199"/>
      <c r="AC16" s="199"/>
      <c r="AD16" s="199"/>
      <c r="AE16" s="199"/>
      <c r="AF16" s="135"/>
    </row>
    <row r="17" spans="1:32" x14ac:dyDescent="0.25">
      <c r="A17" s="198"/>
      <c r="B17" s="110"/>
      <c r="C17" s="110"/>
      <c r="D17" s="110"/>
      <c r="N17" s="110" t="s">
        <v>211</v>
      </c>
      <c r="O17" s="110">
        <v>617</v>
      </c>
      <c r="P17" s="110">
        <v>336</v>
      </c>
      <c r="Q17" s="110">
        <v>953</v>
      </c>
      <c r="R17" s="205"/>
      <c r="S17" s="113"/>
      <c r="T17" s="198"/>
      <c r="U17" s="113"/>
      <c r="V17" s="177"/>
      <c r="W17" s="1"/>
      <c r="X17" s="177"/>
      <c r="Y17" s="199"/>
      <c r="Z17" s="135"/>
      <c r="AA17" s="135"/>
      <c r="AB17" s="199"/>
      <c r="AC17" s="135"/>
      <c r="AD17" s="199"/>
      <c r="AE17" s="135"/>
      <c r="AF17" s="199"/>
    </row>
    <row r="18" spans="1:32" x14ac:dyDescent="0.25">
      <c r="A18" s="198"/>
      <c r="B18" s="110"/>
      <c r="C18" s="110"/>
      <c r="D18" s="110"/>
      <c r="N18" s="110" t="s">
        <v>212</v>
      </c>
      <c r="O18" s="110">
        <v>409</v>
      </c>
      <c r="P18" s="110">
        <v>193</v>
      </c>
      <c r="Q18" s="110">
        <v>602</v>
      </c>
      <c r="R18" s="205"/>
      <c r="T18" s="198"/>
      <c r="U18" s="113"/>
      <c r="V18" s="177"/>
      <c r="W18" s="1"/>
      <c r="X18" s="177"/>
      <c r="Y18" s="168"/>
      <c r="Z18" s="199"/>
      <c r="AA18" s="168"/>
      <c r="AB18" s="168"/>
      <c r="AC18" s="168"/>
      <c r="AD18" s="168"/>
      <c r="AE18" s="199"/>
      <c r="AF18" s="199"/>
    </row>
    <row r="19" spans="1:32" x14ac:dyDescent="0.25">
      <c r="A19" s="198"/>
      <c r="B19" s="110"/>
      <c r="C19" s="112"/>
      <c r="D19" s="110"/>
      <c r="N19" s="110" t="s">
        <v>213</v>
      </c>
      <c r="O19" s="110">
        <v>392</v>
      </c>
      <c r="P19" s="110">
        <v>217</v>
      </c>
      <c r="Q19" s="110">
        <v>609</v>
      </c>
      <c r="R19" s="205"/>
      <c r="T19" s="198"/>
      <c r="U19" s="113"/>
      <c r="V19" s="177"/>
      <c r="W19" s="1"/>
      <c r="X19" s="177"/>
      <c r="Y19" s="136"/>
      <c r="Z19" s="136"/>
      <c r="AA19" s="136"/>
      <c r="AB19" s="136"/>
      <c r="AC19" s="136"/>
      <c r="AD19" s="136"/>
      <c r="AE19" s="136"/>
      <c r="AF19" s="136"/>
    </row>
    <row r="20" spans="1:32" x14ac:dyDescent="0.25">
      <c r="A20" s="238"/>
      <c r="B20" s="126"/>
      <c r="C20" s="142"/>
      <c r="D20" s="110"/>
      <c r="N20" s="110" t="s">
        <v>214</v>
      </c>
      <c r="O20" s="110">
        <v>239</v>
      </c>
      <c r="P20" s="110">
        <v>165</v>
      </c>
      <c r="Q20" s="110">
        <v>404</v>
      </c>
      <c r="R20" s="205"/>
      <c r="S20" s="113"/>
      <c r="T20" s="198"/>
      <c r="U20" s="113"/>
      <c r="V20" s="177"/>
      <c r="W20" s="1"/>
      <c r="X20" s="177"/>
      <c r="Z20" s="136"/>
      <c r="AA20" s="136"/>
      <c r="AB20" s="136"/>
      <c r="AC20" s="136"/>
      <c r="AD20" s="136"/>
      <c r="AE20" s="136"/>
      <c r="AF20" s="136"/>
    </row>
    <row r="21" spans="1:32" x14ac:dyDescent="0.25">
      <c r="A21" s="198"/>
      <c r="B21" s="110"/>
      <c r="C21" s="110"/>
      <c r="D21" s="110"/>
      <c r="N21" s="110" t="s">
        <v>215</v>
      </c>
      <c r="O21" s="110">
        <v>282</v>
      </c>
      <c r="P21" s="110">
        <v>154</v>
      </c>
      <c r="Q21" s="110">
        <v>436</v>
      </c>
      <c r="R21" s="205"/>
      <c r="T21" s="198"/>
      <c r="U21" s="113"/>
      <c r="V21" s="177"/>
      <c r="W21" s="1"/>
      <c r="X21" s="177"/>
      <c r="Y21" s="136"/>
      <c r="Z21" s="136"/>
      <c r="AA21" s="136"/>
      <c r="AB21" s="136"/>
      <c r="AC21" s="136"/>
      <c r="AD21" s="136"/>
      <c r="AE21" s="136"/>
      <c r="AF21" s="136"/>
    </row>
    <row r="22" spans="1:32" x14ac:dyDescent="0.25">
      <c r="N22" s="110" t="s">
        <v>216</v>
      </c>
      <c r="O22" s="110">
        <v>175</v>
      </c>
      <c r="P22" s="110">
        <v>109</v>
      </c>
      <c r="Q22" s="110">
        <v>284</v>
      </c>
      <c r="R22" s="205"/>
      <c r="T22" s="198"/>
      <c r="U22" s="113"/>
      <c r="V22" s="177"/>
      <c r="W22" s="177"/>
      <c r="X22" s="177"/>
      <c r="Y22" s="136"/>
      <c r="Z22" s="136"/>
      <c r="AA22" s="136"/>
      <c r="AB22" s="136"/>
      <c r="AC22" s="136"/>
      <c r="AD22" s="136"/>
      <c r="AE22" s="136"/>
      <c r="AF22" s="136"/>
    </row>
    <row r="23" spans="1:32" x14ac:dyDescent="0.25">
      <c r="B23" s="293" t="s">
        <v>133</v>
      </c>
      <c r="C23" s="293"/>
      <c r="D23" s="293" t="s">
        <v>134</v>
      </c>
      <c r="E23" s="293"/>
      <c r="F23" s="133" t="s">
        <v>11</v>
      </c>
      <c r="N23" s="110" t="s">
        <v>217</v>
      </c>
      <c r="O23" s="110">
        <v>104</v>
      </c>
      <c r="P23" s="110">
        <v>61</v>
      </c>
      <c r="Q23" s="110">
        <v>165</v>
      </c>
      <c r="R23" s="205"/>
      <c r="T23" s="198"/>
      <c r="U23" s="113"/>
      <c r="V23" s="177"/>
      <c r="W23" s="1"/>
      <c r="X23" s="177"/>
      <c r="Y23" s="136"/>
      <c r="Z23" s="136"/>
      <c r="AA23" s="136"/>
      <c r="AB23" s="136"/>
      <c r="AC23" s="136"/>
      <c r="AD23" s="136"/>
      <c r="AE23" s="136"/>
      <c r="AF23" s="136"/>
    </row>
    <row r="24" spans="1:32" x14ac:dyDescent="0.25">
      <c r="A24" s="170"/>
      <c r="B24" s="121" t="s">
        <v>3</v>
      </c>
      <c r="C24" s="121" t="s">
        <v>10</v>
      </c>
      <c r="D24" s="121" t="s">
        <v>3</v>
      </c>
      <c r="E24" s="121" t="s">
        <v>10</v>
      </c>
      <c r="F24" s="134"/>
      <c r="N24" s="110" t="s">
        <v>218</v>
      </c>
      <c r="O24" s="110">
        <v>57</v>
      </c>
      <c r="P24" s="110">
        <v>40</v>
      </c>
      <c r="Q24" s="110">
        <v>97</v>
      </c>
      <c r="R24" s="205"/>
      <c r="T24" s="198"/>
      <c r="U24" s="113"/>
      <c r="V24" s="177"/>
      <c r="W24" s="1"/>
      <c r="X24" s="177"/>
      <c r="Y24" s="136"/>
      <c r="Z24" s="136"/>
      <c r="AA24" s="136"/>
      <c r="AB24" s="136"/>
      <c r="AC24" s="136"/>
      <c r="AD24" s="136"/>
      <c r="AE24" s="136"/>
      <c r="AF24" s="136"/>
    </row>
    <row r="25" spans="1:32" x14ac:dyDescent="0.25">
      <c r="A25" s="203" t="s">
        <v>198</v>
      </c>
      <c r="F25" s="200"/>
      <c r="N25" s="110" t="s">
        <v>219</v>
      </c>
      <c r="O25" s="110">
        <v>53</v>
      </c>
      <c r="P25" s="110">
        <v>41</v>
      </c>
      <c r="Q25" s="110">
        <v>94</v>
      </c>
      <c r="R25" s="205"/>
      <c r="T25" s="198"/>
      <c r="U25" s="113"/>
      <c r="V25" s="293"/>
      <c r="W25" s="293"/>
      <c r="X25" s="293"/>
      <c r="Y25" s="293"/>
      <c r="Z25" s="293"/>
      <c r="AA25" s="293"/>
      <c r="AB25" s="136"/>
      <c r="AC25" s="136"/>
      <c r="AD25" s="136"/>
      <c r="AE25" s="136"/>
      <c r="AF25" s="136"/>
    </row>
    <row r="26" spans="1:32" x14ac:dyDescent="0.25">
      <c r="A26" s="195" t="s">
        <v>551</v>
      </c>
      <c r="B26" s="271">
        <v>1</v>
      </c>
      <c r="C26" s="271"/>
      <c r="D26" s="271"/>
      <c r="E26" s="271"/>
      <c r="F26" s="268">
        <v>1</v>
      </c>
      <c r="N26" s="110" t="s">
        <v>220</v>
      </c>
      <c r="O26" s="110">
        <v>27</v>
      </c>
      <c r="P26" s="110">
        <v>29</v>
      </c>
      <c r="Q26" s="110">
        <v>56</v>
      </c>
      <c r="R26" s="205"/>
      <c r="T26" s="198"/>
      <c r="U26" s="113"/>
      <c r="V26" s="177"/>
      <c r="W26" s="1"/>
      <c r="X26" s="177"/>
      <c r="Y26" s="136"/>
      <c r="Z26" s="136"/>
      <c r="AA26" s="136"/>
      <c r="AB26" s="136"/>
      <c r="AC26" s="136"/>
      <c r="AD26" s="136"/>
      <c r="AE26" s="136"/>
      <c r="AF26" s="136"/>
    </row>
    <row r="27" spans="1:32" x14ac:dyDescent="0.25">
      <c r="A27" s="198" t="s">
        <v>199</v>
      </c>
      <c r="B27" s="110">
        <v>46</v>
      </c>
      <c r="C27" s="110">
        <v>4</v>
      </c>
      <c r="D27" s="110">
        <v>1</v>
      </c>
      <c r="E27" s="110"/>
      <c r="F27" s="110">
        <v>51</v>
      </c>
      <c r="N27" s="110" t="s">
        <v>221</v>
      </c>
      <c r="O27" s="110">
        <v>53</v>
      </c>
      <c r="P27" s="110">
        <v>26</v>
      </c>
      <c r="Q27" s="110">
        <v>79</v>
      </c>
      <c r="R27" s="205"/>
      <c r="T27" s="198"/>
      <c r="U27" s="113"/>
      <c r="V27" s="177"/>
      <c r="W27" s="1"/>
      <c r="X27" s="177"/>
      <c r="Z27" s="136"/>
      <c r="AA27" s="136"/>
      <c r="AB27" s="136"/>
      <c r="AC27" s="136"/>
      <c r="AE27" s="136"/>
      <c r="AF27" s="136"/>
    </row>
    <row r="28" spans="1:32" x14ac:dyDescent="0.25">
      <c r="A28" s="198" t="s">
        <v>178</v>
      </c>
      <c r="B28" s="110">
        <v>908</v>
      </c>
      <c r="C28" s="110">
        <v>108</v>
      </c>
      <c r="D28" s="110">
        <v>273</v>
      </c>
      <c r="E28" s="110">
        <v>27</v>
      </c>
      <c r="F28" s="110">
        <v>1316</v>
      </c>
      <c r="N28" s="110" t="s">
        <v>222</v>
      </c>
      <c r="O28" s="110">
        <v>40</v>
      </c>
      <c r="P28" s="110">
        <v>27</v>
      </c>
      <c r="Q28" s="110">
        <v>67</v>
      </c>
      <c r="R28" s="205"/>
      <c r="T28" s="198"/>
      <c r="U28" s="113"/>
      <c r="V28" s="177"/>
      <c r="W28" s="1"/>
      <c r="X28" s="177"/>
      <c r="Y28" s="136"/>
      <c r="Z28" s="136"/>
      <c r="AA28" s="136"/>
      <c r="AB28" s="136"/>
      <c r="AC28" s="136"/>
      <c r="AD28" s="136"/>
      <c r="AE28" s="136"/>
      <c r="AF28" s="136"/>
    </row>
    <row r="29" spans="1:32" x14ac:dyDescent="0.25">
      <c r="A29" s="198" t="s">
        <v>179</v>
      </c>
      <c r="B29" s="110">
        <v>1017</v>
      </c>
      <c r="C29" s="110">
        <v>188</v>
      </c>
      <c r="D29" s="110">
        <v>652</v>
      </c>
      <c r="E29" s="110">
        <v>79</v>
      </c>
      <c r="F29" s="110">
        <v>1936</v>
      </c>
      <c r="N29" s="110" t="s">
        <v>223</v>
      </c>
      <c r="O29" s="110">
        <v>29</v>
      </c>
      <c r="P29" s="110">
        <v>21</v>
      </c>
      <c r="Q29" s="110">
        <v>50</v>
      </c>
      <c r="R29" s="205"/>
      <c r="T29" s="198"/>
      <c r="U29" s="113"/>
      <c r="V29" s="177"/>
      <c r="W29" s="1"/>
      <c r="X29" s="177"/>
      <c r="Z29" s="136"/>
      <c r="AA29" s="136"/>
      <c r="AB29" s="136"/>
      <c r="AC29" s="136"/>
      <c r="AD29" s="136"/>
      <c r="AE29" s="136"/>
      <c r="AF29" s="136"/>
    </row>
    <row r="30" spans="1:32" x14ac:dyDescent="0.25">
      <c r="A30" s="198" t="s">
        <v>180</v>
      </c>
      <c r="B30" s="110">
        <v>1044</v>
      </c>
      <c r="C30" s="110">
        <v>172</v>
      </c>
      <c r="D30" s="110">
        <v>629</v>
      </c>
      <c r="E30" s="110">
        <v>102</v>
      </c>
      <c r="F30" s="110">
        <v>1947</v>
      </c>
      <c r="N30" s="110" t="s">
        <v>224</v>
      </c>
      <c r="O30" s="110">
        <v>25</v>
      </c>
      <c r="P30" s="110">
        <v>13</v>
      </c>
      <c r="Q30" s="110">
        <v>38</v>
      </c>
      <c r="R30" s="205"/>
      <c r="T30" s="198"/>
      <c r="U30" s="113"/>
      <c r="V30" s="177"/>
      <c r="W30" s="1"/>
      <c r="X30" s="177"/>
      <c r="Y30" s="136"/>
      <c r="Z30" s="136"/>
      <c r="AA30" s="136"/>
      <c r="AB30" s="136"/>
      <c r="AC30" s="136"/>
      <c r="AD30" s="136"/>
      <c r="AE30" s="136"/>
      <c r="AF30" s="136"/>
    </row>
    <row r="31" spans="1:32" x14ac:dyDescent="0.25">
      <c r="A31" s="198" t="s">
        <v>181</v>
      </c>
      <c r="B31" s="110">
        <v>685</v>
      </c>
      <c r="C31" s="110">
        <v>118</v>
      </c>
      <c r="D31" s="110">
        <v>414</v>
      </c>
      <c r="E31" s="110">
        <v>70</v>
      </c>
      <c r="F31" s="110">
        <v>1287</v>
      </c>
      <c r="N31" s="110" t="s">
        <v>225</v>
      </c>
      <c r="O31" s="110">
        <v>41</v>
      </c>
      <c r="P31" s="110">
        <v>16</v>
      </c>
      <c r="Q31" s="110">
        <v>57</v>
      </c>
      <c r="R31" s="205"/>
      <c r="T31" s="198"/>
      <c r="U31" s="113"/>
      <c r="V31" s="177"/>
      <c r="W31" s="1"/>
      <c r="X31" s="177"/>
      <c r="Y31" s="136"/>
      <c r="Z31" s="136"/>
      <c r="AA31" s="136"/>
      <c r="AB31" s="136"/>
      <c r="AE31" s="136"/>
      <c r="AF31" s="136"/>
    </row>
    <row r="32" spans="1:32" x14ac:dyDescent="0.25">
      <c r="A32" s="198" t="s">
        <v>6</v>
      </c>
      <c r="B32" s="110">
        <v>969</v>
      </c>
      <c r="C32" s="110">
        <v>168</v>
      </c>
      <c r="D32" s="110">
        <v>752</v>
      </c>
      <c r="E32" s="110">
        <v>102</v>
      </c>
      <c r="F32" s="110">
        <v>1991</v>
      </c>
      <c r="N32" s="110" t="s">
        <v>226</v>
      </c>
      <c r="O32" s="110">
        <v>36</v>
      </c>
      <c r="P32" s="110">
        <v>14</v>
      </c>
      <c r="Q32" s="110">
        <v>50</v>
      </c>
      <c r="R32" s="205"/>
      <c r="T32" s="198"/>
      <c r="U32" s="113"/>
      <c r="V32" s="177"/>
      <c r="W32" s="1"/>
      <c r="X32" s="177"/>
      <c r="Y32" s="136"/>
      <c r="Z32" s="136"/>
      <c r="AA32" s="136"/>
      <c r="AB32" s="136"/>
      <c r="AC32" s="136"/>
      <c r="AD32" s="136"/>
      <c r="AE32" s="136"/>
      <c r="AF32" s="136"/>
    </row>
    <row r="33" spans="1:32" x14ac:dyDescent="0.25">
      <c r="A33" s="198" t="s">
        <v>7</v>
      </c>
      <c r="B33" s="110">
        <v>460</v>
      </c>
      <c r="C33" s="110">
        <v>56</v>
      </c>
      <c r="D33" s="110">
        <v>397</v>
      </c>
      <c r="E33" s="110">
        <v>27</v>
      </c>
      <c r="F33" s="110">
        <v>940</v>
      </c>
      <c r="N33" s="110" t="s">
        <v>227</v>
      </c>
      <c r="O33" s="110">
        <v>37</v>
      </c>
      <c r="P33" s="110">
        <v>22</v>
      </c>
      <c r="Q33" s="110">
        <v>59</v>
      </c>
      <c r="R33" s="205"/>
      <c r="T33" s="198"/>
      <c r="U33" s="113"/>
      <c r="V33" s="177"/>
      <c r="W33" s="1"/>
      <c r="X33" s="177"/>
      <c r="Y33" s="136"/>
      <c r="Z33" s="136"/>
      <c r="AA33" s="136"/>
      <c r="AB33" s="136"/>
      <c r="AE33" s="136"/>
      <c r="AF33" s="136"/>
    </row>
    <row r="34" spans="1:32" x14ac:dyDescent="0.25">
      <c r="A34" s="198" t="s">
        <v>200</v>
      </c>
      <c r="B34" s="110">
        <v>94</v>
      </c>
      <c r="C34" s="110">
        <v>9</v>
      </c>
      <c r="D34" s="110">
        <v>57</v>
      </c>
      <c r="E34" s="110">
        <v>6</v>
      </c>
      <c r="F34" s="110">
        <v>166</v>
      </c>
      <c r="N34" s="110" t="s">
        <v>228</v>
      </c>
      <c r="O34" s="110">
        <v>34</v>
      </c>
      <c r="P34" s="110">
        <v>18</v>
      </c>
      <c r="Q34" s="110">
        <v>52</v>
      </c>
      <c r="R34" s="205"/>
      <c r="T34" s="198"/>
      <c r="U34" s="113"/>
      <c r="V34" s="177"/>
      <c r="W34" s="1"/>
      <c r="X34" s="177"/>
      <c r="Y34" s="136"/>
      <c r="Z34" s="136"/>
      <c r="AA34" s="136"/>
      <c r="AB34" s="136"/>
      <c r="AC34" s="136"/>
      <c r="AD34" s="136"/>
      <c r="AE34" s="136"/>
      <c r="AF34" s="136"/>
    </row>
    <row r="35" spans="1:32" x14ac:dyDescent="0.25">
      <c r="A35" s="128" t="s">
        <v>201</v>
      </c>
      <c r="B35" s="129">
        <v>17</v>
      </c>
      <c r="C35" s="129"/>
      <c r="D35" s="129">
        <v>5</v>
      </c>
      <c r="E35" s="129"/>
      <c r="F35" s="129">
        <v>22</v>
      </c>
      <c r="N35" s="110" t="s">
        <v>229</v>
      </c>
      <c r="O35" s="110">
        <v>26</v>
      </c>
      <c r="P35" s="110">
        <v>9</v>
      </c>
      <c r="Q35" s="110">
        <v>35</v>
      </c>
      <c r="R35" s="205"/>
      <c r="T35" s="198"/>
      <c r="U35" s="113"/>
      <c r="V35" s="177"/>
      <c r="W35" s="1"/>
      <c r="X35" s="177"/>
      <c r="Y35" s="136"/>
      <c r="Z35" s="136"/>
      <c r="AA35" s="136"/>
      <c r="AB35" s="136"/>
      <c r="AC35" s="136"/>
      <c r="AD35" s="136"/>
      <c r="AE35" s="136"/>
      <c r="AF35" s="136"/>
    </row>
    <row r="36" spans="1:32" x14ac:dyDescent="0.25">
      <c r="A36" s="270" t="s">
        <v>11</v>
      </c>
      <c r="B36" s="110">
        <v>5241</v>
      </c>
      <c r="C36" s="110">
        <v>823</v>
      </c>
      <c r="D36" s="110">
        <v>3180</v>
      </c>
      <c r="E36" s="110">
        <v>413</v>
      </c>
      <c r="F36" s="110">
        <v>9657</v>
      </c>
      <c r="N36" s="110" t="s">
        <v>230</v>
      </c>
      <c r="O36" s="110">
        <v>22</v>
      </c>
      <c r="P36" s="110">
        <v>9</v>
      </c>
      <c r="Q36" s="110">
        <v>31</v>
      </c>
      <c r="R36" s="205"/>
      <c r="T36" s="198"/>
      <c r="U36" s="113"/>
      <c r="V36" s="177"/>
      <c r="W36" s="1"/>
      <c r="X36" s="177"/>
      <c r="Y36" s="136"/>
      <c r="Z36" s="136"/>
      <c r="AA36" s="136"/>
      <c r="AB36" s="136"/>
      <c r="AD36" s="136"/>
      <c r="AE36" s="136"/>
      <c r="AF36" s="136"/>
    </row>
    <row r="37" spans="1:32" x14ac:dyDescent="0.25">
      <c r="A37" s="270"/>
      <c r="B37" s="110"/>
      <c r="C37" s="110"/>
      <c r="D37" s="110"/>
      <c r="E37" s="110"/>
      <c r="F37" s="110"/>
      <c r="N37" s="110" t="s">
        <v>231</v>
      </c>
      <c r="O37" s="110">
        <v>23</v>
      </c>
      <c r="P37" s="110">
        <v>6</v>
      </c>
      <c r="Q37" s="110">
        <v>29</v>
      </c>
      <c r="R37" s="205"/>
      <c r="T37" s="198"/>
      <c r="U37" s="113"/>
      <c r="V37" s="177"/>
      <c r="W37" s="1"/>
      <c r="X37" s="177"/>
      <c r="Y37" s="136"/>
      <c r="Z37" s="136"/>
      <c r="AA37" s="136"/>
      <c r="AB37" s="136"/>
      <c r="AD37" s="136"/>
      <c r="AE37" s="136"/>
      <c r="AF37" s="136"/>
    </row>
    <row r="38" spans="1:32" x14ac:dyDescent="0.25">
      <c r="A38" s="270"/>
      <c r="B38" s="110"/>
      <c r="C38" s="110"/>
      <c r="D38" s="110"/>
      <c r="E38" s="110"/>
      <c r="F38" s="110"/>
      <c r="N38" s="110" t="s">
        <v>232</v>
      </c>
      <c r="O38" s="110">
        <v>23</v>
      </c>
      <c r="P38" s="110">
        <v>10</v>
      </c>
      <c r="Q38" s="110">
        <v>33</v>
      </c>
      <c r="R38" s="205"/>
      <c r="T38" s="198"/>
      <c r="U38" s="113"/>
      <c r="V38" s="177"/>
      <c r="W38" s="1"/>
      <c r="X38" s="177"/>
      <c r="Z38" s="136"/>
      <c r="AA38" s="136"/>
      <c r="AB38" s="136"/>
      <c r="AC38" s="136"/>
      <c r="AE38" s="136"/>
      <c r="AF38" s="136"/>
    </row>
    <row r="39" spans="1:32" x14ac:dyDescent="0.25">
      <c r="A39" s="203" t="s">
        <v>48</v>
      </c>
      <c r="B39" s="110"/>
      <c r="C39" s="110"/>
      <c r="D39" s="110"/>
      <c r="E39" s="110"/>
      <c r="F39" s="110"/>
      <c r="N39" s="110" t="s">
        <v>233</v>
      </c>
      <c r="O39" s="110">
        <v>22</v>
      </c>
      <c r="P39" s="110">
        <v>11</v>
      </c>
      <c r="Q39" s="110">
        <v>33</v>
      </c>
      <c r="R39" s="205"/>
      <c r="T39" s="198"/>
      <c r="U39" s="113"/>
      <c r="V39" s="177"/>
      <c r="W39" s="1"/>
      <c r="X39" s="177"/>
      <c r="Y39" s="136"/>
      <c r="Z39" s="136"/>
      <c r="AA39" s="136"/>
      <c r="AB39" s="136"/>
      <c r="AC39" s="136"/>
      <c r="AE39" s="136"/>
      <c r="AF39" s="136"/>
    </row>
    <row r="40" spans="1:32" x14ac:dyDescent="0.25">
      <c r="A40" s="110" t="s">
        <v>13</v>
      </c>
      <c r="B40" s="110">
        <v>2529</v>
      </c>
      <c r="C40" s="110">
        <v>454</v>
      </c>
      <c r="D40" s="110">
        <v>1370</v>
      </c>
      <c r="E40" s="110">
        <v>192</v>
      </c>
      <c r="F40" s="110">
        <v>4545</v>
      </c>
      <c r="N40" s="110" t="s">
        <v>234</v>
      </c>
      <c r="O40" s="110">
        <v>10</v>
      </c>
      <c r="P40" s="110">
        <v>9</v>
      </c>
      <c r="Q40" s="110">
        <v>19</v>
      </c>
      <c r="R40" s="205"/>
      <c r="T40" s="198"/>
      <c r="U40" s="113"/>
      <c r="V40" s="177"/>
      <c r="W40" s="1"/>
      <c r="X40" s="177"/>
      <c r="Z40" s="136"/>
      <c r="AA40" s="136"/>
      <c r="AB40" s="136"/>
      <c r="AC40" s="136"/>
      <c r="AE40" s="136"/>
      <c r="AF40" s="136"/>
    </row>
    <row r="41" spans="1:32" x14ac:dyDescent="0.25">
      <c r="A41" s="110" t="s">
        <v>202</v>
      </c>
      <c r="B41" s="110">
        <v>1681</v>
      </c>
      <c r="C41" s="110">
        <v>252</v>
      </c>
      <c r="D41" s="110">
        <v>967</v>
      </c>
      <c r="E41" s="110">
        <v>131</v>
      </c>
      <c r="F41" s="110">
        <v>3031</v>
      </c>
      <c r="N41" s="110" t="s">
        <v>235</v>
      </c>
      <c r="O41" s="110">
        <v>9</v>
      </c>
      <c r="P41" s="110">
        <v>12</v>
      </c>
      <c r="Q41" s="110">
        <v>21</v>
      </c>
      <c r="R41" s="205"/>
      <c r="T41" s="198"/>
      <c r="U41" s="113"/>
      <c r="V41" s="177"/>
      <c r="W41" s="1"/>
      <c r="X41" s="177"/>
      <c r="Z41" s="136"/>
      <c r="AA41" s="136"/>
      <c r="AB41" s="136"/>
      <c r="AE41" s="136"/>
      <c r="AF41" s="136"/>
    </row>
    <row r="42" spans="1:32" x14ac:dyDescent="0.25">
      <c r="A42" s="110" t="s">
        <v>15</v>
      </c>
      <c r="B42" s="110">
        <v>836</v>
      </c>
      <c r="C42" s="110">
        <v>77</v>
      </c>
      <c r="D42" s="135">
        <v>681</v>
      </c>
      <c r="E42" s="135">
        <v>69</v>
      </c>
      <c r="F42" s="110">
        <v>1663</v>
      </c>
      <c r="N42" s="110" t="s">
        <v>236</v>
      </c>
      <c r="O42" s="110">
        <v>8</v>
      </c>
      <c r="P42" s="110">
        <v>6</v>
      </c>
      <c r="Q42" s="110">
        <v>14</v>
      </c>
      <c r="R42" s="205"/>
      <c r="T42" s="198"/>
      <c r="U42" s="113"/>
      <c r="V42" s="177"/>
      <c r="W42" s="1"/>
      <c r="X42" s="177"/>
      <c r="Y42" s="136"/>
      <c r="Z42" s="136"/>
      <c r="AA42" s="136"/>
      <c r="AB42" s="136"/>
      <c r="AC42" s="136"/>
      <c r="AD42" s="136"/>
      <c r="AE42" s="136"/>
      <c r="AF42" s="136"/>
    </row>
    <row r="43" spans="1:32" x14ac:dyDescent="0.25">
      <c r="A43" s="110" t="s">
        <v>16</v>
      </c>
      <c r="B43" s="110">
        <v>149</v>
      </c>
      <c r="C43" s="110">
        <v>33</v>
      </c>
      <c r="D43" s="110">
        <v>138</v>
      </c>
      <c r="E43" s="110">
        <v>19</v>
      </c>
      <c r="F43" s="110">
        <v>339</v>
      </c>
      <c r="N43" s="110" t="s">
        <v>237</v>
      </c>
      <c r="O43" s="110">
        <v>18</v>
      </c>
      <c r="P43" s="110">
        <v>7</v>
      </c>
      <c r="Q43" s="110">
        <v>25</v>
      </c>
      <c r="R43" s="205"/>
      <c r="T43" s="198"/>
      <c r="U43" s="113"/>
      <c r="V43" s="177"/>
      <c r="W43" s="1"/>
      <c r="X43" s="177"/>
      <c r="Y43" s="136"/>
      <c r="Z43" s="136"/>
      <c r="AA43" s="136"/>
      <c r="AB43" s="136"/>
      <c r="AC43" s="136"/>
      <c r="AD43" s="136"/>
      <c r="AE43" s="136"/>
      <c r="AF43" s="136"/>
    </row>
    <row r="44" spans="1:32" x14ac:dyDescent="0.25">
      <c r="A44" s="129" t="s">
        <v>17</v>
      </c>
      <c r="B44" s="129">
        <v>46</v>
      </c>
      <c r="C44" s="129">
        <v>7</v>
      </c>
      <c r="D44" s="129">
        <v>24</v>
      </c>
      <c r="E44" s="129">
        <v>2</v>
      </c>
      <c r="F44" s="129">
        <v>79</v>
      </c>
      <c r="N44" s="110" t="s">
        <v>238</v>
      </c>
      <c r="O44" s="110">
        <v>9</v>
      </c>
      <c r="P44" s="110">
        <v>6</v>
      </c>
      <c r="Q44" s="110">
        <v>15</v>
      </c>
      <c r="R44" s="205"/>
      <c r="T44" s="198"/>
      <c r="U44" s="113"/>
      <c r="V44" s="177"/>
      <c r="W44" s="1"/>
      <c r="X44" s="177"/>
      <c r="Z44" s="136"/>
      <c r="AA44" s="136"/>
      <c r="AE44" s="136"/>
      <c r="AF44" s="136"/>
    </row>
    <row r="45" spans="1:32" x14ac:dyDescent="0.25">
      <c r="A45" s="270" t="s">
        <v>11</v>
      </c>
      <c r="B45" s="110">
        <v>5241</v>
      </c>
      <c r="C45" s="110">
        <v>823</v>
      </c>
      <c r="D45" s="110">
        <v>3180</v>
      </c>
      <c r="E45" s="110">
        <v>413</v>
      </c>
      <c r="F45" s="110">
        <v>9657</v>
      </c>
      <c r="G45" s="271"/>
      <c r="H45" s="271"/>
      <c r="I45" s="271"/>
      <c r="J45" s="271"/>
      <c r="K45" s="271"/>
      <c r="L45" s="271"/>
      <c r="M45" s="271"/>
      <c r="N45" s="110" t="s">
        <v>239</v>
      </c>
      <c r="O45" s="110">
        <v>16</v>
      </c>
      <c r="P45" s="110">
        <v>5</v>
      </c>
      <c r="Q45" s="110">
        <v>21</v>
      </c>
      <c r="R45" s="205"/>
      <c r="T45" s="198"/>
      <c r="U45" s="113"/>
      <c r="V45" s="177"/>
      <c r="W45" s="1"/>
      <c r="X45" s="177"/>
      <c r="Z45" s="136"/>
      <c r="AA45" s="136"/>
      <c r="AC45" s="136"/>
      <c r="AE45" s="136"/>
      <c r="AF45" s="136"/>
    </row>
    <row r="46" spans="1:32" x14ac:dyDescent="0.25">
      <c r="A46" s="110"/>
      <c r="B46" s="110"/>
      <c r="C46" s="110"/>
      <c r="D46" s="110"/>
      <c r="E46" s="110"/>
      <c r="F46" s="110"/>
      <c r="G46" s="271"/>
      <c r="H46" s="271"/>
      <c r="I46" s="271"/>
      <c r="J46" s="271"/>
      <c r="K46" s="271"/>
      <c r="L46" s="271"/>
      <c r="M46" s="271"/>
      <c r="N46" s="110" t="s">
        <v>240</v>
      </c>
      <c r="O46" s="110">
        <v>18</v>
      </c>
      <c r="P46" s="110">
        <v>4</v>
      </c>
      <c r="Q46" s="110">
        <v>22</v>
      </c>
      <c r="R46" s="205"/>
      <c r="T46" s="198"/>
      <c r="U46" s="113"/>
      <c r="V46" s="177"/>
      <c r="W46" s="1"/>
      <c r="X46" s="177"/>
      <c r="Z46" s="136"/>
      <c r="AA46" s="136"/>
      <c r="AC46" s="136"/>
      <c r="AE46" s="136"/>
      <c r="AF46" s="136"/>
    </row>
    <row r="47" spans="1:32" x14ac:dyDescent="0.25">
      <c r="A47" s="110"/>
      <c r="B47" s="110"/>
      <c r="C47" s="110"/>
      <c r="D47" s="110"/>
      <c r="E47" s="110"/>
      <c r="F47" s="110"/>
      <c r="G47" s="271"/>
      <c r="H47" s="271"/>
      <c r="I47" s="271"/>
      <c r="J47" s="271"/>
      <c r="K47" s="271"/>
      <c r="L47" s="271"/>
      <c r="M47" s="271"/>
      <c r="N47" s="110" t="s">
        <v>241</v>
      </c>
      <c r="O47" s="110">
        <v>9</v>
      </c>
      <c r="P47" s="110">
        <v>5</v>
      </c>
      <c r="Q47" s="110">
        <v>14</v>
      </c>
      <c r="R47" s="205"/>
      <c r="T47" s="198"/>
      <c r="U47" s="113"/>
      <c r="V47" s="177"/>
      <c r="W47" s="1"/>
      <c r="X47" s="177"/>
      <c r="Y47" s="136"/>
      <c r="Z47" s="136"/>
      <c r="AA47" s="136"/>
      <c r="AB47" s="136"/>
      <c r="AC47" s="136"/>
      <c r="AE47" s="136"/>
      <c r="AF47" s="136"/>
    </row>
    <row r="48" spans="1:32" x14ac:dyDescent="0.25">
      <c r="A48" s="110"/>
      <c r="B48" s="110"/>
      <c r="C48" s="110"/>
      <c r="D48" s="110"/>
      <c r="E48" s="110"/>
      <c r="F48" s="110"/>
      <c r="G48" s="271"/>
      <c r="H48" s="271"/>
      <c r="I48" s="271"/>
      <c r="J48" s="271"/>
      <c r="K48" s="271"/>
      <c r="L48" s="271"/>
      <c r="M48" s="271"/>
      <c r="N48" s="110" t="s">
        <v>242</v>
      </c>
      <c r="O48" s="110">
        <v>7</v>
      </c>
      <c r="P48" s="110">
        <v>8</v>
      </c>
      <c r="Q48" s="110">
        <v>15</v>
      </c>
      <c r="R48" s="205"/>
      <c r="T48" s="198"/>
      <c r="V48" s="1"/>
      <c r="W48" s="177"/>
      <c r="X48" s="177"/>
      <c r="Z48" s="136"/>
      <c r="AA48" s="136"/>
      <c r="AB48" s="136"/>
      <c r="AE48" s="136"/>
      <c r="AF48" s="136"/>
    </row>
    <row r="49" spans="1:32" x14ac:dyDescent="0.25">
      <c r="A49" s="203" t="s">
        <v>206</v>
      </c>
      <c r="B49" s="110"/>
      <c r="C49" s="110"/>
      <c r="D49" s="110"/>
      <c r="E49" s="110"/>
      <c r="F49" s="110"/>
      <c r="N49" s="110" t="s">
        <v>243</v>
      </c>
      <c r="O49" s="110">
        <v>7</v>
      </c>
      <c r="P49" s="110">
        <v>3</v>
      </c>
      <c r="Q49" s="110">
        <v>10</v>
      </c>
      <c r="R49" s="205"/>
      <c r="T49" s="198"/>
      <c r="U49" s="113"/>
      <c r="V49" s="177"/>
      <c r="W49" s="1"/>
      <c r="X49" s="177"/>
      <c r="Z49" s="136"/>
      <c r="AA49" s="136"/>
      <c r="AC49" s="136"/>
      <c r="AE49" s="136"/>
      <c r="AF49" s="136"/>
    </row>
    <row r="50" spans="1:32" x14ac:dyDescent="0.25">
      <c r="A50" s="248" t="s">
        <v>167</v>
      </c>
      <c r="B50" s="110">
        <v>27</v>
      </c>
      <c r="C50" s="110">
        <v>4</v>
      </c>
      <c r="D50" s="110">
        <v>3</v>
      </c>
      <c r="E50" s="110"/>
      <c r="F50" s="110">
        <v>34</v>
      </c>
      <c r="N50" s="110" t="s">
        <v>244</v>
      </c>
      <c r="O50" s="110">
        <v>5</v>
      </c>
      <c r="P50" s="110">
        <v>2</v>
      </c>
      <c r="Q50" s="110">
        <v>7</v>
      </c>
      <c r="R50" s="205"/>
      <c r="T50" s="198"/>
      <c r="U50" s="113"/>
      <c r="V50" s="177"/>
      <c r="W50" s="1"/>
      <c r="X50" s="177"/>
      <c r="Y50" s="136"/>
      <c r="Z50" s="136"/>
      <c r="AA50" s="136"/>
      <c r="AB50" s="136"/>
      <c r="AC50" s="136"/>
      <c r="AD50" s="136"/>
      <c r="AE50" s="136"/>
      <c r="AF50" s="136"/>
    </row>
    <row r="51" spans="1:32" x14ac:dyDescent="0.25">
      <c r="A51" s="248" t="s">
        <v>168</v>
      </c>
      <c r="B51" s="110">
        <v>109</v>
      </c>
      <c r="C51" s="110">
        <v>20</v>
      </c>
      <c r="D51" s="110">
        <v>29</v>
      </c>
      <c r="E51" s="110">
        <v>6</v>
      </c>
      <c r="F51" s="110">
        <v>164</v>
      </c>
      <c r="N51" s="110" t="s">
        <v>245</v>
      </c>
      <c r="O51" s="110">
        <v>10</v>
      </c>
      <c r="P51" s="110">
        <v>3</v>
      </c>
      <c r="Q51" s="110">
        <v>13</v>
      </c>
      <c r="R51" s="205"/>
      <c r="T51" s="198"/>
      <c r="U51" s="113"/>
      <c r="V51" s="177"/>
      <c r="W51" s="1"/>
      <c r="X51" s="177"/>
    </row>
    <row r="52" spans="1:32" x14ac:dyDescent="0.25">
      <c r="A52" s="248" t="s">
        <v>169</v>
      </c>
      <c r="B52" s="110">
        <v>798</v>
      </c>
      <c r="C52" s="110">
        <v>110</v>
      </c>
      <c r="D52" s="110">
        <v>529</v>
      </c>
      <c r="E52" s="110">
        <v>63</v>
      </c>
      <c r="F52" s="110">
        <v>1500</v>
      </c>
      <c r="N52" s="110" t="s">
        <v>246</v>
      </c>
      <c r="O52" s="110">
        <v>4</v>
      </c>
      <c r="P52" s="110">
        <v>6</v>
      </c>
      <c r="Q52" s="110">
        <v>10</v>
      </c>
      <c r="R52" s="205"/>
      <c r="T52" s="198"/>
      <c r="U52" s="113"/>
      <c r="V52" s="177"/>
      <c r="W52" s="1"/>
      <c r="X52" s="177"/>
    </row>
    <row r="53" spans="1:32" x14ac:dyDescent="0.25">
      <c r="A53" s="248" t="s">
        <v>170</v>
      </c>
      <c r="B53" s="110">
        <v>1848</v>
      </c>
      <c r="C53" s="110">
        <v>359</v>
      </c>
      <c r="D53" s="110">
        <v>1326</v>
      </c>
      <c r="E53" s="110">
        <v>194</v>
      </c>
      <c r="F53" s="110">
        <v>3727</v>
      </c>
      <c r="N53" s="110" t="s">
        <v>247</v>
      </c>
      <c r="O53" s="110">
        <v>6</v>
      </c>
      <c r="P53" s="110">
        <v>4</v>
      </c>
      <c r="Q53" s="110">
        <v>10</v>
      </c>
      <c r="R53" s="205"/>
      <c r="T53" s="198"/>
      <c r="U53" s="113"/>
      <c r="V53" s="177"/>
      <c r="W53" s="1"/>
      <c r="X53" s="177"/>
    </row>
    <row r="54" spans="1:32" x14ac:dyDescent="0.25">
      <c r="A54" s="248" t="s">
        <v>171</v>
      </c>
      <c r="B54" s="110">
        <v>1455</v>
      </c>
      <c r="C54" s="110">
        <v>216</v>
      </c>
      <c r="D54" s="110">
        <v>889</v>
      </c>
      <c r="E54" s="110">
        <v>106</v>
      </c>
      <c r="F54" s="110">
        <v>2666</v>
      </c>
      <c r="N54" s="110" t="s">
        <v>248</v>
      </c>
      <c r="O54" s="110">
        <v>15</v>
      </c>
      <c r="P54" s="110">
        <v>8</v>
      </c>
      <c r="Q54" s="110">
        <v>23</v>
      </c>
      <c r="R54" s="205"/>
      <c r="T54" s="198"/>
      <c r="U54" s="113"/>
      <c r="V54" s="177"/>
      <c r="W54" s="1"/>
      <c r="X54" s="177"/>
    </row>
    <row r="55" spans="1:32" x14ac:dyDescent="0.25">
      <c r="A55" s="248" t="s">
        <v>203</v>
      </c>
      <c r="B55" s="110">
        <v>749</v>
      </c>
      <c r="C55" s="110">
        <v>104</v>
      </c>
      <c r="D55" s="110">
        <v>309</v>
      </c>
      <c r="E55" s="110">
        <v>42</v>
      </c>
      <c r="F55" s="110">
        <v>1204</v>
      </c>
      <c r="N55" s="110" t="s">
        <v>249</v>
      </c>
      <c r="O55" s="110">
        <v>3</v>
      </c>
      <c r="P55" s="110">
        <v>1</v>
      </c>
      <c r="Q55" s="110">
        <v>4</v>
      </c>
      <c r="R55" s="205"/>
      <c r="T55" s="198"/>
      <c r="U55" s="113"/>
      <c r="V55" s="177"/>
      <c r="W55" s="1"/>
      <c r="X55" s="177"/>
    </row>
    <row r="56" spans="1:32" x14ac:dyDescent="0.25">
      <c r="A56" s="110" t="s">
        <v>204</v>
      </c>
      <c r="B56" s="110">
        <v>65</v>
      </c>
      <c r="C56" s="110">
        <v>5</v>
      </c>
      <c r="D56" s="110">
        <v>41</v>
      </c>
      <c r="E56" s="110">
        <v>1</v>
      </c>
      <c r="F56" s="110">
        <v>112</v>
      </c>
      <c r="N56" s="110" t="s">
        <v>250</v>
      </c>
      <c r="O56" s="110">
        <v>2</v>
      </c>
      <c r="P56" s="110">
        <v>6</v>
      </c>
      <c r="Q56" s="110">
        <v>8</v>
      </c>
      <c r="R56" s="205"/>
      <c r="T56" s="198"/>
      <c r="U56" s="113"/>
      <c r="V56" s="177"/>
      <c r="W56" s="1"/>
      <c r="X56" s="177"/>
    </row>
    <row r="57" spans="1:32" x14ac:dyDescent="0.25">
      <c r="A57" s="110" t="s">
        <v>205</v>
      </c>
      <c r="B57" s="129">
        <v>129</v>
      </c>
      <c r="C57" s="129">
        <v>1</v>
      </c>
      <c r="D57" s="129">
        <v>54</v>
      </c>
      <c r="E57" s="129">
        <v>1</v>
      </c>
      <c r="F57" s="129">
        <v>185</v>
      </c>
      <c r="N57" s="110" t="s">
        <v>251</v>
      </c>
      <c r="O57" s="110">
        <v>11</v>
      </c>
      <c r="P57" s="110">
        <v>3</v>
      </c>
      <c r="Q57" s="110">
        <v>14</v>
      </c>
      <c r="R57" s="205"/>
      <c r="T57" s="198"/>
      <c r="U57" s="113"/>
      <c r="V57" s="177"/>
      <c r="W57" s="1"/>
      <c r="X57" s="177"/>
    </row>
    <row r="58" spans="1:32" x14ac:dyDescent="0.25">
      <c r="A58" s="255" t="s">
        <v>11</v>
      </c>
      <c r="B58" s="110">
        <v>5180</v>
      </c>
      <c r="C58" s="110">
        <v>819</v>
      </c>
      <c r="D58" s="110">
        <v>3180</v>
      </c>
      <c r="E58" s="110">
        <v>413</v>
      </c>
      <c r="F58" s="110">
        <v>9592</v>
      </c>
      <c r="N58" s="110" t="s">
        <v>252</v>
      </c>
      <c r="O58" s="110">
        <v>2</v>
      </c>
      <c r="P58" s="110">
        <v>3</v>
      </c>
      <c r="Q58" s="110">
        <v>5</v>
      </c>
      <c r="R58" s="205"/>
      <c r="T58" s="198"/>
      <c r="U58" s="113"/>
      <c r="V58" s="177"/>
      <c r="W58" s="1"/>
      <c r="X58" s="177"/>
    </row>
    <row r="59" spans="1:32" x14ac:dyDescent="0.25">
      <c r="A59" s="202" t="s">
        <v>296</v>
      </c>
      <c r="N59" s="110" t="s">
        <v>253</v>
      </c>
      <c r="O59" s="110">
        <v>8</v>
      </c>
      <c r="P59" s="110">
        <v>6</v>
      </c>
      <c r="Q59" s="110">
        <v>14</v>
      </c>
      <c r="R59" s="205"/>
      <c r="T59" s="198"/>
      <c r="U59" s="113"/>
      <c r="V59" s="177"/>
      <c r="W59" s="1"/>
      <c r="X59" s="177"/>
    </row>
    <row r="60" spans="1:32" x14ac:dyDescent="0.25">
      <c r="N60" s="110" t="s">
        <v>254</v>
      </c>
      <c r="O60" s="110">
        <v>5</v>
      </c>
      <c r="P60" s="110">
        <v>4</v>
      </c>
      <c r="Q60" s="110">
        <v>9</v>
      </c>
      <c r="R60" s="205"/>
      <c r="T60" s="198"/>
      <c r="U60" s="113"/>
      <c r="V60" s="177"/>
      <c r="W60" s="1"/>
      <c r="X60" s="177"/>
    </row>
    <row r="61" spans="1:32" x14ac:dyDescent="0.25">
      <c r="N61" s="110" t="s">
        <v>255</v>
      </c>
      <c r="O61" s="110">
        <v>6</v>
      </c>
      <c r="P61" s="110">
        <v>4</v>
      </c>
      <c r="Q61" s="110">
        <v>10</v>
      </c>
      <c r="R61" s="205"/>
      <c r="T61" s="198"/>
      <c r="U61" s="113"/>
      <c r="V61" s="177"/>
      <c r="W61" s="1"/>
      <c r="X61" s="177"/>
    </row>
    <row r="62" spans="1:32" x14ac:dyDescent="0.25">
      <c r="N62" s="110" t="s">
        <v>256</v>
      </c>
      <c r="O62" s="110">
        <v>5</v>
      </c>
      <c r="P62" s="110">
        <v>1</v>
      </c>
      <c r="Q62" s="110">
        <v>6</v>
      </c>
      <c r="R62" s="205"/>
      <c r="T62" s="198"/>
      <c r="U62" s="113"/>
      <c r="V62" s="177"/>
      <c r="W62" s="1"/>
      <c r="X62" s="177"/>
    </row>
    <row r="63" spans="1:32" x14ac:dyDescent="0.25">
      <c r="N63" s="110" t="s">
        <v>257</v>
      </c>
      <c r="O63" s="110">
        <v>4</v>
      </c>
      <c r="P63" s="110"/>
      <c r="Q63" s="110">
        <v>4</v>
      </c>
      <c r="R63" s="205"/>
      <c r="T63" s="198"/>
      <c r="U63" s="113"/>
      <c r="V63" s="177"/>
      <c r="W63" s="1"/>
      <c r="X63" s="177"/>
    </row>
    <row r="64" spans="1:32" x14ac:dyDescent="0.25">
      <c r="N64" s="110" t="s">
        <v>258</v>
      </c>
      <c r="O64" s="110">
        <v>5</v>
      </c>
      <c r="P64" s="110">
        <v>1</v>
      </c>
      <c r="Q64" s="110">
        <v>6</v>
      </c>
      <c r="R64" s="205"/>
      <c r="T64" s="198"/>
      <c r="U64" s="113"/>
      <c r="V64" s="177"/>
      <c r="W64" s="1"/>
      <c r="X64" s="177"/>
    </row>
    <row r="65" spans="1:24" x14ac:dyDescent="0.25">
      <c r="N65" s="110" t="s">
        <v>259</v>
      </c>
      <c r="O65" s="110">
        <v>5</v>
      </c>
      <c r="P65" s="110">
        <v>1</v>
      </c>
      <c r="Q65" s="110">
        <v>6</v>
      </c>
      <c r="R65" s="205"/>
      <c r="T65" s="198"/>
      <c r="U65" s="113"/>
      <c r="V65" s="177"/>
      <c r="W65" s="1"/>
      <c r="X65" s="177"/>
    </row>
    <row r="66" spans="1:24" x14ac:dyDescent="0.25">
      <c r="N66" s="110" t="s">
        <v>260</v>
      </c>
      <c r="O66" s="110">
        <v>6</v>
      </c>
      <c r="P66" s="110"/>
      <c r="Q66" s="110">
        <v>6</v>
      </c>
      <c r="R66" s="205"/>
      <c r="T66" s="198"/>
      <c r="U66" s="113"/>
      <c r="V66" s="177"/>
      <c r="W66" s="1"/>
      <c r="X66" s="177"/>
    </row>
    <row r="67" spans="1:24" x14ac:dyDescent="0.25">
      <c r="N67" s="110" t="s">
        <v>261</v>
      </c>
      <c r="O67" s="110">
        <v>5</v>
      </c>
      <c r="P67" s="110">
        <v>2</v>
      </c>
      <c r="Q67" s="110">
        <v>7</v>
      </c>
      <c r="R67" s="205"/>
      <c r="T67" s="198"/>
      <c r="U67" s="113"/>
      <c r="V67" s="177"/>
      <c r="W67" s="1"/>
      <c r="X67" s="177"/>
    </row>
    <row r="68" spans="1:24" x14ac:dyDescent="0.25">
      <c r="A68" s="271"/>
      <c r="B68" s="292" t="s">
        <v>3</v>
      </c>
      <c r="C68" s="292"/>
      <c r="D68" s="292"/>
      <c r="E68" s="292" t="s">
        <v>10</v>
      </c>
      <c r="F68" s="292"/>
      <c r="G68" s="292"/>
      <c r="H68" s="271" t="s">
        <v>11</v>
      </c>
      <c r="N68" s="110" t="s">
        <v>262</v>
      </c>
      <c r="O68" s="110"/>
      <c r="P68" s="110">
        <v>1</v>
      </c>
      <c r="Q68" s="110">
        <v>1</v>
      </c>
      <c r="R68" s="205"/>
      <c r="T68" s="198"/>
      <c r="U68" s="113"/>
      <c r="V68" s="1"/>
      <c r="W68" s="1"/>
      <c r="X68" s="177"/>
    </row>
    <row r="69" spans="1:24" x14ac:dyDescent="0.25">
      <c r="A69" s="271"/>
      <c r="B69" s="271" t="s">
        <v>516</v>
      </c>
      <c r="C69" s="271" t="s">
        <v>113</v>
      </c>
      <c r="D69" s="271" t="s">
        <v>517</v>
      </c>
      <c r="E69" s="271" t="s">
        <v>516</v>
      </c>
      <c r="F69" s="271" t="s">
        <v>113</v>
      </c>
      <c r="G69" s="271" t="s">
        <v>517</v>
      </c>
      <c r="H69" s="271"/>
      <c r="N69" s="110" t="s">
        <v>263</v>
      </c>
      <c r="O69" s="110">
        <v>1</v>
      </c>
      <c r="P69" s="110">
        <v>1</v>
      </c>
      <c r="Q69" s="110">
        <v>2</v>
      </c>
      <c r="R69" s="205"/>
      <c r="T69" s="198"/>
      <c r="U69" s="113"/>
      <c r="V69" s="177"/>
      <c r="W69" s="1"/>
      <c r="X69" s="177"/>
    </row>
    <row r="70" spans="1:24" x14ac:dyDescent="0.25">
      <c r="A70" s="271" t="s">
        <v>549</v>
      </c>
      <c r="B70" s="112">
        <v>5241</v>
      </c>
      <c r="C70" s="271">
        <v>28</v>
      </c>
      <c r="D70" s="112">
        <v>3180</v>
      </c>
      <c r="E70" s="271">
        <v>823</v>
      </c>
      <c r="F70" s="271">
        <v>1</v>
      </c>
      <c r="G70" s="271">
        <v>413</v>
      </c>
      <c r="H70" s="112">
        <v>9686</v>
      </c>
      <c r="N70" s="110" t="s">
        <v>264</v>
      </c>
      <c r="O70" s="110">
        <v>2</v>
      </c>
      <c r="P70" s="110"/>
      <c r="Q70" s="110">
        <v>2</v>
      </c>
      <c r="R70" s="205"/>
      <c r="T70" s="198"/>
      <c r="U70" s="113"/>
      <c r="V70" s="1"/>
      <c r="W70" s="1"/>
      <c r="X70" s="177"/>
    </row>
    <row r="71" spans="1:24" s="229" customFormat="1" x14ac:dyDescent="0.25">
      <c r="A71" s="271" t="s">
        <v>552</v>
      </c>
      <c r="B71" s="112">
        <v>14683</v>
      </c>
      <c r="C71" s="271">
        <v>23</v>
      </c>
      <c r="D71" s="112">
        <v>9067</v>
      </c>
      <c r="E71" s="112">
        <v>1914</v>
      </c>
      <c r="F71" s="271"/>
      <c r="G71" s="271">
        <v>979</v>
      </c>
      <c r="H71" s="112">
        <v>26666</v>
      </c>
      <c r="I71" s="202"/>
      <c r="J71" s="202"/>
      <c r="L71" s="202"/>
      <c r="M71" s="202"/>
      <c r="N71" s="110" t="s">
        <v>514</v>
      </c>
      <c r="O71" s="110">
        <v>1</v>
      </c>
      <c r="P71" s="110"/>
      <c r="Q71" s="110">
        <v>1</v>
      </c>
      <c r="R71" s="205"/>
      <c r="T71" s="227"/>
      <c r="U71" s="113"/>
      <c r="V71" s="1"/>
      <c r="W71" s="1"/>
      <c r="X71" s="177"/>
    </row>
    <row r="72" spans="1:24" x14ac:dyDescent="0.25">
      <c r="A72" s="271" t="s">
        <v>553</v>
      </c>
      <c r="B72" s="112">
        <v>62030087</v>
      </c>
      <c r="C72" s="112">
        <v>3368730</v>
      </c>
      <c r="D72" s="112">
        <v>23232401</v>
      </c>
      <c r="E72" s="112">
        <v>3089514</v>
      </c>
      <c r="F72" s="112">
        <v>363249</v>
      </c>
      <c r="G72" s="112">
        <v>754092</v>
      </c>
      <c r="H72" s="112">
        <v>92838073</v>
      </c>
      <c r="N72" s="110" t="s">
        <v>515</v>
      </c>
      <c r="O72" s="110"/>
      <c r="P72" s="110">
        <v>1</v>
      </c>
      <c r="Q72" s="110">
        <v>1</v>
      </c>
      <c r="R72" s="205"/>
      <c r="T72" s="198"/>
      <c r="U72" s="113"/>
      <c r="V72" s="1"/>
      <c r="W72" s="1"/>
      <c r="X72" s="177"/>
    </row>
    <row r="73" spans="1:24" x14ac:dyDescent="0.25">
      <c r="A73" s="271" t="s">
        <v>554</v>
      </c>
      <c r="B73" s="112">
        <v>20921417</v>
      </c>
      <c r="C73" s="112">
        <v>1777353</v>
      </c>
      <c r="D73" s="112">
        <v>4563378</v>
      </c>
      <c r="E73" s="112">
        <v>2752986</v>
      </c>
      <c r="F73" s="112">
        <v>363249</v>
      </c>
      <c r="G73" s="112">
        <v>424224</v>
      </c>
      <c r="H73" s="112">
        <v>30802607</v>
      </c>
      <c r="N73" s="110" t="s">
        <v>11</v>
      </c>
      <c r="O73" s="110">
        <v>6064</v>
      </c>
      <c r="P73" s="110">
        <v>3593</v>
      </c>
      <c r="Q73" s="110">
        <v>9657</v>
      </c>
      <c r="R73" s="206"/>
      <c r="T73" s="198"/>
      <c r="U73" s="113"/>
      <c r="V73" s="1"/>
      <c r="W73" s="1"/>
      <c r="X73" s="177"/>
    </row>
    <row r="74" spans="1:24" x14ac:dyDescent="0.25">
      <c r="A74" s="271" t="s">
        <v>555</v>
      </c>
      <c r="B74" s="112">
        <v>62555</v>
      </c>
      <c r="C74" s="271">
        <v>128</v>
      </c>
      <c r="D74" s="112">
        <v>91276</v>
      </c>
      <c r="E74" s="112">
        <v>12088</v>
      </c>
      <c r="F74" s="271"/>
      <c r="G74" s="112">
        <v>13031</v>
      </c>
      <c r="H74" s="112">
        <v>179078</v>
      </c>
      <c r="N74" s="204" t="s">
        <v>296</v>
      </c>
      <c r="O74" s="110"/>
      <c r="P74" s="110"/>
      <c r="Q74" s="110"/>
      <c r="R74" s="110"/>
      <c r="T74" s="198"/>
      <c r="U74" s="113"/>
      <c r="V74" s="177"/>
      <c r="W74" s="177"/>
      <c r="X74" s="177"/>
    </row>
    <row r="75" spans="1:24" x14ac:dyDescent="0.25">
      <c r="A75" s="271" t="s">
        <v>556</v>
      </c>
      <c r="B75" s="112">
        <v>29471</v>
      </c>
      <c r="C75" s="271">
        <v>29</v>
      </c>
      <c r="D75" s="112">
        <v>17443</v>
      </c>
      <c r="E75" s="112">
        <v>4580</v>
      </c>
      <c r="F75" s="271"/>
      <c r="G75" s="112">
        <v>2259</v>
      </c>
      <c r="H75" s="112">
        <v>53782</v>
      </c>
      <c r="I75" s="229"/>
      <c r="J75" s="229"/>
      <c r="L75" s="229"/>
      <c r="M75" s="229"/>
      <c r="N75" s="178"/>
    </row>
    <row r="76" spans="1:24" x14ac:dyDescent="0.25">
      <c r="A76" s="271" t="s">
        <v>557</v>
      </c>
      <c r="B76" s="112">
        <v>61412078</v>
      </c>
      <c r="C76" s="112">
        <v>1073106</v>
      </c>
      <c r="D76" s="112">
        <v>25183751</v>
      </c>
      <c r="E76" s="112">
        <v>3074994</v>
      </c>
      <c r="F76" s="271"/>
      <c r="G76" s="112">
        <v>1233420</v>
      </c>
      <c r="H76" s="112">
        <v>91977349</v>
      </c>
    </row>
    <row r="77" spans="1:24" x14ac:dyDescent="0.25">
      <c r="A77" s="271" t="s">
        <v>558</v>
      </c>
      <c r="B77" s="112">
        <v>20134797</v>
      </c>
      <c r="C77" s="112">
        <v>754938</v>
      </c>
      <c r="D77" s="112">
        <v>5069302</v>
      </c>
      <c r="E77" s="112">
        <v>2691576</v>
      </c>
      <c r="F77" s="271"/>
      <c r="G77" s="112">
        <v>313284</v>
      </c>
      <c r="H77" s="112">
        <v>28963897</v>
      </c>
    </row>
    <row r="78" spans="1:24" x14ac:dyDescent="0.25">
      <c r="A78" s="271" t="s">
        <v>559</v>
      </c>
      <c r="B78" s="112">
        <v>58115</v>
      </c>
      <c r="C78" s="112">
        <v>4937</v>
      </c>
      <c r="D78" s="112">
        <v>12676</v>
      </c>
      <c r="E78" s="112">
        <v>7647</v>
      </c>
      <c r="F78" s="112">
        <v>1009</v>
      </c>
      <c r="G78" s="112">
        <v>1178</v>
      </c>
      <c r="H78" s="112">
        <v>85563</v>
      </c>
    </row>
    <row r="79" spans="1:24" x14ac:dyDescent="0.25">
      <c r="A79" s="271" t="s">
        <v>560</v>
      </c>
      <c r="B79" s="112">
        <v>172306</v>
      </c>
      <c r="C79" s="112">
        <v>9358</v>
      </c>
      <c r="D79" s="112">
        <v>64534</v>
      </c>
      <c r="E79" s="112">
        <v>8582</v>
      </c>
      <c r="F79" s="112">
        <v>1009</v>
      </c>
      <c r="G79" s="112">
        <v>2095</v>
      </c>
      <c r="H79" s="112">
        <v>257884</v>
      </c>
    </row>
    <row r="80" spans="1:24" x14ac:dyDescent="0.25">
      <c r="A80" s="271" t="s">
        <v>420</v>
      </c>
      <c r="B80" s="275">
        <v>0.54110000000000003</v>
      </c>
      <c r="C80" s="275">
        <v>2.8999999999999998E-3</v>
      </c>
      <c r="D80" s="275">
        <v>0.32829999999999998</v>
      </c>
      <c r="E80" s="275">
        <v>8.5000000000000006E-2</v>
      </c>
      <c r="F80" s="275">
        <v>1E-4</v>
      </c>
      <c r="G80" s="275">
        <v>4.2599999999999999E-2</v>
      </c>
      <c r="H80" s="275">
        <v>1</v>
      </c>
    </row>
  </sheetData>
  <mergeCells count="10">
    <mergeCell ref="B68:D68"/>
    <mergeCell ref="E68:G68"/>
    <mergeCell ref="V25:X25"/>
    <mergeCell ref="Y25:AA25"/>
    <mergeCell ref="A1:U1"/>
    <mergeCell ref="B23:C23"/>
    <mergeCell ref="D23:E23"/>
    <mergeCell ref="B2:L2"/>
    <mergeCell ref="P2:Q2"/>
    <mergeCell ref="R2:S2"/>
  </mergeCells>
  <pageMargins left="0.7" right="0.7" top="0.75" bottom="0.75" header="0.3" footer="0.3"/>
  <pageSetup orientation="portrait" horizontalDpi="300" verticalDpi="300" r:id="rId1"/>
  <ignoredErrors>
    <ignoredError sqref="B3:J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79"/>
  <sheetViews>
    <sheetView topLeftCell="A40" workbookViewId="0">
      <selection activeCell="E81" sqref="E81"/>
    </sheetView>
  </sheetViews>
  <sheetFormatPr defaultRowHeight="15" x14ac:dyDescent="0.25"/>
  <cols>
    <col min="1" max="1" width="21" style="7" bestFit="1" customWidth="1"/>
    <col min="2" max="2" width="34.140625" style="7" customWidth="1"/>
    <col min="3" max="3" width="24.28515625" style="7" customWidth="1"/>
    <col min="4" max="4" width="7.28515625" style="7" bestFit="1" customWidth="1"/>
    <col min="5" max="5" width="17.28515625" style="7" bestFit="1" customWidth="1"/>
    <col min="6" max="6" width="14.42578125" style="7" customWidth="1"/>
    <col min="7" max="7" width="7.5703125" style="7" bestFit="1" customWidth="1"/>
    <col min="8" max="8" width="8.7109375" style="7" customWidth="1"/>
    <col min="9" max="9" width="11.5703125" style="7" customWidth="1"/>
    <col min="10" max="10" width="8.7109375" style="7" bestFit="1" customWidth="1"/>
    <col min="11" max="11" width="5.5703125" style="7" bestFit="1" customWidth="1"/>
    <col min="12" max="12" width="11.28515625" style="7" bestFit="1" customWidth="1"/>
    <col min="13" max="13" width="3.85546875" style="7" customWidth="1"/>
    <col min="14" max="14" width="22.85546875" style="7" customWidth="1"/>
    <col min="15" max="15" width="30" style="7" bestFit="1" customWidth="1"/>
    <col min="16" max="16" width="21" style="7" bestFit="1" customWidth="1"/>
    <col min="17" max="17" width="5.5703125" style="7" bestFit="1" customWidth="1"/>
    <col min="18" max="18" width="7.5703125" style="7" bestFit="1" customWidth="1"/>
    <col min="19" max="19" width="12.28515625" style="7" customWidth="1"/>
    <col min="20" max="25" width="9.140625" style="7"/>
    <col min="26" max="26" width="7.85546875" style="7" customWidth="1"/>
    <col min="27" max="27" width="11" style="7" customWidth="1"/>
    <col min="28" max="16384" width="9.140625" style="7"/>
  </cols>
  <sheetData>
    <row r="1" spans="1:27" x14ac:dyDescent="0.25">
      <c r="A1" s="281" t="s">
        <v>426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</row>
    <row r="2" spans="1:27" s="281" customFormat="1" x14ac:dyDescent="0.25"/>
    <row r="3" spans="1:27" x14ac:dyDescent="0.25">
      <c r="B3" s="281" t="s">
        <v>407</v>
      </c>
      <c r="C3" s="281"/>
      <c r="D3" s="281"/>
      <c r="E3" s="281"/>
      <c r="F3" s="281"/>
      <c r="G3" s="281"/>
      <c r="N3" s="233" t="s">
        <v>406</v>
      </c>
    </row>
    <row r="4" spans="1:27" x14ac:dyDescent="0.25">
      <c r="A4"/>
      <c r="B4"/>
      <c r="C4"/>
      <c r="D4" s="243" t="s">
        <v>3</v>
      </c>
      <c r="E4" s="243" t="s">
        <v>10</v>
      </c>
      <c r="F4" s="241"/>
      <c r="G4" s="241"/>
      <c r="H4" s="241"/>
      <c r="I4" s="241"/>
      <c r="J4" s="241"/>
      <c r="K4" s="241"/>
      <c r="L4" s="241"/>
      <c r="M4" s="241"/>
      <c r="N4" s="245"/>
      <c r="O4" s="294" t="s">
        <v>172</v>
      </c>
      <c r="P4" s="294"/>
      <c r="Q4" s="294"/>
      <c r="R4" s="294"/>
      <c r="S4" s="294"/>
      <c r="T4" s="294"/>
      <c r="U4" s="294" t="s">
        <v>173</v>
      </c>
      <c r="V4" s="294"/>
      <c r="W4" s="294"/>
      <c r="X4" s="294"/>
      <c r="Y4" s="110"/>
    </row>
    <row r="5" spans="1:27" x14ac:dyDescent="0.25">
      <c r="A5" s="295" t="s">
        <v>267</v>
      </c>
      <c r="B5" s="295" t="s">
        <v>268</v>
      </c>
      <c r="C5" s="246" t="s">
        <v>138</v>
      </c>
      <c r="D5" s="244">
        <v>1</v>
      </c>
      <c r="E5"/>
      <c r="F5" s="241"/>
      <c r="G5" s="241"/>
      <c r="H5" s="241"/>
      <c r="I5" s="241"/>
      <c r="J5" s="241"/>
      <c r="K5" s="241"/>
      <c r="L5" s="241"/>
      <c r="M5" s="241"/>
      <c r="N5" s="245"/>
      <c r="O5" s="297" t="s">
        <v>516</v>
      </c>
      <c r="P5" s="297"/>
      <c r="Q5" s="297"/>
      <c r="R5" s="297" t="s">
        <v>517</v>
      </c>
      <c r="S5" s="297"/>
      <c r="T5" s="297"/>
      <c r="U5" s="297" t="s">
        <v>516</v>
      </c>
      <c r="V5" s="297"/>
      <c r="W5" s="297"/>
      <c r="X5" s="297" t="s">
        <v>517</v>
      </c>
      <c r="Y5" s="297"/>
      <c r="Z5" s="297"/>
      <c r="AA5" s="121" t="s">
        <v>11</v>
      </c>
    </row>
    <row r="6" spans="1:27" x14ac:dyDescent="0.25">
      <c r="A6" s="296"/>
      <c r="B6" s="296"/>
      <c r="C6" s="246" t="s">
        <v>142</v>
      </c>
      <c r="D6" s="244">
        <v>2</v>
      </c>
      <c r="E6"/>
      <c r="F6" s="241"/>
      <c r="G6" s="241"/>
      <c r="H6" s="241"/>
      <c r="I6" s="241"/>
      <c r="J6" s="241"/>
      <c r="K6" s="241"/>
      <c r="L6" s="241"/>
      <c r="M6" s="241"/>
      <c r="N6" s="110" t="s">
        <v>266</v>
      </c>
      <c r="O6" s="110" t="s">
        <v>3</v>
      </c>
      <c r="P6" s="110" t="s">
        <v>10</v>
      </c>
      <c r="Q6" s="110" t="s">
        <v>9</v>
      </c>
      <c r="R6" s="110" t="s">
        <v>3</v>
      </c>
      <c r="S6" s="110" t="s">
        <v>10</v>
      </c>
      <c r="T6" s="110" t="s">
        <v>9</v>
      </c>
      <c r="U6" s="110" t="s">
        <v>3</v>
      </c>
      <c r="V6" s="110" t="s">
        <v>10</v>
      </c>
      <c r="W6" s="110" t="s">
        <v>9</v>
      </c>
      <c r="X6" s="110" t="s">
        <v>3</v>
      </c>
      <c r="Y6" s="110" t="s">
        <v>10</v>
      </c>
      <c r="Z6" s="110" t="s">
        <v>9</v>
      </c>
      <c r="AA6" s="110"/>
    </row>
    <row r="7" spans="1:27" x14ac:dyDescent="0.25">
      <c r="A7" s="296"/>
      <c r="B7" s="296"/>
      <c r="C7" s="246" t="s">
        <v>158</v>
      </c>
      <c r="D7" s="244">
        <v>3</v>
      </c>
      <c r="E7"/>
      <c r="F7" s="241"/>
      <c r="G7" s="241"/>
      <c r="H7" s="241"/>
      <c r="I7" s="241"/>
      <c r="J7" s="241"/>
      <c r="K7" s="241"/>
      <c r="L7" s="241"/>
      <c r="M7" s="241"/>
      <c r="N7" s="110" t="s">
        <v>137</v>
      </c>
      <c r="O7" s="110">
        <v>26</v>
      </c>
      <c r="P7" s="110">
        <v>4</v>
      </c>
      <c r="Q7" s="110">
        <v>30</v>
      </c>
      <c r="R7" s="110">
        <v>3</v>
      </c>
      <c r="S7" s="110"/>
      <c r="T7" s="110">
        <v>3</v>
      </c>
      <c r="U7" s="110">
        <v>18</v>
      </c>
      <c r="V7" s="110">
        <v>2</v>
      </c>
      <c r="W7" s="110">
        <v>20</v>
      </c>
      <c r="X7" s="110">
        <v>1</v>
      </c>
      <c r="Y7" s="110">
        <v>1</v>
      </c>
      <c r="Z7" s="110">
        <v>2</v>
      </c>
      <c r="AA7" s="110">
        <v>55</v>
      </c>
    </row>
    <row r="8" spans="1:27" x14ac:dyDescent="0.25">
      <c r="A8" s="296"/>
      <c r="B8" s="296"/>
      <c r="C8" s="246" t="s">
        <v>152</v>
      </c>
      <c r="D8" s="244">
        <v>1</v>
      </c>
      <c r="E8"/>
      <c r="F8" s="241"/>
      <c r="G8" s="241"/>
      <c r="H8" s="241"/>
      <c r="I8" s="241"/>
      <c r="J8" s="241"/>
      <c r="K8" s="241"/>
      <c r="L8" s="241"/>
      <c r="M8" s="241"/>
      <c r="N8" s="110" t="s">
        <v>138</v>
      </c>
      <c r="O8" s="110">
        <v>47</v>
      </c>
      <c r="P8" s="110">
        <v>6</v>
      </c>
      <c r="Q8" s="110">
        <v>53</v>
      </c>
      <c r="R8" s="110">
        <v>8</v>
      </c>
      <c r="S8" s="110"/>
      <c r="T8" s="110">
        <v>8</v>
      </c>
      <c r="U8" s="110">
        <v>11</v>
      </c>
      <c r="V8" s="110">
        <v>4</v>
      </c>
      <c r="W8" s="110">
        <v>15</v>
      </c>
      <c r="X8" s="110">
        <v>3</v>
      </c>
      <c r="Y8" s="110">
        <v>1</v>
      </c>
      <c r="Z8" s="110">
        <v>4</v>
      </c>
      <c r="AA8" s="110">
        <v>80</v>
      </c>
    </row>
    <row r="9" spans="1:27" x14ac:dyDescent="0.25">
      <c r="A9" s="295" t="s">
        <v>269</v>
      </c>
      <c r="B9" s="295" t="s">
        <v>562</v>
      </c>
      <c r="C9" s="274" t="s">
        <v>158</v>
      </c>
      <c r="D9" s="244">
        <v>1</v>
      </c>
      <c r="E9" s="273"/>
      <c r="F9" s="271"/>
      <c r="G9" s="271"/>
      <c r="H9" s="271"/>
      <c r="I9" s="271"/>
      <c r="J9" s="271"/>
      <c r="K9" s="271"/>
      <c r="N9" s="110" t="s">
        <v>142</v>
      </c>
      <c r="O9" s="110">
        <v>94</v>
      </c>
      <c r="P9" s="110">
        <v>7</v>
      </c>
      <c r="Q9" s="110">
        <v>101</v>
      </c>
      <c r="R9" s="110">
        <v>66</v>
      </c>
      <c r="S9" s="110">
        <v>3</v>
      </c>
      <c r="T9" s="110">
        <v>69</v>
      </c>
      <c r="U9" s="110">
        <v>35</v>
      </c>
      <c r="V9" s="110">
        <v>7</v>
      </c>
      <c r="W9" s="110">
        <v>42</v>
      </c>
      <c r="X9" s="110">
        <v>29</v>
      </c>
      <c r="Y9" s="110">
        <v>4</v>
      </c>
      <c r="Z9" s="110">
        <v>33</v>
      </c>
      <c r="AA9" s="110">
        <v>245</v>
      </c>
    </row>
    <row r="10" spans="1:27" x14ac:dyDescent="0.25">
      <c r="A10" s="295"/>
      <c r="B10" s="295"/>
      <c r="C10" s="274" t="s">
        <v>141</v>
      </c>
      <c r="D10" s="244">
        <v>1</v>
      </c>
      <c r="E10" s="273"/>
      <c r="F10" s="271"/>
      <c r="G10" s="271"/>
      <c r="H10" s="271"/>
      <c r="I10" s="271"/>
      <c r="J10" s="271"/>
      <c r="K10" s="271"/>
      <c r="N10" s="110" t="s">
        <v>148</v>
      </c>
      <c r="O10" s="110">
        <v>5</v>
      </c>
      <c r="P10" s="110">
        <v>1</v>
      </c>
      <c r="Q10" s="110">
        <v>6</v>
      </c>
      <c r="R10" s="110">
        <v>8</v>
      </c>
      <c r="S10" s="110">
        <v>1</v>
      </c>
      <c r="T10" s="110">
        <v>9</v>
      </c>
      <c r="U10" s="110">
        <v>5</v>
      </c>
      <c r="V10" s="110">
        <v>1</v>
      </c>
      <c r="W10" s="110">
        <v>6</v>
      </c>
      <c r="X10" s="110"/>
      <c r="Y10" s="110"/>
      <c r="Z10" s="110"/>
      <c r="AA10" s="110">
        <v>21</v>
      </c>
    </row>
    <row r="11" spans="1:27" x14ac:dyDescent="0.25">
      <c r="A11" s="295"/>
      <c r="B11" s="295"/>
      <c r="C11" s="274" t="s">
        <v>149</v>
      </c>
      <c r="D11" s="244">
        <v>1</v>
      </c>
      <c r="E11" s="273"/>
      <c r="F11" s="271"/>
      <c r="G11" s="271"/>
      <c r="H11" s="271"/>
      <c r="I11" s="271"/>
      <c r="J11" s="271"/>
      <c r="K11" s="271"/>
      <c r="N11" s="110" t="s">
        <v>144</v>
      </c>
      <c r="O11" s="110">
        <v>413</v>
      </c>
      <c r="P11" s="110">
        <v>46</v>
      </c>
      <c r="Q11" s="110">
        <v>459</v>
      </c>
      <c r="R11" s="110">
        <v>218</v>
      </c>
      <c r="S11" s="110">
        <v>15</v>
      </c>
      <c r="T11" s="110">
        <v>233</v>
      </c>
      <c r="U11" s="110">
        <v>80</v>
      </c>
      <c r="V11" s="110">
        <v>4</v>
      </c>
      <c r="W11" s="110">
        <v>84</v>
      </c>
      <c r="X11" s="110">
        <v>31</v>
      </c>
      <c r="Y11" s="110">
        <v>6</v>
      </c>
      <c r="Z11" s="110">
        <v>37</v>
      </c>
      <c r="AA11" s="110">
        <v>813</v>
      </c>
    </row>
    <row r="12" spans="1:27" x14ac:dyDescent="0.25">
      <c r="A12" s="295"/>
      <c r="B12" s="298" t="s">
        <v>270</v>
      </c>
      <c r="C12" s="246" t="s">
        <v>138</v>
      </c>
      <c r="D12" s="244">
        <v>1</v>
      </c>
      <c r="E12"/>
      <c r="N12" s="110" t="s">
        <v>158</v>
      </c>
      <c r="O12" s="110">
        <v>369</v>
      </c>
      <c r="P12" s="110">
        <v>33</v>
      </c>
      <c r="Q12" s="110">
        <v>402</v>
      </c>
      <c r="R12" s="110">
        <v>277</v>
      </c>
      <c r="S12" s="110">
        <v>17</v>
      </c>
      <c r="T12" s="110">
        <v>294</v>
      </c>
      <c r="U12" s="110">
        <v>104</v>
      </c>
      <c r="V12" s="110">
        <v>6</v>
      </c>
      <c r="W12" s="110">
        <v>110</v>
      </c>
      <c r="X12" s="110">
        <v>51</v>
      </c>
      <c r="Y12" s="110">
        <v>6</v>
      </c>
      <c r="Z12" s="110">
        <v>57</v>
      </c>
      <c r="AA12" s="110">
        <v>863</v>
      </c>
    </row>
    <row r="13" spans="1:27" x14ac:dyDescent="0.25">
      <c r="A13" s="295"/>
      <c r="B13" s="298"/>
      <c r="C13" s="246" t="s">
        <v>142</v>
      </c>
      <c r="D13" s="244">
        <v>7</v>
      </c>
      <c r="E13"/>
      <c r="N13" s="110" t="s">
        <v>150</v>
      </c>
      <c r="O13" s="110">
        <v>174</v>
      </c>
      <c r="P13" s="110">
        <v>27</v>
      </c>
      <c r="Q13" s="110">
        <v>201</v>
      </c>
      <c r="R13" s="110">
        <v>66</v>
      </c>
      <c r="S13" s="110">
        <v>9</v>
      </c>
      <c r="T13" s="110">
        <v>75</v>
      </c>
      <c r="U13" s="110">
        <v>20</v>
      </c>
      <c r="V13" s="110">
        <v>3</v>
      </c>
      <c r="W13" s="110">
        <v>23</v>
      </c>
      <c r="X13" s="110">
        <v>9</v>
      </c>
      <c r="Y13" s="110"/>
      <c r="Z13" s="110">
        <v>9</v>
      </c>
      <c r="AA13" s="110">
        <v>308</v>
      </c>
    </row>
    <row r="14" spans="1:27" x14ac:dyDescent="0.25">
      <c r="A14" s="295"/>
      <c r="B14" s="298"/>
      <c r="C14" s="246" t="s">
        <v>144</v>
      </c>
      <c r="D14" s="244">
        <v>5</v>
      </c>
      <c r="E14"/>
      <c r="N14" s="110" t="s">
        <v>155</v>
      </c>
      <c r="O14" s="110">
        <v>26</v>
      </c>
      <c r="P14" s="110">
        <v>9</v>
      </c>
      <c r="Q14" s="110">
        <v>35</v>
      </c>
      <c r="R14" s="110">
        <v>14</v>
      </c>
      <c r="S14" s="110">
        <v>1</v>
      </c>
      <c r="T14" s="110">
        <v>15</v>
      </c>
      <c r="U14" s="110">
        <v>7</v>
      </c>
      <c r="V14" s="110"/>
      <c r="W14" s="110">
        <v>7</v>
      </c>
      <c r="X14" s="110">
        <v>3</v>
      </c>
      <c r="Y14" s="110">
        <v>1</v>
      </c>
      <c r="Z14" s="110">
        <v>4</v>
      </c>
      <c r="AA14" s="110">
        <v>61</v>
      </c>
    </row>
    <row r="15" spans="1:27" x14ac:dyDescent="0.25">
      <c r="A15" s="295"/>
      <c r="B15" s="298"/>
      <c r="C15" s="246" t="s">
        <v>158</v>
      </c>
      <c r="D15" s="244">
        <v>2</v>
      </c>
      <c r="E15"/>
      <c r="N15" s="110" t="s">
        <v>151</v>
      </c>
      <c r="O15" s="110">
        <v>757</v>
      </c>
      <c r="P15" s="110">
        <v>124</v>
      </c>
      <c r="Q15" s="110">
        <v>881</v>
      </c>
      <c r="R15" s="110">
        <v>461</v>
      </c>
      <c r="S15" s="110">
        <v>79</v>
      </c>
      <c r="T15" s="110">
        <v>540</v>
      </c>
      <c r="U15" s="110">
        <v>148</v>
      </c>
      <c r="V15" s="110">
        <v>33</v>
      </c>
      <c r="W15" s="110">
        <v>181</v>
      </c>
      <c r="X15" s="110">
        <v>76</v>
      </c>
      <c r="Y15" s="110">
        <v>13</v>
      </c>
      <c r="Z15" s="110">
        <v>89</v>
      </c>
      <c r="AA15" s="110">
        <v>1691</v>
      </c>
    </row>
    <row r="16" spans="1:27" x14ac:dyDescent="0.25">
      <c r="A16" s="295"/>
      <c r="B16" s="298"/>
      <c r="C16" s="246" t="s">
        <v>150</v>
      </c>
      <c r="D16" s="244">
        <v>1</v>
      </c>
      <c r="E16"/>
      <c r="N16" s="110" t="s">
        <v>154</v>
      </c>
      <c r="O16" s="110">
        <v>263</v>
      </c>
      <c r="P16" s="110">
        <v>80</v>
      </c>
      <c r="Q16" s="110">
        <v>343</v>
      </c>
      <c r="R16" s="110">
        <v>293</v>
      </c>
      <c r="S16" s="110">
        <v>70</v>
      </c>
      <c r="T16" s="110">
        <v>363</v>
      </c>
      <c r="U16" s="110">
        <v>25</v>
      </c>
      <c r="V16" s="110">
        <v>5</v>
      </c>
      <c r="W16" s="110">
        <v>30</v>
      </c>
      <c r="X16" s="110">
        <v>20</v>
      </c>
      <c r="Y16" s="110">
        <v>3</v>
      </c>
      <c r="Z16" s="110">
        <v>23</v>
      </c>
      <c r="AA16" s="110">
        <v>759</v>
      </c>
    </row>
    <row r="17" spans="1:27" x14ac:dyDescent="0.25">
      <c r="A17" s="295"/>
      <c r="B17" s="298"/>
      <c r="C17" s="246" t="s">
        <v>151</v>
      </c>
      <c r="D17" s="244">
        <v>6</v>
      </c>
      <c r="E17"/>
      <c r="N17" s="110" t="s">
        <v>160</v>
      </c>
      <c r="O17" s="110">
        <v>111</v>
      </c>
      <c r="P17" s="110">
        <v>42</v>
      </c>
      <c r="Q17" s="110">
        <v>153</v>
      </c>
      <c r="R17" s="110">
        <v>60</v>
      </c>
      <c r="S17" s="110">
        <v>16</v>
      </c>
      <c r="T17" s="110">
        <v>76</v>
      </c>
      <c r="U17" s="110">
        <v>7</v>
      </c>
      <c r="V17" s="110"/>
      <c r="W17" s="110">
        <v>7</v>
      </c>
      <c r="X17" s="110">
        <v>6</v>
      </c>
      <c r="Y17" s="110"/>
      <c r="Z17" s="110">
        <v>6</v>
      </c>
      <c r="AA17" s="110">
        <v>242</v>
      </c>
    </row>
    <row r="18" spans="1:27" x14ac:dyDescent="0.25">
      <c r="A18" s="295"/>
      <c r="B18" s="298"/>
      <c r="C18" s="246" t="s">
        <v>154</v>
      </c>
      <c r="D18" s="244">
        <v>3</v>
      </c>
      <c r="E18"/>
      <c r="F18" s="230"/>
      <c r="N18" s="110" t="s">
        <v>164</v>
      </c>
      <c r="O18" s="110">
        <v>37</v>
      </c>
      <c r="P18" s="110">
        <v>16</v>
      </c>
      <c r="Q18" s="110">
        <v>53</v>
      </c>
      <c r="R18" s="110">
        <v>17</v>
      </c>
      <c r="S18" s="110">
        <v>5</v>
      </c>
      <c r="T18" s="110">
        <v>22</v>
      </c>
      <c r="U18" s="110">
        <v>7</v>
      </c>
      <c r="V18" s="110">
        <v>1</v>
      </c>
      <c r="W18" s="110">
        <v>8</v>
      </c>
      <c r="X18" s="110">
        <v>1</v>
      </c>
      <c r="Y18" s="110"/>
      <c r="Z18" s="110">
        <v>1</v>
      </c>
      <c r="AA18" s="110">
        <v>84</v>
      </c>
    </row>
    <row r="19" spans="1:27" x14ac:dyDescent="0.25">
      <c r="A19" s="295"/>
      <c r="B19" s="298"/>
      <c r="C19" s="246" t="s">
        <v>160</v>
      </c>
      <c r="D19" s="244">
        <v>3</v>
      </c>
      <c r="E19"/>
      <c r="N19" s="110" t="s">
        <v>140</v>
      </c>
      <c r="O19" s="110">
        <v>15</v>
      </c>
      <c r="P19" s="110">
        <v>1</v>
      </c>
      <c r="Q19" s="110">
        <v>16</v>
      </c>
      <c r="R19" s="110">
        <v>6</v>
      </c>
      <c r="S19" s="110">
        <v>1</v>
      </c>
      <c r="T19" s="110">
        <v>7</v>
      </c>
      <c r="U19" s="110">
        <v>1</v>
      </c>
      <c r="V19" s="110"/>
      <c r="W19" s="110">
        <v>1</v>
      </c>
      <c r="X19" s="110">
        <v>1</v>
      </c>
      <c r="Y19" s="110"/>
      <c r="Z19" s="110">
        <v>1</v>
      </c>
      <c r="AA19" s="110">
        <v>25</v>
      </c>
    </row>
    <row r="20" spans="1:27" x14ac:dyDescent="0.25">
      <c r="A20" s="295"/>
      <c r="B20" s="298"/>
      <c r="C20" s="246" t="s">
        <v>164</v>
      </c>
      <c r="D20" s="244">
        <v>1</v>
      </c>
      <c r="E20"/>
      <c r="N20" s="110" t="s">
        <v>156</v>
      </c>
      <c r="O20" s="110">
        <v>127</v>
      </c>
      <c r="P20" s="110">
        <v>64</v>
      </c>
      <c r="Q20" s="110">
        <v>191</v>
      </c>
      <c r="R20" s="110">
        <v>67</v>
      </c>
      <c r="S20" s="110">
        <v>27</v>
      </c>
      <c r="T20" s="110">
        <v>94</v>
      </c>
      <c r="U20" s="110">
        <v>15</v>
      </c>
      <c r="V20" s="110">
        <v>9</v>
      </c>
      <c r="W20" s="110">
        <v>24</v>
      </c>
      <c r="X20" s="110">
        <v>9</v>
      </c>
      <c r="Y20" s="110">
        <v>1</v>
      </c>
      <c r="Z20" s="110">
        <v>10</v>
      </c>
      <c r="AA20" s="110">
        <v>319</v>
      </c>
    </row>
    <row r="21" spans="1:27" x14ac:dyDescent="0.25">
      <c r="A21" s="295"/>
      <c r="B21" s="298"/>
      <c r="C21" s="246" t="s">
        <v>156</v>
      </c>
      <c r="D21" s="244">
        <v>2</v>
      </c>
      <c r="E21"/>
      <c r="N21" s="110" t="s">
        <v>143</v>
      </c>
      <c r="O21" s="110">
        <v>42</v>
      </c>
      <c r="P21" s="110">
        <v>1</v>
      </c>
      <c r="Q21" s="110">
        <v>43</v>
      </c>
      <c r="R21" s="110">
        <v>15</v>
      </c>
      <c r="S21" s="110">
        <v>2</v>
      </c>
      <c r="T21" s="110">
        <v>17</v>
      </c>
      <c r="U21" s="110">
        <v>10</v>
      </c>
      <c r="V21" s="110"/>
      <c r="W21" s="110">
        <v>10</v>
      </c>
      <c r="X21" s="110">
        <v>3</v>
      </c>
      <c r="Y21" s="110"/>
      <c r="Z21" s="110">
        <v>3</v>
      </c>
      <c r="AA21" s="110">
        <v>73</v>
      </c>
    </row>
    <row r="22" spans="1:27" x14ac:dyDescent="0.25">
      <c r="A22" s="295"/>
      <c r="B22" s="298"/>
      <c r="C22" s="246" t="s">
        <v>143</v>
      </c>
      <c r="D22" s="244">
        <v>3</v>
      </c>
      <c r="E22"/>
      <c r="N22" s="110" t="s">
        <v>139</v>
      </c>
      <c r="O22" s="110">
        <v>21</v>
      </c>
      <c r="P22" s="110">
        <v>8</v>
      </c>
      <c r="Q22" s="110">
        <v>29</v>
      </c>
      <c r="R22" s="110">
        <v>6</v>
      </c>
      <c r="S22" s="110"/>
      <c r="T22" s="110">
        <v>6</v>
      </c>
      <c r="U22" s="110"/>
      <c r="V22" s="110"/>
      <c r="W22" s="110"/>
      <c r="X22" s="110"/>
      <c r="Y22" s="110"/>
      <c r="Z22" s="110"/>
      <c r="AA22" s="110">
        <v>35</v>
      </c>
    </row>
    <row r="23" spans="1:27" x14ac:dyDescent="0.25">
      <c r="A23" s="295"/>
      <c r="B23" s="298"/>
      <c r="C23" s="246" t="s">
        <v>145</v>
      </c>
      <c r="D23" s="244">
        <v>1</v>
      </c>
      <c r="E23"/>
      <c r="N23" s="110" t="s">
        <v>152</v>
      </c>
      <c r="O23" s="110">
        <v>30</v>
      </c>
      <c r="P23" s="110">
        <v>3</v>
      </c>
      <c r="Q23" s="110">
        <v>33</v>
      </c>
      <c r="R23" s="110">
        <v>36</v>
      </c>
      <c r="S23" s="110">
        <v>1</v>
      </c>
      <c r="T23" s="110">
        <v>37</v>
      </c>
      <c r="U23" s="110">
        <v>3</v>
      </c>
      <c r="V23" s="110"/>
      <c r="W23" s="110">
        <v>3</v>
      </c>
      <c r="X23" s="110">
        <v>2</v>
      </c>
      <c r="Y23" s="110"/>
      <c r="Z23" s="110">
        <v>2</v>
      </c>
      <c r="AA23" s="110">
        <v>75</v>
      </c>
    </row>
    <row r="24" spans="1:27" x14ac:dyDescent="0.25">
      <c r="A24" s="295"/>
      <c r="B24" s="298"/>
      <c r="C24" s="246" t="s">
        <v>161</v>
      </c>
      <c r="D24" s="244">
        <v>2</v>
      </c>
      <c r="E24"/>
      <c r="N24" s="110" t="s">
        <v>145</v>
      </c>
      <c r="O24" s="110">
        <v>351</v>
      </c>
      <c r="P24" s="110">
        <v>33</v>
      </c>
      <c r="Q24" s="110">
        <v>384</v>
      </c>
      <c r="R24" s="110">
        <v>183</v>
      </c>
      <c r="S24" s="110">
        <v>18</v>
      </c>
      <c r="T24" s="110">
        <v>201</v>
      </c>
      <c r="U24" s="110">
        <v>30</v>
      </c>
      <c r="V24" s="110">
        <v>1</v>
      </c>
      <c r="W24" s="110">
        <v>31</v>
      </c>
      <c r="X24" s="110">
        <v>10</v>
      </c>
      <c r="Y24" s="110">
        <v>1</v>
      </c>
      <c r="Z24" s="110">
        <v>11</v>
      </c>
      <c r="AA24" s="110">
        <v>627</v>
      </c>
    </row>
    <row r="25" spans="1:27" x14ac:dyDescent="0.25">
      <c r="A25" s="295"/>
      <c r="B25" s="298"/>
      <c r="C25" s="246" t="s">
        <v>166</v>
      </c>
      <c r="D25" s="244">
        <v>2</v>
      </c>
      <c r="E25"/>
      <c r="N25" s="110" t="s">
        <v>518</v>
      </c>
      <c r="O25" s="110">
        <v>1</v>
      </c>
      <c r="P25" s="110"/>
      <c r="Q25" s="110">
        <v>1</v>
      </c>
      <c r="R25" s="110">
        <v>1</v>
      </c>
      <c r="S25" s="110"/>
      <c r="T25" s="110">
        <v>1</v>
      </c>
      <c r="U25" s="110">
        <v>8</v>
      </c>
      <c r="V25" s="110">
        <v>5</v>
      </c>
      <c r="W25" s="110">
        <v>13</v>
      </c>
      <c r="X25" s="110">
        <v>9</v>
      </c>
      <c r="Y25" s="110">
        <v>3</v>
      </c>
      <c r="Z25" s="110">
        <v>12</v>
      </c>
      <c r="AA25" s="110">
        <v>27</v>
      </c>
    </row>
    <row r="26" spans="1:27" x14ac:dyDescent="0.25">
      <c r="A26" s="295"/>
      <c r="B26" s="298"/>
      <c r="C26" s="246" t="s">
        <v>141</v>
      </c>
      <c r="D26" s="244">
        <v>3</v>
      </c>
      <c r="E26"/>
      <c r="N26" s="110" t="s">
        <v>161</v>
      </c>
      <c r="O26" s="110">
        <v>155</v>
      </c>
      <c r="P26" s="110">
        <v>29</v>
      </c>
      <c r="Q26" s="110">
        <v>184</v>
      </c>
      <c r="R26" s="110">
        <v>98</v>
      </c>
      <c r="S26" s="110">
        <v>7</v>
      </c>
      <c r="T26" s="110">
        <v>105</v>
      </c>
      <c r="U26" s="110">
        <v>25</v>
      </c>
      <c r="V26" s="110">
        <v>2</v>
      </c>
      <c r="W26" s="110">
        <v>27</v>
      </c>
      <c r="X26" s="110">
        <v>13</v>
      </c>
      <c r="Y26" s="110">
        <v>4</v>
      </c>
      <c r="Z26" s="110">
        <v>17</v>
      </c>
      <c r="AA26" s="110">
        <v>333</v>
      </c>
    </row>
    <row r="27" spans="1:27" x14ac:dyDescent="0.25">
      <c r="A27" s="295"/>
      <c r="B27" s="298"/>
      <c r="C27" s="246" t="s">
        <v>157</v>
      </c>
      <c r="D27" s="244">
        <v>1</v>
      </c>
      <c r="E27"/>
      <c r="N27" s="110" t="s">
        <v>165</v>
      </c>
      <c r="O27" s="110">
        <v>29</v>
      </c>
      <c r="P27" s="110">
        <v>9</v>
      </c>
      <c r="Q27" s="110">
        <v>38</v>
      </c>
      <c r="R27" s="110">
        <v>8</v>
      </c>
      <c r="S27" s="110">
        <v>1</v>
      </c>
      <c r="T27" s="110">
        <v>9</v>
      </c>
      <c r="U27" s="110">
        <v>1</v>
      </c>
      <c r="V27" s="110"/>
      <c r="W27" s="110">
        <v>1</v>
      </c>
      <c r="X27" s="110">
        <v>1</v>
      </c>
      <c r="Y27" s="110">
        <v>1</v>
      </c>
      <c r="Z27" s="110">
        <v>2</v>
      </c>
      <c r="AA27" s="110">
        <v>50</v>
      </c>
    </row>
    <row r="28" spans="1:27" x14ac:dyDescent="0.25">
      <c r="A28" s="295"/>
      <c r="B28" s="298"/>
      <c r="C28" s="246" t="s">
        <v>162</v>
      </c>
      <c r="D28" s="244">
        <v>4</v>
      </c>
      <c r="E28"/>
      <c r="N28" s="110" t="s">
        <v>153</v>
      </c>
      <c r="O28" s="110">
        <v>7</v>
      </c>
      <c r="P28" s="110">
        <v>6</v>
      </c>
      <c r="Q28" s="110">
        <v>13</v>
      </c>
      <c r="R28" s="110">
        <v>7</v>
      </c>
      <c r="S28" s="110">
        <v>2</v>
      </c>
      <c r="T28" s="110">
        <v>9</v>
      </c>
      <c r="U28" s="110">
        <v>3</v>
      </c>
      <c r="V28" s="110"/>
      <c r="W28" s="110">
        <v>3</v>
      </c>
      <c r="X28" s="110">
        <v>4</v>
      </c>
      <c r="Y28" s="110">
        <v>2</v>
      </c>
      <c r="Z28" s="110">
        <v>6</v>
      </c>
      <c r="AA28" s="110">
        <v>31</v>
      </c>
    </row>
    <row r="29" spans="1:27" x14ac:dyDescent="0.25">
      <c r="A29" s="295"/>
      <c r="B29" s="298"/>
      <c r="C29" s="246" t="s">
        <v>159</v>
      </c>
      <c r="D29" s="244">
        <v>2</v>
      </c>
      <c r="E29"/>
      <c r="N29" s="110" t="s">
        <v>166</v>
      </c>
      <c r="O29" s="110">
        <v>23</v>
      </c>
      <c r="P29" s="110">
        <v>4</v>
      </c>
      <c r="Q29" s="110">
        <v>27</v>
      </c>
      <c r="R29" s="110">
        <v>13</v>
      </c>
      <c r="S29" s="110"/>
      <c r="T29" s="110">
        <v>13</v>
      </c>
      <c r="U29" s="110">
        <v>10</v>
      </c>
      <c r="V29" s="110">
        <v>1</v>
      </c>
      <c r="W29" s="110">
        <v>11</v>
      </c>
      <c r="X29" s="110">
        <v>6</v>
      </c>
      <c r="Y29" s="110">
        <v>2</v>
      </c>
      <c r="Z29" s="110">
        <v>8</v>
      </c>
      <c r="AA29" s="110">
        <v>59</v>
      </c>
    </row>
    <row r="30" spans="1:27" x14ac:dyDescent="0.25">
      <c r="A30" s="295"/>
      <c r="B30" s="295" t="s">
        <v>271</v>
      </c>
      <c r="C30" s="246" t="s">
        <v>137</v>
      </c>
      <c r="D30" s="244">
        <v>1</v>
      </c>
      <c r="E30" s="244">
        <v>1</v>
      </c>
      <c r="N30" s="110" t="s">
        <v>163</v>
      </c>
      <c r="O30" s="110">
        <v>150</v>
      </c>
      <c r="P30" s="110">
        <v>25</v>
      </c>
      <c r="Q30" s="110">
        <v>175</v>
      </c>
      <c r="R30" s="110">
        <v>82</v>
      </c>
      <c r="S30" s="110">
        <v>4</v>
      </c>
      <c r="T30" s="110">
        <v>86</v>
      </c>
      <c r="U30" s="110">
        <v>21</v>
      </c>
      <c r="V30" s="110"/>
      <c r="W30" s="110">
        <v>21</v>
      </c>
      <c r="X30" s="110">
        <v>16</v>
      </c>
      <c r="Y30" s="110"/>
      <c r="Z30" s="110">
        <v>16</v>
      </c>
      <c r="AA30" s="110">
        <v>298</v>
      </c>
    </row>
    <row r="31" spans="1:27" x14ac:dyDescent="0.25">
      <c r="A31" s="295"/>
      <c r="B31" s="296"/>
      <c r="C31" s="246" t="s">
        <v>138</v>
      </c>
      <c r="D31" s="244">
        <v>1</v>
      </c>
      <c r="E31"/>
      <c r="N31" s="110" t="s">
        <v>141</v>
      </c>
      <c r="O31" s="110">
        <v>112</v>
      </c>
      <c r="P31" s="110">
        <v>16</v>
      </c>
      <c r="Q31" s="110">
        <v>128</v>
      </c>
      <c r="R31" s="110">
        <v>98</v>
      </c>
      <c r="S31" s="110">
        <v>9</v>
      </c>
      <c r="T31" s="110">
        <v>107</v>
      </c>
      <c r="U31" s="110">
        <v>24</v>
      </c>
      <c r="V31" s="110">
        <v>3</v>
      </c>
      <c r="W31" s="110">
        <v>27</v>
      </c>
      <c r="X31" s="110">
        <v>14</v>
      </c>
      <c r="Y31" s="110">
        <v>1</v>
      </c>
      <c r="Z31" s="110">
        <v>15</v>
      </c>
      <c r="AA31" s="110">
        <v>277</v>
      </c>
    </row>
    <row r="32" spans="1:27" x14ac:dyDescent="0.25">
      <c r="A32" s="295"/>
      <c r="B32" s="296"/>
      <c r="C32" s="246" t="s">
        <v>142</v>
      </c>
      <c r="D32" s="244">
        <v>1</v>
      </c>
      <c r="E32"/>
      <c r="N32" s="110" t="s">
        <v>146</v>
      </c>
      <c r="O32" s="110">
        <v>114</v>
      </c>
      <c r="P32" s="110">
        <v>1</v>
      </c>
      <c r="Q32" s="110">
        <v>115</v>
      </c>
      <c r="R32" s="110">
        <v>73</v>
      </c>
      <c r="S32" s="110"/>
      <c r="T32" s="110">
        <v>73</v>
      </c>
      <c r="U32" s="110">
        <v>48</v>
      </c>
      <c r="V32" s="110">
        <v>1</v>
      </c>
      <c r="W32" s="110">
        <v>49</v>
      </c>
      <c r="X32" s="110">
        <v>25</v>
      </c>
      <c r="Y32" s="110"/>
      <c r="Z32" s="110">
        <v>25</v>
      </c>
      <c r="AA32" s="110">
        <v>262</v>
      </c>
    </row>
    <row r="33" spans="1:27" x14ac:dyDescent="0.25">
      <c r="A33" s="295"/>
      <c r="B33" s="296"/>
      <c r="C33" s="246" t="s">
        <v>144</v>
      </c>
      <c r="D33" s="244">
        <v>1</v>
      </c>
      <c r="E33"/>
      <c r="N33" s="110" t="s">
        <v>147</v>
      </c>
      <c r="O33" s="110">
        <v>105</v>
      </c>
      <c r="P33" s="110">
        <v>1</v>
      </c>
      <c r="Q33" s="110">
        <v>106</v>
      </c>
      <c r="R33" s="110">
        <v>40</v>
      </c>
      <c r="S33" s="110">
        <v>1</v>
      </c>
      <c r="T33" s="110">
        <v>41</v>
      </c>
      <c r="U33" s="110">
        <v>81</v>
      </c>
      <c r="V33" s="110">
        <v>3</v>
      </c>
      <c r="W33" s="110">
        <v>84</v>
      </c>
      <c r="X33" s="110">
        <v>45</v>
      </c>
      <c r="Y33" s="110">
        <v>4</v>
      </c>
      <c r="Z33" s="110">
        <v>49</v>
      </c>
      <c r="AA33" s="110">
        <v>280</v>
      </c>
    </row>
    <row r="34" spans="1:27" x14ac:dyDescent="0.25">
      <c r="A34" s="295"/>
      <c r="B34" s="296"/>
      <c r="C34" s="246" t="s">
        <v>158</v>
      </c>
      <c r="D34" s="244">
        <v>4</v>
      </c>
      <c r="E34"/>
      <c r="N34" s="110" t="s">
        <v>157</v>
      </c>
      <c r="O34" s="110">
        <v>283</v>
      </c>
      <c r="P34" s="110">
        <v>81</v>
      </c>
      <c r="Q34" s="110">
        <v>364</v>
      </c>
      <c r="R34" s="110">
        <v>220</v>
      </c>
      <c r="S34" s="110">
        <v>44</v>
      </c>
      <c r="T34" s="110">
        <v>264</v>
      </c>
      <c r="U34" s="110">
        <v>76</v>
      </c>
      <c r="V34" s="110">
        <v>17</v>
      </c>
      <c r="W34" s="110">
        <v>93</v>
      </c>
      <c r="X34" s="110">
        <v>49</v>
      </c>
      <c r="Y34" s="110">
        <v>9</v>
      </c>
      <c r="Z34" s="110">
        <v>58</v>
      </c>
      <c r="AA34" s="110">
        <v>779</v>
      </c>
    </row>
    <row r="35" spans="1:27" x14ac:dyDescent="0.25">
      <c r="A35" s="295"/>
      <c r="B35" s="296"/>
      <c r="C35" s="246" t="s">
        <v>151</v>
      </c>
      <c r="D35" s="244">
        <v>3</v>
      </c>
      <c r="E35" s="244">
        <v>2</v>
      </c>
      <c r="N35" s="110" t="s">
        <v>162</v>
      </c>
      <c r="O35" s="110">
        <v>152</v>
      </c>
      <c r="P35" s="110">
        <v>11</v>
      </c>
      <c r="Q35" s="110">
        <v>163</v>
      </c>
      <c r="R35" s="110">
        <v>44</v>
      </c>
      <c r="S35" s="110">
        <v>3</v>
      </c>
      <c r="T35" s="110">
        <v>47</v>
      </c>
      <c r="U35" s="110"/>
      <c r="V35" s="110"/>
      <c r="W35" s="110"/>
      <c r="X35" s="110"/>
      <c r="Y35" s="110"/>
      <c r="Z35" s="110"/>
      <c r="AA35" s="110">
        <v>210</v>
      </c>
    </row>
    <row r="36" spans="1:27" x14ac:dyDescent="0.25">
      <c r="A36" s="295"/>
      <c r="B36" s="296"/>
      <c r="C36" s="246" t="s">
        <v>160</v>
      </c>
      <c r="D36" s="244">
        <v>2</v>
      </c>
      <c r="E36"/>
      <c r="N36" s="110" t="s">
        <v>159</v>
      </c>
      <c r="O36" s="110">
        <v>242</v>
      </c>
      <c r="P36" s="110">
        <v>21</v>
      </c>
      <c r="Q36" s="110">
        <v>263</v>
      </c>
      <c r="R36" s="110">
        <v>181</v>
      </c>
      <c r="S36" s="110">
        <v>13</v>
      </c>
      <c r="T36" s="110">
        <v>194</v>
      </c>
      <c r="U36" s="110">
        <v>58</v>
      </c>
      <c r="V36" s="110">
        <v>3</v>
      </c>
      <c r="W36" s="110">
        <v>61</v>
      </c>
      <c r="X36" s="110">
        <v>25</v>
      </c>
      <c r="Y36" s="110">
        <v>1</v>
      </c>
      <c r="Z36" s="110">
        <v>26</v>
      </c>
      <c r="AA36" s="110">
        <v>544</v>
      </c>
    </row>
    <row r="37" spans="1:27" x14ac:dyDescent="0.25">
      <c r="A37" s="295"/>
      <c r="B37" s="296"/>
      <c r="C37" s="246" t="s">
        <v>156</v>
      </c>
      <c r="D37" s="244">
        <v>1</v>
      </c>
      <c r="E37"/>
      <c r="N37" s="110" t="s">
        <v>149</v>
      </c>
      <c r="O37" s="110">
        <v>75</v>
      </c>
      <c r="P37" s="110">
        <v>3</v>
      </c>
      <c r="Q37" s="110">
        <v>78</v>
      </c>
      <c r="R37" s="110">
        <v>47</v>
      </c>
      <c r="S37" s="110"/>
      <c r="T37" s="110">
        <v>47</v>
      </c>
      <c r="U37" s="110">
        <v>4</v>
      </c>
      <c r="V37" s="110"/>
      <c r="W37" s="110">
        <v>4</v>
      </c>
      <c r="X37" s="110">
        <v>2</v>
      </c>
      <c r="Y37" s="110"/>
      <c r="Z37" s="110">
        <v>2</v>
      </c>
      <c r="AA37" s="110">
        <v>131</v>
      </c>
    </row>
    <row r="38" spans="1:27" x14ac:dyDescent="0.25">
      <c r="A38" s="295"/>
      <c r="B38" s="296"/>
      <c r="C38" s="246" t="s">
        <v>152</v>
      </c>
      <c r="D38" s="244">
        <v>1</v>
      </c>
      <c r="E38"/>
      <c r="N38" s="110" t="s">
        <v>11</v>
      </c>
      <c r="O38" s="110">
        <v>4356</v>
      </c>
      <c r="P38" s="110">
        <v>712</v>
      </c>
      <c r="Q38" s="110">
        <v>5068</v>
      </c>
      <c r="R38" s="110">
        <v>2716</v>
      </c>
      <c r="S38" s="110">
        <v>349</v>
      </c>
      <c r="T38" s="110">
        <v>3065</v>
      </c>
      <c r="U38" s="110">
        <v>885</v>
      </c>
      <c r="V38" s="110">
        <v>111</v>
      </c>
      <c r="W38" s="110">
        <v>996</v>
      </c>
      <c r="X38" s="110">
        <v>464</v>
      </c>
      <c r="Y38" s="110">
        <v>64</v>
      </c>
      <c r="Z38" s="110">
        <v>528</v>
      </c>
      <c r="AA38" s="110">
        <v>9657</v>
      </c>
    </row>
    <row r="39" spans="1:27" x14ac:dyDescent="0.25">
      <c r="A39" s="295"/>
      <c r="B39" s="296"/>
      <c r="C39" s="246" t="s">
        <v>145</v>
      </c>
      <c r="D39" s="244">
        <v>1</v>
      </c>
      <c r="E39"/>
    </row>
    <row r="40" spans="1:27" x14ac:dyDescent="0.25">
      <c r="A40" s="295"/>
      <c r="B40" s="296"/>
      <c r="C40" s="246" t="s">
        <v>161</v>
      </c>
      <c r="D40" s="244">
        <v>1</v>
      </c>
      <c r="E40"/>
    </row>
    <row r="41" spans="1:27" x14ac:dyDescent="0.25">
      <c r="A41" s="295"/>
      <c r="B41" s="296"/>
      <c r="C41" s="246" t="s">
        <v>163</v>
      </c>
      <c r="D41" s="244">
        <v>1</v>
      </c>
      <c r="E41"/>
    </row>
    <row r="42" spans="1:27" x14ac:dyDescent="0.25">
      <c r="A42" s="295"/>
      <c r="B42" s="296"/>
      <c r="C42" s="246" t="s">
        <v>141</v>
      </c>
      <c r="D42" s="244">
        <v>2</v>
      </c>
      <c r="E42"/>
    </row>
    <row r="43" spans="1:27" x14ac:dyDescent="0.25">
      <c r="A43" s="295"/>
      <c r="B43" s="296"/>
      <c r="C43" s="246" t="s">
        <v>146</v>
      </c>
      <c r="D43" s="244">
        <v>2</v>
      </c>
      <c r="E43"/>
    </row>
    <row r="44" spans="1:27" x14ac:dyDescent="0.25">
      <c r="A44" s="295"/>
      <c r="B44" s="296"/>
      <c r="C44" s="246" t="s">
        <v>157</v>
      </c>
      <c r="D44" s="244">
        <v>3</v>
      </c>
      <c r="E44"/>
    </row>
    <row r="45" spans="1:27" x14ac:dyDescent="0.25">
      <c r="A45" s="295"/>
      <c r="B45" s="296"/>
      <c r="C45" s="246" t="s">
        <v>159</v>
      </c>
      <c r="D45" s="244">
        <v>2</v>
      </c>
      <c r="E45"/>
    </row>
    <row r="46" spans="1:27" x14ac:dyDescent="0.25">
      <c r="A46" s="295" t="s">
        <v>11</v>
      </c>
      <c r="B46" s="296"/>
      <c r="C46" s="296"/>
      <c r="D46" s="244">
        <v>86</v>
      </c>
      <c r="E46" s="244">
        <v>3</v>
      </c>
    </row>
    <row r="49" spans="1:7" x14ac:dyDescent="0.25">
      <c r="B49" s="281" t="s">
        <v>331</v>
      </c>
      <c r="C49" s="281"/>
      <c r="D49" s="281"/>
      <c r="E49" s="281"/>
      <c r="F49" s="281"/>
      <c r="G49" s="281"/>
    </row>
    <row r="51" spans="1:7" x14ac:dyDescent="0.25">
      <c r="A51" s="234" t="s">
        <v>206</v>
      </c>
      <c r="B51" s="234"/>
      <c r="C51" s="247" t="s">
        <v>3</v>
      </c>
      <c r="D51" s="247" t="s">
        <v>10</v>
      </c>
      <c r="E51" s="247" t="s">
        <v>532</v>
      </c>
    </row>
    <row r="52" spans="1:7" x14ac:dyDescent="0.25">
      <c r="A52" s="299" t="s">
        <v>168</v>
      </c>
      <c r="B52" s="249" t="s">
        <v>272</v>
      </c>
      <c r="C52" s="250">
        <v>2</v>
      </c>
      <c r="D52" s="240"/>
      <c r="E52" s="259">
        <v>26</v>
      </c>
    </row>
    <row r="53" spans="1:7" x14ac:dyDescent="0.25">
      <c r="A53" s="300"/>
      <c r="B53" s="249" t="s">
        <v>519</v>
      </c>
      <c r="C53" s="250">
        <v>1</v>
      </c>
      <c r="D53" s="240"/>
      <c r="E53" s="259">
        <v>96</v>
      </c>
    </row>
    <row r="54" spans="1:7" x14ac:dyDescent="0.25">
      <c r="A54" s="299" t="s">
        <v>169</v>
      </c>
      <c r="B54" s="249" t="s">
        <v>520</v>
      </c>
      <c r="C54" s="250">
        <v>1</v>
      </c>
      <c r="D54" s="240"/>
      <c r="E54" s="259">
        <v>126</v>
      </c>
    </row>
    <row r="55" spans="1:7" x14ac:dyDescent="0.25">
      <c r="A55" s="300"/>
      <c r="B55" s="249" t="s">
        <v>273</v>
      </c>
      <c r="C55" s="250">
        <v>1</v>
      </c>
      <c r="D55" s="240"/>
      <c r="E55" s="259">
        <v>36</v>
      </c>
    </row>
    <row r="56" spans="1:7" x14ac:dyDescent="0.25">
      <c r="A56" s="300"/>
      <c r="B56" s="249" t="s">
        <v>272</v>
      </c>
      <c r="C56" s="250">
        <v>1</v>
      </c>
      <c r="D56" s="240"/>
      <c r="E56" s="259">
        <v>10</v>
      </c>
    </row>
    <row r="57" spans="1:7" x14ac:dyDescent="0.25">
      <c r="A57" s="300"/>
      <c r="B57" s="249" t="s">
        <v>521</v>
      </c>
      <c r="C57" s="250">
        <v>1</v>
      </c>
      <c r="D57" s="240"/>
      <c r="E57" s="259">
        <v>4</v>
      </c>
    </row>
    <row r="58" spans="1:7" x14ac:dyDescent="0.25">
      <c r="A58" s="300"/>
      <c r="B58" s="249" t="s">
        <v>522</v>
      </c>
      <c r="C58" s="250">
        <v>44</v>
      </c>
      <c r="D58" s="240"/>
      <c r="E58" s="259">
        <v>14.386363636363637</v>
      </c>
    </row>
    <row r="59" spans="1:7" x14ac:dyDescent="0.25">
      <c r="A59" s="300"/>
      <c r="B59" s="249" t="s">
        <v>275</v>
      </c>
      <c r="C59" s="250">
        <v>10</v>
      </c>
      <c r="D59" s="250">
        <v>1</v>
      </c>
      <c r="E59" s="259">
        <v>29.272727272727273</v>
      </c>
    </row>
    <row r="60" spans="1:7" x14ac:dyDescent="0.25">
      <c r="A60" s="300"/>
      <c r="B60" s="249" t="s">
        <v>523</v>
      </c>
      <c r="C60" s="250">
        <v>5</v>
      </c>
      <c r="D60" s="240"/>
      <c r="E60" s="259">
        <v>14.6</v>
      </c>
    </row>
    <row r="61" spans="1:7" x14ac:dyDescent="0.25">
      <c r="A61" s="300"/>
      <c r="B61" s="249" t="s">
        <v>524</v>
      </c>
      <c r="C61" s="250">
        <v>1</v>
      </c>
      <c r="D61" s="240"/>
      <c r="E61" s="259">
        <v>16</v>
      </c>
    </row>
    <row r="62" spans="1:7" x14ac:dyDescent="0.25">
      <c r="A62" s="300"/>
      <c r="B62" s="249" t="s">
        <v>525</v>
      </c>
      <c r="C62" s="250">
        <v>1</v>
      </c>
      <c r="D62" s="240"/>
      <c r="E62" s="259">
        <v>4</v>
      </c>
    </row>
    <row r="63" spans="1:7" x14ac:dyDescent="0.25">
      <c r="A63" s="300"/>
      <c r="B63" s="249" t="s">
        <v>526</v>
      </c>
      <c r="C63" s="250">
        <v>2</v>
      </c>
      <c r="D63" s="240"/>
      <c r="E63" s="259">
        <v>24.5</v>
      </c>
    </row>
    <row r="64" spans="1:7" x14ac:dyDescent="0.25">
      <c r="A64" s="299" t="s">
        <v>170</v>
      </c>
      <c r="B64" s="249" t="s">
        <v>274</v>
      </c>
      <c r="C64" s="250">
        <v>3</v>
      </c>
      <c r="D64" s="240"/>
      <c r="E64" s="259">
        <v>8</v>
      </c>
    </row>
    <row r="65" spans="1:5" x14ac:dyDescent="0.25">
      <c r="A65" s="300"/>
      <c r="B65" s="249" t="s">
        <v>276</v>
      </c>
      <c r="C65" s="250">
        <v>1</v>
      </c>
      <c r="D65" s="240"/>
      <c r="E65" s="259">
        <v>5</v>
      </c>
    </row>
    <row r="66" spans="1:5" x14ac:dyDescent="0.25">
      <c r="A66" s="300"/>
      <c r="B66" s="249" t="s">
        <v>272</v>
      </c>
      <c r="C66" s="250">
        <v>1</v>
      </c>
      <c r="D66" s="240"/>
      <c r="E66" s="259">
        <v>2</v>
      </c>
    </row>
    <row r="67" spans="1:5" x14ac:dyDescent="0.25">
      <c r="A67" s="300"/>
      <c r="B67" s="249" t="s">
        <v>521</v>
      </c>
      <c r="C67" s="250">
        <v>1</v>
      </c>
      <c r="D67" s="240"/>
      <c r="E67" s="259">
        <v>27.5</v>
      </c>
    </row>
    <row r="68" spans="1:5" x14ac:dyDescent="0.25">
      <c r="A68" s="300"/>
      <c r="B68" s="249" t="s">
        <v>527</v>
      </c>
      <c r="C68" s="250">
        <v>1</v>
      </c>
      <c r="D68" s="240"/>
      <c r="E68" s="259">
        <v>5.5</v>
      </c>
    </row>
    <row r="69" spans="1:5" x14ac:dyDescent="0.25">
      <c r="A69" s="300"/>
      <c r="B69" s="249" t="s">
        <v>522</v>
      </c>
      <c r="C69" s="250">
        <v>23</v>
      </c>
      <c r="D69" s="240"/>
      <c r="E69" s="259">
        <v>6.4782608695652177</v>
      </c>
    </row>
    <row r="70" spans="1:5" x14ac:dyDescent="0.25">
      <c r="A70" s="300"/>
      <c r="B70" s="249" t="s">
        <v>275</v>
      </c>
      <c r="C70" s="250">
        <v>54</v>
      </c>
      <c r="D70" s="250">
        <v>1</v>
      </c>
      <c r="E70" s="259">
        <v>4.6909090909090905</v>
      </c>
    </row>
    <row r="71" spans="1:5" x14ac:dyDescent="0.25">
      <c r="A71" s="300"/>
      <c r="B71" s="249" t="s">
        <v>519</v>
      </c>
      <c r="C71" s="250">
        <v>1</v>
      </c>
      <c r="D71" s="240"/>
      <c r="E71" s="259">
        <v>22</v>
      </c>
    </row>
    <row r="72" spans="1:5" x14ac:dyDescent="0.25">
      <c r="A72" s="300"/>
      <c r="B72" s="249" t="s">
        <v>523</v>
      </c>
      <c r="C72" s="250">
        <v>14</v>
      </c>
      <c r="D72" s="240"/>
      <c r="E72" s="259">
        <v>23.714285714285715</v>
      </c>
    </row>
    <row r="73" spans="1:5" x14ac:dyDescent="0.25">
      <c r="A73" s="300"/>
      <c r="B73" s="249" t="s">
        <v>277</v>
      </c>
      <c r="C73" s="250">
        <v>5</v>
      </c>
      <c r="D73" s="240"/>
      <c r="E73" s="259">
        <v>8.4</v>
      </c>
    </row>
    <row r="74" spans="1:5" x14ac:dyDescent="0.25">
      <c r="A74" s="300"/>
      <c r="B74" s="249" t="s">
        <v>528</v>
      </c>
      <c r="C74" s="250">
        <v>1</v>
      </c>
      <c r="D74" s="240"/>
      <c r="E74" s="259">
        <v>8</v>
      </c>
    </row>
    <row r="75" spans="1:5" x14ac:dyDescent="0.25">
      <c r="A75" s="300"/>
      <c r="B75" s="249" t="s">
        <v>526</v>
      </c>
      <c r="C75" s="250">
        <v>2</v>
      </c>
      <c r="D75" s="240"/>
      <c r="E75" s="259">
        <v>32</v>
      </c>
    </row>
    <row r="76" spans="1:5" x14ac:dyDescent="0.25">
      <c r="A76" s="300"/>
      <c r="B76" s="249" t="s">
        <v>529</v>
      </c>
      <c r="C76" s="250">
        <v>4</v>
      </c>
      <c r="D76" s="240"/>
      <c r="E76" s="259">
        <v>2.25</v>
      </c>
    </row>
    <row r="77" spans="1:5" x14ac:dyDescent="0.25">
      <c r="A77" s="300"/>
      <c r="B77" s="249" t="s">
        <v>530</v>
      </c>
      <c r="C77" s="250">
        <v>1</v>
      </c>
      <c r="D77" s="240"/>
      <c r="E77" s="259">
        <v>22</v>
      </c>
    </row>
    <row r="78" spans="1:5" x14ac:dyDescent="0.25">
      <c r="A78" s="300"/>
      <c r="B78" s="249" t="s">
        <v>531</v>
      </c>
      <c r="C78" s="250">
        <v>1</v>
      </c>
      <c r="D78" s="240"/>
      <c r="E78" s="259">
        <v>2</v>
      </c>
    </row>
    <row r="79" spans="1:5" x14ac:dyDescent="0.25">
      <c r="A79" s="299" t="s">
        <v>11</v>
      </c>
      <c r="B79" s="300"/>
      <c r="C79" s="250">
        <v>183</v>
      </c>
      <c r="D79" s="250">
        <v>2</v>
      </c>
      <c r="E79" s="259">
        <v>12.935135135135136</v>
      </c>
    </row>
  </sheetData>
  <mergeCells count="24">
    <mergeCell ref="A1:S1"/>
    <mergeCell ref="A2:XFD2"/>
    <mergeCell ref="A5:A8"/>
    <mergeCell ref="B5:B8"/>
    <mergeCell ref="B3:G3"/>
    <mergeCell ref="Q4:R4"/>
    <mergeCell ref="S4:T4"/>
    <mergeCell ref="U4:V4"/>
    <mergeCell ref="W4:X4"/>
    <mergeCell ref="R5:T5"/>
    <mergeCell ref="U5:W5"/>
    <mergeCell ref="X5:Z5"/>
    <mergeCell ref="A52:A53"/>
    <mergeCell ref="A54:A63"/>
    <mergeCell ref="A64:A78"/>
    <mergeCell ref="A79:B79"/>
    <mergeCell ref="B49:G49"/>
    <mergeCell ref="B30:B45"/>
    <mergeCell ref="A46:C46"/>
    <mergeCell ref="O4:P4"/>
    <mergeCell ref="O5:Q5"/>
    <mergeCell ref="A9:A45"/>
    <mergeCell ref="B9:B11"/>
    <mergeCell ref="B12:B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H26"/>
  <sheetViews>
    <sheetView workbookViewId="0">
      <selection activeCell="D10" sqref="D10"/>
    </sheetView>
  </sheetViews>
  <sheetFormatPr defaultRowHeight="15" x14ac:dyDescent="0.25"/>
  <cols>
    <col min="1" max="1" width="11.140625" style="7" bestFit="1" customWidth="1"/>
    <col min="2" max="2" width="6.5703125" style="7" bestFit="1" customWidth="1"/>
    <col min="3" max="6" width="6" style="7" customWidth="1"/>
    <col min="7" max="7" width="6.42578125" style="235" customWidth="1"/>
    <col min="8" max="8" width="11.140625" style="7" bestFit="1" customWidth="1"/>
    <col min="9" max="9" width="12.42578125" style="7" customWidth="1"/>
    <col min="10" max="10" width="6.5703125" style="7" bestFit="1" customWidth="1"/>
    <col min="11" max="12" width="6" style="7" customWidth="1"/>
    <col min="13" max="13" width="6" style="235" customWidth="1"/>
    <col min="14" max="14" width="9.5703125" style="7" customWidth="1"/>
    <col min="15" max="16" width="11.140625" style="7" bestFit="1" customWidth="1"/>
    <col min="17" max="17" width="6" style="7" customWidth="1"/>
    <col min="18" max="18" width="6.5703125" style="7" bestFit="1" customWidth="1"/>
    <col min="19" max="20" width="6" style="7" customWidth="1"/>
    <col min="21" max="21" width="7" style="7" customWidth="1"/>
    <col min="22" max="22" width="11" style="7" customWidth="1"/>
    <col min="23" max="23" width="6.5703125" style="7" bestFit="1" customWidth="1"/>
    <col min="24" max="26" width="6" style="7" customWidth="1"/>
    <col min="27" max="16384" width="9.140625" style="7"/>
  </cols>
  <sheetData>
    <row r="1" spans="1:34" x14ac:dyDescent="0.25">
      <c r="A1" s="281" t="s">
        <v>412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</row>
    <row r="2" spans="1:34" x14ac:dyDescent="0.2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66"/>
      <c r="AB2" s="266"/>
      <c r="AC2" s="266"/>
      <c r="AD2" s="266"/>
      <c r="AE2" s="266"/>
    </row>
    <row r="3" spans="1:34" x14ac:dyDescent="0.25">
      <c r="A3"/>
      <c r="B3"/>
      <c r="C3" s="301" t="s">
        <v>534</v>
      </c>
      <c r="D3" s="302"/>
      <c r="E3" s="302"/>
      <c r="F3" s="302"/>
      <c r="G3" s="302"/>
      <c r="H3" s="302"/>
      <c r="I3" s="301" t="s">
        <v>279</v>
      </c>
      <c r="J3" s="302"/>
      <c r="K3" s="302"/>
      <c r="L3" s="302"/>
      <c r="M3" s="302"/>
      <c r="N3" s="302"/>
      <c r="O3" s="116"/>
      <c r="P3" s="303" t="s">
        <v>280</v>
      </c>
      <c r="Q3" s="285"/>
      <c r="R3" s="285"/>
      <c r="S3" s="285"/>
      <c r="T3" s="285"/>
      <c r="V3" s="303" t="s">
        <v>281</v>
      </c>
      <c r="W3" s="285"/>
      <c r="X3" s="285"/>
      <c r="Y3" s="285"/>
      <c r="Z3" s="285"/>
    </row>
    <row r="4" spans="1:34" x14ac:dyDescent="0.25">
      <c r="A4" s="110" t="s">
        <v>533</v>
      </c>
      <c r="B4" s="110" t="s">
        <v>167</v>
      </c>
      <c r="C4" s="110" t="s">
        <v>168</v>
      </c>
      <c r="D4" s="110" t="s">
        <v>169</v>
      </c>
      <c r="E4" s="110" t="s">
        <v>170</v>
      </c>
      <c r="F4" s="110" t="s">
        <v>171</v>
      </c>
      <c r="G4" s="243"/>
      <c r="H4" s="110" t="s">
        <v>533</v>
      </c>
      <c r="I4" s="110" t="s">
        <v>167</v>
      </c>
      <c r="J4" s="110" t="s">
        <v>168</v>
      </c>
      <c r="K4" s="110" t="s">
        <v>169</v>
      </c>
      <c r="L4" s="110" t="s">
        <v>170</v>
      </c>
      <c r="M4" s="243"/>
      <c r="N4" s="242"/>
      <c r="O4" s="110" t="s">
        <v>533</v>
      </c>
      <c r="P4" s="110" t="s">
        <v>167</v>
      </c>
      <c r="Q4" s="110" t="s">
        <v>168</v>
      </c>
      <c r="R4" s="110" t="s">
        <v>169</v>
      </c>
      <c r="S4" s="110" t="s">
        <v>170</v>
      </c>
      <c r="T4" s="235"/>
      <c r="V4" s="110" t="s">
        <v>533</v>
      </c>
      <c r="W4" s="110" t="s">
        <v>167</v>
      </c>
      <c r="X4" s="110" t="s">
        <v>168</v>
      </c>
      <c r="Y4" s="110" t="s">
        <v>169</v>
      </c>
      <c r="Z4" s="110" t="s">
        <v>170</v>
      </c>
      <c r="AA4" s="110" t="s">
        <v>171</v>
      </c>
      <c r="AB4"/>
    </row>
    <row r="5" spans="1:34" x14ac:dyDescent="0.25">
      <c r="A5" s="110" t="s">
        <v>3</v>
      </c>
      <c r="B5" s="110">
        <v>3292</v>
      </c>
      <c r="C5" s="110">
        <v>3270</v>
      </c>
      <c r="D5" s="110">
        <v>2102</v>
      </c>
      <c r="E5" s="110">
        <v>275</v>
      </c>
      <c r="F5" s="110">
        <v>19</v>
      </c>
      <c r="G5" s="251"/>
      <c r="H5" s="110" t="s">
        <v>3</v>
      </c>
      <c r="I5" s="110">
        <v>486</v>
      </c>
      <c r="J5" s="110">
        <v>2884</v>
      </c>
      <c r="K5" s="110">
        <v>1636</v>
      </c>
      <c r="L5" s="110">
        <v>49</v>
      </c>
      <c r="M5" s="110"/>
      <c r="N5" s="295"/>
      <c r="O5" s="110" t="s">
        <v>3</v>
      </c>
      <c r="P5" s="110">
        <v>473</v>
      </c>
      <c r="Q5" s="110">
        <v>442</v>
      </c>
      <c r="R5" s="110">
        <v>2322</v>
      </c>
      <c r="S5" s="110">
        <v>1289</v>
      </c>
      <c r="T5" s="110">
        <v>935</v>
      </c>
      <c r="V5" s="110" t="s">
        <v>3</v>
      </c>
      <c r="W5" s="110">
        <v>4135</v>
      </c>
      <c r="X5" s="110">
        <v>367</v>
      </c>
      <c r="Y5" s="110">
        <v>86</v>
      </c>
      <c r="Z5" s="110">
        <v>47</v>
      </c>
      <c r="AA5" s="110">
        <v>829</v>
      </c>
      <c r="AB5"/>
    </row>
    <row r="6" spans="1:34" x14ac:dyDescent="0.25">
      <c r="A6" s="110"/>
      <c r="B6" s="266">
        <v>0.36749274391605269</v>
      </c>
      <c r="C6" s="266">
        <v>0.36503683858004021</v>
      </c>
      <c r="D6" s="266">
        <v>0.23465059164992186</v>
      </c>
      <c r="E6" s="266">
        <v>3.0698816700156284E-2</v>
      </c>
      <c r="F6" s="266">
        <v>2.1210091538289796E-3</v>
      </c>
      <c r="G6" s="252"/>
      <c r="H6" s="110"/>
      <c r="I6" s="266">
        <v>9.6142433234421371E-2</v>
      </c>
      <c r="J6" s="266">
        <v>0.57052423343224534</v>
      </c>
      <c r="K6" s="266">
        <v>0.32363996043521265</v>
      </c>
      <c r="L6" s="266">
        <v>9.693372898120672E-3</v>
      </c>
      <c r="M6" s="266"/>
      <c r="N6" s="295"/>
      <c r="O6" s="110"/>
      <c r="P6" s="266">
        <v>8.6614173228346455E-2</v>
      </c>
      <c r="Q6" s="266">
        <v>8.0937557223951656E-2</v>
      </c>
      <c r="R6" s="266">
        <v>0.42519685039370081</v>
      </c>
      <c r="S6" s="266">
        <v>0.23603735579564183</v>
      </c>
      <c r="T6" s="266">
        <v>0.17121406335835929</v>
      </c>
      <c r="V6" s="110"/>
      <c r="W6" s="266">
        <v>0.75677159590043919</v>
      </c>
      <c r="X6" s="266">
        <v>6.7166910688140555E-2</v>
      </c>
      <c r="Y6" s="266">
        <v>1.5739385065885798E-2</v>
      </c>
      <c r="Z6" s="266">
        <v>8.6017569546120061E-3</v>
      </c>
      <c r="AA6" s="266">
        <v>0.15172035139092241</v>
      </c>
      <c r="AB6"/>
    </row>
    <row r="7" spans="1:34" x14ac:dyDescent="0.25">
      <c r="A7" s="110" t="s">
        <v>10</v>
      </c>
      <c r="B7" s="110">
        <v>199</v>
      </c>
      <c r="C7" s="110">
        <v>172</v>
      </c>
      <c r="D7" s="110">
        <v>845</v>
      </c>
      <c r="E7" s="110">
        <v>84</v>
      </c>
      <c r="F7" s="110">
        <v>2</v>
      </c>
      <c r="G7" s="251"/>
      <c r="H7" s="110" t="s">
        <v>10</v>
      </c>
      <c r="I7" s="110">
        <v>44</v>
      </c>
      <c r="J7" s="110">
        <v>182</v>
      </c>
      <c r="K7" s="110">
        <v>515</v>
      </c>
      <c r="L7" s="110">
        <v>22</v>
      </c>
      <c r="M7" s="110"/>
      <c r="N7" s="295"/>
      <c r="O7" s="110" t="s">
        <v>10</v>
      </c>
      <c r="P7" s="110">
        <v>38</v>
      </c>
      <c r="Q7" s="110">
        <v>40</v>
      </c>
      <c r="R7" s="110">
        <v>262</v>
      </c>
      <c r="S7" s="110">
        <v>282</v>
      </c>
      <c r="T7" s="110">
        <v>196</v>
      </c>
      <c r="V7" s="110" t="s">
        <v>10</v>
      </c>
      <c r="W7" s="110">
        <v>741</v>
      </c>
      <c r="X7" s="110">
        <v>37</v>
      </c>
      <c r="Y7" s="110">
        <v>23</v>
      </c>
      <c r="Z7" s="110"/>
      <c r="AA7" s="110">
        <v>18</v>
      </c>
      <c r="AB7"/>
      <c r="AD7" s="266"/>
      <c r="AE7" s="266"/>
      <c r="AF7" s="266"/>
      <c r="AG7" s="266"/>
      <c r="AH7" s="266"/>
    </row>
    <row r="8" spans="1:34" x14ac:dyDescent="0.25">
      <c r="A8" s="110"/>
      <c r="B8" s="266">
        <v>0.15284178187403993</v>
      </c>
      <c r="C8" s="266">
        <v>0.13210445468509985</v>
      </c>
      <c r="D8" s="266">
        <v>0.64900153609831024</v>
      </c>
      <c r="E8" s="266">
        <v>6.4516129032258063E-2</v>
      </c>
      <c r="F8" s="266">
        <v>1.5360983102918587E-3</v>
      </c>
      <c r="G8" s="252"/>
      <c r="H8" s="110"/>
      <c r="I8" s="266">
        <v>5.7667103538663174E-2</v>
      </c>
      <c r="J8" s="266">
        <v>0.23853211009174313</v>
      </c>
      <c r="K8" s="266">
        <v>0.67496723460026209</v>
      </c>
      <c r="L8" s="266">
        <v>2.8833551769331587E-2</v>
      </c>
      <c r="M8" s="266"/>
      <c r="N8" s="295"/>
      <c r="O8" s="110"/>
      <c r="P8" s="266">
        <v>4.6454767726161368E-2</v>
      </c>
      <c r="Q8" s="266">
        <v>4.8899755501222497E-2</v>
      </c>
      <c r="R8" s="266">
        <v>0.32029339853300731</v>
      </c>
      <c r="S8" s="266">
        <v>0.34474327628361856</v>
      </c>
      <c r="T8" s="266">
        <v>0.23960880195599021</v>
      </c>
      <c r="V8" s="110"/>
      <c r="W8" s="266">
        <v>0.90476190476190477</v>
      </c>
      <c r="X8" s="266">
        <v>4.5177045177045176E-2</v>
      </c>
      <c r="Y8" s="266">
        <v>2.8083028083028084E-2</v>
      </c>
      <c r="Z8" s="266"/>
      <c r="AA8" s="266">
        <v>2.197802197802198E-2</v>
      </c>
      <c r="AB8"/>
    </row>
    <row r="9" spans="1:34" x14ac:dyDescent="0.25">
      <c r="A9" s="110" t="s">
        <v>11</v>
      </c>
      <c r="B9" s="110">
        <v>3491</v>
      </c>
      <c r="C9" s="110">
        <v>3442</v>
      </c>
      <c r="D9" s="110">
        <v>2947</v>
      </c>
      <c r="E9" s="110">
        <v>359</v>
      </c>
      <c r="F9" s="110">
        <v>21</v>
      </c>
      <c r="G9" s="251"/>
      <c r="H9" s="110" t="s">
        <v>11</v>
      </c>
      <c r="I9" s="110">
        <v>530</v>
      </c>
      <c r="J9" s="110">
        <v>3066</v>
      </c>
      <c r="K9" s="110">
        <v>2151</v>
      </c>
      <c r="L9" s="110">
        <v>71</v>
      </c>
      <c r="M9" s="110"/>
      <c r="N9" s="295"/>
      <c r="O9" s="110" t="s">
        <v>11</v>
      </c>
      <c r="P9" s="110">
        <v>511</v>
      </c>
      <c r="Q9" s="110">
        <v>482</v>
      </c>
      <c r="R9" s="110">
        <v>2584</v>
      </c>
      <c r="S9" s="110">
        <v>1571</v>
      </c>
      <c r="T9" s="110">
        <v>1131</v>
      </c>
      <c r="U9" s="110"/>
      <c r="V9" s="110" t="s">
        <v>11</v>
      </c>
      <c r="W9" s="110">
        <v>4876</v>
      </c>
      <c r="X9" s="110">
        <v>404</v>
      </c>
      <c r="Y9" s="110">
        <v>109</v>
      </c>
      <c r="Z9" s="110">
        <v>47</v>
      </c>
      <c r="AA9" s="110">
        <v>847</v>
      </c>
      <c r="AB9"/>
    </row>
    <row r="10" spans="1:34" x14ac:dyDescent="0.25">
      <c r="A10" s="110"/>
      <c r="B10" s="266">
        <v>0.34025341130604286</v>
      </c>
      <c r="C10" s="266">
        <v>0.33547758284600387</v>
      </c>
      <c r="D10" s="266">
        <v>0.28723196881091617</v>
      </c>
      <c r="E10" s="266">
        <v>3.4990253411306044E-2</v>
      </c>
      <c r="F10" s="266">
        <v>2.0467836257309943E-3</v>
      </c>
      <c r="G10" s="252"/>
      <c r="H10" s="110"/>
      <c r="I10" s="266">
        <v>9.1096596768649021E-2</v>
      </c>
      <c r="J10" s="266">
        <v>0.52698521828807154</v>
      </c>
      <c r="K10" s="266">
        <v>0.36971467858370571</v>
      </c>
      <c r="L10" s="266">
        <v>1.2203506359573736E-2</v>
      </c>
      <c r="M10" s="266"/>
      <c r="N10" s="295"/>
      <c r="O10" s="110"/>
      <c r="P10" s="266">
        <v>8.1382385730211823E-2</v>
      </c>
      <c r="Q10" s="266">
        <v>7.6763815894250673E-2</v>
      </c>
      <c r="R10" s="266">
        <v>0.41153049848702022</v>
      </c>
      <c r="S10" s="266">
        <v>0.25019907628603283</v>
      </c>
      <c r="T10" s="266">
        <v>0.18012422360248448</v>
      </c>
      <c r="U10" s="139"/>
      <c r="V10" s="110"/>
      <c r="W10" s="266">
        <v>0.77606239057774951</v>
      </c>
      <c r="X10" s="266">
        <v>6.4300493394875063E-2</v>
      </c>
      <c r="Y10" s="266">
        <v>1.7348400445646985E-2</v>
      </c>
      <c r="Z10" s="266">
        <v>7.4805029444532864E-3</v>
      </c>
      <c r="AA10" s="266">
        <v>0.13480821263727519</v>
      </c>
      <c r="AB10"/>
    </row>
    <row r="11" spans="1:34" x14ac:dyDescent="0.25">
      <c r="P11" s="254"/>
      <c r="Q11" s="254"/>
      <c r="R11" s="254"/>
      <c r="S11" s="254"/>
      <c r="T11" s="254"/>
      <c r="V11" s="110"/>
      <c r="W11" s="110"/>
      <c r="X11" s="110"/>
      <c r="Y11" s="110"/>
      <c r="Z11" s="110"/>
      <c r="AA11" s="110"/>
      <c r="AB11"/>
    </row>
    <row r="12" spans="1:34" x14ac:dyDescent="0.25">
      <c r="A12" s="294" t="s">
        <v>282</v>
      </c>
      <c r="B12" s="294"/>
      <c r="C12" s="294"/>
      <c r="D12" s="294"/>
      <c r="E12" s="294"/>
      <c r="F12" s="294"/>
      <c r="G12" s="231"/>
      <c r="I12" s="281" t="s">
        <v>283</v>
      </c>
      <c r="J12" s="281"/>
      <c r="K12" s="281"/>
      <c r="L12" s="281"/>
      <c r="M12" s="281"/>
      <c r="N12" s="281"/>
      <c r="O12" s="108"/>
      <c r="P12" s="281" t="s">
        <v>284</v>
      </c>
      <c r="Q12" s="281"/>
      <c r="R12" s="281"/>
      <c r="S12" s="281"/>
      <c r="T12" s="281"/>
      <c r="U12" s="108"/>
      <c r="V12" s="110"/>
      <c r="W12" s="251"/>
      <c r="X12" s="251"/>
      <c r="Y12" s="251"/>
      <c r="Z12" s="251"/>
      <c r="AA12" s="251"/>
      <c r="AB12"/>
    </row>
    <row r="13" spans="1:34" x14ac:dyDescent="0.25">
      <c r="A13" s="110" t="s">
        <v>533</v>
      </c>
      <c r="B13" s="110" t="s">
        <v>167</v>
      </c>
      <c r="C13" s="110" t="s">
        <v>168</v>
      </c>
      <c r="D13" s="110" t="s">
        <v>169</v>
      </c>
      <c r="E13" s="110" t="s">
        <v>170</v>
      </c>
      <c r="F13" s="110" t="s">
        <v>171</v>
      </c>
      <c r="G13" s="232"/>
      <c r="I13" s="110" t="s">
        <v>533</v>
      </c>
      <c r="J13" s="110" t="s">
        <v>167</v>
      </c>
      <c r="K13" s="110" t="s">
        <v>168</v>
      </c>
      <c r="L13" s="110" t="s">
        <v>169</v>
      </c>
      <c r="M13" s="110" t="s">
        <v>170</v>
      </c>
      <c r="N13" s="110" t="s">
        <v>171</v>
      </c>
      <c r="P13" s="110" t="s">
        <v>533</v>
      </c>
      <c r="Q13" s="110" t="s">
        <v>167</v>
      </c>
      <c r="R13" s="110" t="s">
        <v>168</v>
      </c>
      <c r="S13" s="110" t="s">
        <v>169</v>
      </c>
      <c r="T13" s="110" t="s">
        <v>170</v>
      </c>
      <c r="U13" s="110" t="s">
        <v>171</v>
      </c>
      <c r="V13" s="110"/>
      <c r="W13" s="266"/>
      <c r="X13" s="266"/>
      <c r="Y13" s="266"/>
      <c r="Z13" s="266"/>
      <c r="AA13" s="266"/>
      <c r="AB13"/>
    </row>
    <row r="14" spans="1:34" x14ac:dyDescent="0.25">
      <c r="A14" s="110" t="s">
        <v>3</v>
      </c>
      <c r="B14" s="110">
        <v>4769</v>
      </c>
      <c r="C14" s="110">
        <v>429</v>
      </c>
      <c r="D14" s="110">
        <v>248</v>
      </c>
      <c r="E14" s="110">
        <v>9</v>
      </c>
      <c r="F14" s="110">
        <v>7</v>
      </c>
      <c r="G14" s="110"/>
      <c r="I14" s="110" t="s">
        <v>3</v>
      </c>
      <c r="J14" s="110">
        <v>1121</v>
      </c>
      <c r="K14" s="110">
        <v>2023</v>
      </c>
      <c r="L14" s="110">
        <v>824</v>
      </c>
      <c r="M14" s="110">
        <v>1441</v>
      </c>
      <c r="N14" s="110">
        <v>44</v>
      </c>
      <c r="P14" s="110" t="s">
        <v>3</v>
      </c>
      <c r="Q14" s="110">
        <v>27</v>
      </c>
      <c r="R14" s="110">
        <v>3924</v>
      </c>
      <c r="S14" s="110">
        <v>51</v>
      </c>
      <c r="T14" s="110">
        <v>662</v>
      </c>
      <c r="U14" s="110">
        <v>803</v>
      </c>
      <c r="AB14"/>
    </row>
    <row r="15" spans="1:34" x14ac:dyDescent="0.25">
      <c r="A15" s="110"/>
      <c r="B15" s="266">
        <v>0.87312339802270234</v>
      </c>
      <c r="C15" s="266">
        <v>7.8542658366898568E-2</v>
      </c>
      <c r="D15" s="266">
        <v>4.5404613694617353E-2</v>
      </c>
      <c r="E15" s="266">
        <v>1.6477480776272428E-3</v>
      </c>
      <c r="F15" s="266">
        <v>1.2815818381545221E-3</v>
      </c>
      <c r="G15" s="139"/>
      <c r="I15" s="110"/>
      <c r="J15" s="266">
        <v>0.20557491289198607</v>
      </c>
      <c r="K15" s="266">
        <v>0.37098844672657255</v>
      </c>
      <c r="L15" s="266">
        <v>0.15110948101962224</v>
      </c>
      <c r="M15" s="266">
        <v>0.26425820649183934</v>
      </c>
      <c r="N15" s="266">
        <v>8.0689528699798268E-3</v>
      </c>
      <c r="P15" s="110"/>
      <c r="Q15" s="266">
        <v>4.9387232485824037E-3</v>
      </c>
      <c r="R15" s="266">
        <v>0.71776111212730931</v>
      </c>
      <c r="S15" s="266">
        <v>9.3286994695445397E-3</v>
      </c>
      <c r="T15" s="266">
        <v>0.1210901774282056</v>
      </c>
      <c r="U15" s="266">
        <v>0.14688128772635814</v>
      </c>
    </row>
    <row r="16" spans="1:34" x14ac:dyDescent="0.25">
      <c r="A16" s="110" t="s">
        <v>10</v>
      </c>
      <c r="B16" s="110">
        <v>733</v>
      </c>
      <c r="C16" s="110">
        <v>60</v>
      </c>
      <c r="D16" s="110">
        <v>26</v>
      </c>
      <c r="E16" s="110"/>
      <c r="F16" s="110"/>
      <c r="G16" s="110"/>
      <c r="I16" s="110" t="s">
        <v>10</v>
      </c>
      <c r="J16" s="110">
        <v>132</v>
      </c>
      <c r="K16" s="110">
        <v>289</v>
      </c>
      <c r="L16" s="110">
        <v>149</v>
      </c>
      <c r="M16" s="110">
        <v>242</v>
      </c>
      <c r="N16" s="110">
        <v>3</v>
      </c>
      <c r="P16" s="110" t="s">
        <v>10</v>
      </c>
      <c r="Q16" s="110">
        <v>2</v>
      </c>
      <c r="R16" s="110">
        <v>544</v>
      </c>
      <c r="S16" s="110">
        <v>9</v>
      </c>
      <c r="T16" s="110">
        <v>128</v>
      </c>
      <c r="U16" s="110">
        <v>134</v>
      </c>
    </row>
    <row r="17" spans="1:23" x14ac:dyDescent="0.25">
      <c r="A17" s="110"/>
      <c r="B17" s="266">
        <v>0.89499389499389503</v>
      </c>
      <c r="C17" s="266">
        <v>7.3260073260073263E-2</v>
      </c>
      <c r="D17" s="266">
        <v>3.1746031746031744E-2</v>
      </c>
      <c r="E17" s="110"/>
      <c r="F17" s="110"/>
      <c r="G17" s="253"/>
      <c r="I17" s="110"/>
      <c r="J17" s="266">
        <v>0.16196319018404909</v>
      </c>
      <c r="K17" s="266">
        <v>0.35460122699386504</v>
      </c>
      <c r="L17" s="266">
        <v>0.18282208588957055</v>
      </c>
      <c r="M17" s="266">
        <v>0.29693251533742332</v>
      </c>
      <c r="N17" s="266">
        <v>3.6809815950920245E-3</v>
      </c>
      <c r="P17" s="110"/>
      <c r="Q17" s="266">
        <v>2.4479804161566705E-3</v>
      </c>
      <c r="R17" s="266">
        <v>0.66585067319461444</v>
      </c>
      <c r="S17" s="266">
        <v>1.1015911872705019E-2</v>
      </c>
      <c r="T17" s="266">
        <v>0.15667074663402691</v>
      </c>
      <c r="U17" s="266">
        <v>0.16401468788249693</v>
      </c>
    </row>
    <row r="18" spans="1:23" x14ac:dyDescent="0.25">
      <c r="A18" s="110" t="s">
        <v>11</v>
      </c>
      <c r="B18" s="110">
        <v>5502</v>
      </c>
      <c r="C18" s="110">
        <v>489</v>
      </c>
      <c r="D18" s="110">
        <v>274</v>
      </c>
      <c r="E18" s="110">
        <v>9</v>
      </c>
      <c r="F18" s="110">
        <v>7</v>
      </c>
      <c r="G18" s="110"/>
      <c r="I18" s="110" t="s">
        <v>11</v>
      </c>
      <c r="J18" s="110">
        <v>1253</v>
      </c>
      <c r="K18" s="110">
        <v>2312</v>
      </c>
      <c r="L18" s="110">
        <v>973</v>
      </c>
      <c r="M18" s="110">
        <v>1683</v>
      </c>
      <c r="N18" s="110">
        <v>47</v>
      </c>
      <c r="P18" s="110" t="s">
        <v>11</v>
      </c>
      <c r="Q18" s="110">
        <v>29</v>
      </c>
      <c r="R18" s="110">
        <v>4468</v>
      </c>
      <c r="S18" s="110">
        <v>60</v>
      </c>
      <c r="T18" s="110">
        <v>790</v>
      </c>
      <c r="U18" s="110">
        <v>937</v>
      </c>
    </row>
    <row r="19" spans="1:23" x14ac:dyDescent="0.25">
      <c r="A19" s="110"/>
      <c r="B19" s="266">
        <v>0.87597516319057478</v>
      </c>
      <c r="C19" s="266">
        <v>7.7853844929151414E-2</v>
      </c>
      <c r="D19" s="266">
        <v>4.3623626811017356E-2</v>
      </c>
      <c r="E19" s="266">
        <v>1.4328928514567743E-3</v>
      </c>
      <c r="F19" s="266">
        <v>1.1144722177997134E-3</v>
      </c>
      <c r="G19" s="139"/>
      <c r="I19" s="110"/>
      <c r="J19" s="266">
        <v>0.19990427568602426</v>
      </c>
      <c r="K19" s="266">
        <v>0.3688576898532227</v>
      </c>
      <c r="L19" s="266">
        <v>0.15523292916400766</v>
      </c>
      <c r="M19" s="266">
        <v>0.2685067007019783</v>
      </c>
      <c r="N19" s="266">
        <v>7.4984045947670708E-3</v>
      </c>
      <c r="P19" s="110"/>
      <c r="Q19" s="266">
        <v>4.6148949713558244E-3</v>
      </c>
      <c r="R19" s="266">
        <v>0.7110120942075111</v>
      </c>
      <c r="S19" s="266">
        <v>9.5480585614258432E-3</v>
      </c>
      <c r="T19" s="266">
        <v>0.12571610439210693</v>
      </c>
      <c r="U19" s="266">
        <v>0.14910884786760026</v>
      </c>
    </row>
    <row r="21" spans="1:23" x14ac:dyDescent="0.25">
      <c r="A21" s="281" t="s">
        <v>493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</row>
    <row r="22" spans="1:23" x14ac:dyDescent="0.25">
      <c r="A22" s="249"/>
      <c r="B22" s="110" t="s">
        <v>174</v>
      </c>
      <c r="C22" s="110" t="s">
        <v>175</v>
      </c>
      <c r="D22" s="110" t="s">
        <v>176</v>
      </c>
      <c r="E22" s="110" t="s">
        <v>177</v>
      </c>
      <c r="F22" s="110" t="s">
        <v>178</v>
      </c>
      <c r="G22" s="110" t="s">
        <v>179</v>
      </c>
      <c r="H22" s="265" t="s">
        <v>180</v>
      </c>
      <c r="I22" s="264" t="s">
        <v>181</v>
      </c>
      <c r="J22" s="110" t="s">
        <v>182</v>
      </c>
      <c r="K22" s="110" t="s">
        <v>183</v>
      </c>
      <c r="L22" s="110" t="s">
        <v>184</v>
      </c>
      <c r="M22" s="7"/>
      <c r="V22" s="235"/>
      <c r="W22" s="235"/>
    </row>
    <row r="23" spans="1:23" x14ac:dyDescent="0.25">
      <c r="A23" s="110" t="s">
        <v>3</v>
      </c>
      <c r="B23" s="110">
        <v>37</v>
      </c>
      <c r="C23" s="110">
        <v>369</v>
      </c>
      <c r="D23" s="110">
        <v>1179</v>
      </c>
      <c r="E23" s="110">
        <v>1586</v>
      </c>
      <c r="F23" s="110">
        <v>1665</v>
      </c>
      <c r="G23" s="110">
        <v>1583</v>
      </c>
      <c r="H23" s="110">
        <v>1314</v>
      </c>
      <c r="I23" s="110">
        <v>950</v>
      </c>
      <c r="J23" s="110">
        <v>304</v>
      </c>
      <c r="K23" s="110">
        <v>35</v>
      </c>
      <c r="L23" s="110">
        <v>1</v>
      </c>
      <c r="M23" s="7"/>
      <c r="S23" s="235" t="s">
        <v>492</v>
      </c>
      <c r="T23" s="235"/>
      <c r="U23" s="235"/>
    </row>
    <row r="24" spans="1:23" x14ac:dyDescent="0.25">
      <c r="A24" s="110" t="s">
        <v>10</v>
      </c>
      <c r="B24" s="110">
        <v>12</v>
      </c>
      <c r="C24" s="110">
        <v>80</v>
      </c>
      <c r="D24" s="110">
        <v>182</v>
      </c>
      <c r="E24" s="110">
        <v>227</v>
      </c>
      <c r="F24" s="110">
        <v>262</v>
      </c>
      <c r="G24" s="110">
        <v>223</v>
      </c>
      <c r="H24" s="110">
        <v>172</v>
      </c>
      <c r="I24" s="110">
        <v>116</v>
      </c>
      <c r="J24" s="110">
        <v>59</v>
      </c>
      <c r="K24" s="110">
        <v>5</v>
      </c>
      <c r="L24" s="110"/>
      <c r="M24" s="7"/>
    </row>
    <row r="25" spans="1:23" x14ac:dyDescent="0.25">
      <c r="A25" s="110" t="s">
        <v>11</v>
      </c>
      <c r="B25" s="110">
        <v>49</v>
      </c>
      <c r="C25" s="110">
        <v>449</v>
      </c>
      <c r="D25" s="110">
        <v>1361</v>
      </c>
      <c r="E25" s="110">
        <v>1813</v>
      </c>
      <c r="F25" s="110">
        <v>1927</v>
      </c>
      <c r="G25" s="110">
        <v>1806</v>
      </c>
      <c r="H25" s="110">
        <v>1486</v>
      </c>
      <c r="I25" s="110">
        <v>1066</v>
      </c>
      <c r="J25" s="110">
        <v>363</v>
      </c>
      <c r="K25" s="110">
        <v>40</v>
      </c>
      <c r="L25" s="110">
        <v>1</v>
      </c>
      <c r="M25" s="7"/>
    </row>
    <row r="26" spans="1:23" x14ac:dyDescent="0.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</row>
  </sheetData>
  <mergeCells count="13">
    <mergeCell ref="A21:N21"/>
    <mergeCell ref="I12:N12"/>
    <mergeCell ref="A12:F12"/>
    <mergeCell ref="A1:Z1"/>
    <mergeCell ref="I3:N3"/>
    <mergeCell ref="P3:T3"/>
    <mergeCell ref="V3:Z3"/>
    <mergeCell ref="C3:H3"/>
    <mergeCell ref="P12:T12"/>
    <mergeCell ref="N5:N6"/>
    <mergeCell ref="N7:N8"/>
    <mergeCell ref="N9:N10"/>
    <mergeCell ref="A2:Z2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61"/>
  <sheetViews>
    <sheetView workbookViewId="0">
      <selection activeCell="A33" sqref="A33"/>
    </sheetView>
  </sheetViews>
  <sheetFormatPr defaultRowHeight="15" x14ac:dyDescent="0.25"/>
  <cols>
    <col min="1" max="1" width="30.140625" bestFit="1" customWidth="1"/>
    <col min="2" max="2" width="5.5703125" bestFit="1" customWidth="1"/>
    <col min="3" max="3" width="7.5703125" bestFit="1" customWidth="1"/>
    <col min="4" max="4" width="11.28515625" bestFit="1" customWidth="1"/>
    <col min="5" max="6" width="5.5703125" bestFit="1" customWidth="1"/>
    <col min="7" max="7" width="3" customWidth="1"/>
    <col min="8" max="8" width="12.42578125" bestFit="1" customWidth="1"/>
    <col min="9" max="9" width="19" bestFit="1" customWidth="1"/>
    <col min="10" max="10" width="10.28515625" customWidth="1"/>
    <col min="11" max="11" width="17.85546875" customWidth="1"/>
    <col min="12" max="12" width="6.140625" bestFit="1" customWidth="1"/>
    <col min="13" max="13" width="11.28515625" bestFit="1" customWidth="1"/>
    <col min="14" max="14" width="3" customWidth="1"/>
    <col min="15" max="15" width="24.5703125" bestFit="1" customWidth="1"/>
    <col min="16" max="18" width="5.5703125" bestFit="1" customWidth="1"/>
  </cols>
  <sheetData>
    <row r="1" spans="1:13" x14ac:dyDescent="0.25">
      <c r="A1" s="8"/>
      <c r="B1" s="304" t="s">
        <v>122</v>
      </c>
      <c r="C1" s="304"/>
      <c r="D1" s="304"/>
      <c r="E1" s="304"/>
      <c r="F1" s="304"/>
      <c r="G1" t="s">
        <v>497</v>
      </c>
      <c r="H1" s="281" t="s">
        <v>488</v>
      </c>
      <c r="I1" s="281"/>
      <c r="J1" s="281"/>
      <c r="K1" s="281"/>
      <c r="L1" s="281"/>
      <c r="M1" s="281"/>
    </row>
    <row r="2" spans="1:13" ht="34.5" customHeight="1" x14ac:dyDescent="0.25">
      <c r="B2" s="110" t="s">
        <v>129</v>
      </c>
      <c r="C2" s="110" t="s">
        <v>130</v>
      </c>
      <c r="D2" s="110" t="s">
        <v>131</v>
      </c>
      <c r="E2" s="110" t="s">
        <v>132</v>
      </c>
      <c r="F2" s="110" t="s">
        <v>513</v>
      </c>
      <c r="H2" s="110"/>
      <c r="I2" s="110"/>
      <c r="J2" s="110" t="s">
        <v>299</v>
      </c>
      <c r="K2" s="110" t="s">
        <v>300</v>
      </c>
      <c r="L2" s="110" t="s">
        <v>113</v>
      </c>
      <c r="M2" s="110" t="s">
        <v>11</v>
      </c>
    </row>
    <row r="3" spans="1:13" x14ac:dyDescent="0.25">
      <c r="A3" s="110" t="s">
        <v>469</v>
      </c>
      <c r="B3" s="110">
        <v>3155</v>
      </c>
      <c r="C3" s="110">
        <v>2096</v>
      </c>
      <c r="D3" s="110">
        <v>3607</v>
      </c>
      <c r="E3" s="110">
        <v>3806</v>
      </c>
      <c r="F3" s="110">
        <v>3220</v>
      </c>
      <c r="H3" s="110" t="s">
        <v>43</v>
      </c>
      <c r="I3" s="110" t="s">
        <v>301</v>
      </c>
      <c r="J3" s="110">
        <v>195</v>
      </c>
      <c r="K3" s="110">
        <v>32</v>
      </c>
      <c r="L3" s="110">
        <v>6</v>
      </c>
      <c r="M3" s="110">
        <v>233</v>
      </c>
    </row>
    <row r="4" spans="1:13" x14ac:dyDescent="0.25">
      <c r="A4" s="110" t="s">
        <v>470</v>
      </c>
      <c r="B4" s="110">
        <v>6179</v>
      </c>
      <c r="C4" s="110">
        <v>6413</v>
      </c>
      <c r="D4" s="110">
        <v>5584</v>
      </c>
      <c r="E4" s="110">
        <v>5140</v>
      </c>
      <c r="F4" s="110">
        <v>5020</v>
      </c>
      <c r="H4" s="110"/>
      <c r="I4" s="110" t="s">
        <v>21</v>
      </c>
      <c r="J4" s="110">
        <v>186</v>
      </c>
      <c r="K4" s="110">
        <v>34</v>
      </c>
      <c r="L4" s="110">
        <v>2</v>
      </c>
      <c r="M4" s="110">
        <v>222</v>
      </c>
    </row>
    <row r="5" spans="1:13" x14ac:dyDescent="0.25">
      <c r="A5" s="110" t="s">
        <v>466</v>
      </c>
      <c r="B5" s="110">
        <v>284</v>
      </c>
      <c r="C5" s="110">
        <v>225</v>
      </c>
      <c r="D5" s="110">
        <v>182</v>
      </c>
      <c r="E5" s="110">
        <v>163</v>
      </c>
      <c r="F5" s="110">
        <v>162</v>
      </c>
      <c r="H5" s="110"/>
      <c r="I5" s="110" t="s">
        <v>302</v>
      </c>
      <c r="J5" s="110">
        <v>124</v>
      </c>
      <c r="K5" s="110">
        <v>19</v>
      </c>
      <c r="L5" s="110">
        <v>2</v>
      </c>
      <c r="M5" s="110">
        <v>145</v>
      </c>
    </row>
    <row r="6" spans="1:13" x14ac:dyDescent="0.25">
      <c r="A6" s="110" t="s">
        <v>300</v>
      </c>
      <c r="B6" s="110">
        <v>1415</v>
      </c>
      <c r="C6" s="110">
        <v>1427</v>
      </c>
      <c r="D6" s="110">
        <v>1284</v>
      </c>
      <c r="E6" s="110">
        <v>1397</v>
      </c>
      <c r="F6" s="110">
        <v>1510</v>
      </c>
      <c r="H6" s="110"/>
      <c r="I6" s="110" t="s">
        <v>303</v>
      </c>
      <c r="J6" s="110">
        <v>145</v>
      </c>
      <c r="K6" s="110">
        <v>34</v>
      </c>
      <c r="L6" s="110">
        <v>4</v>
      </c>
      <c r="M6" s="110">
        <v>183</v>
      </c>
    </row>
    <row r="7" spans="1:13" x14ac:dyDescent="0.25">
      <c r="A7" s="217"/>
      <c r="B7" s="219"/>
      <c r="C7" s="218"/>
      <c r="D7" s="218"/>
      <c r="E7" s="218"/>
      <c r="F7" s="218"/>
      <c r="H7" s="110"/>
      <c r="I7" s="110" t="s">
        <v>24</v>
      </c>
      <c r="J7" s="110">
        <v>175</v>
      </c>
      <c r="K7" s="110">
        <v>22</v>
      </c>
      <c r="L7" s="110"/>
      <c r="M7" s="110">
        <v>197</v>
      </c>
    </row>
    <row r="8" spans="1:13" x14ac:dyDescent="0.25">
      <c r="A8" s="217"/>
      <c r="B8" s="219"/>
      <c r="C8" s="218"/>
      <c r="D8" s="218"/>
      <c r="E8" s="218"/>
      <c r="F8" s="218"/>
      <c r="H8" s="110"/>
      <c r="I8" s="110" t="s">
        <v>23</v>
      </c>
      <c r="J8" s="110">
        <v>42</v>
      </c>
      <c r="K8" s="110">
        <v>9</v>
      </c>
      <c r="L8" s="110">
        <v>2</v>
      </c>
      <c r="M8" s="110">
        <v>53</v>
      </c>
    </row>
    <row r="9" spans="1:13" x14ac:dyDescent="0.25">
      <c r="A9" s="8"/>
      <c r="B9" s="8"/>
      <c r="C9" s="8"/>
      <c r="D9" s="8"/>
      <c r="E9" s="8"/>
      <c r="F9" s="8"/>
      <c r="H9" s="110"/>
      <c r="I9" s="110" t="s">
        <v>322</v>
      </c>
      <c r="J9" s="110">
        <v>64</v>
      </c>
      <c r="K9" s="110">
        <v>12</v>
      </c>
      <c r="L9" s="110"/>
      <c r="M9" s="110">
        <v>76</v>
      </c>
    </row>
    <row r="10" spans="1:13" x14ac:dyDescent="0.25">
      <c r="H10" s="110"/>
      <c r="I10" s="110" t="s">
        <v>323</v>
      </c>
      <c r="J10" s="110">
        <v>338</v>
      </c>
      <c r="K10" s="110">
        <v>55</v>
      </c>
      <c r="L10" s="110">
        <v>19</v>
      </c>
      <c r="M10" s="110">
        <v>412</v>
      </c>
    </row>
    <row r="11" spans="1:13" x14ac:dyDescent="0.25">
      <c r="A11" s="281" t="s">
        <v>0</v>
      </c>
      <c r="B11" s="281"/>
      <c r="C11" s="281"/>
      <c r="D11" s="281"/>
      <c r="H11" s="110"/>
      <c r="I11" s="110" t="s">
        <v>28</v>
      </c>
      <c r="J11" s="110">
        <v>189</v>
      </c>
      <c r="K11" s="110">
        <v>20</v>
      </c>
      <c r="L11" s="110">
        <v>3</v>
      </c>
      <c r="M11" s="110">
        <v>212</v>
      </c>
    </row>
    <row r="12" spans="1:13" x14ac:dyDescent="0.25">
      <c r="A12" s="120" t="s">
        <v>295</v>
      </c>
      <c r="B12" s="121" t="s">
        <v>3</v>
      </c>
      <c r="C12" s="121" t="s">
        <v>10</v>
      </c>
      <c r="D12" s="121" t="s">
        <v>11</v>
      </c>
      <c r="H12" s="110"/>
      <c r="I12" s="110" t="s">
        <v>304</v>
      </c>
      <c r="J12" s="110">
        <v>397</v>
      </c>
      <c r="K12" s="110">
        <v>137</v>
      </c>
      <c r="L12" s="110">
        <v>14</v>
      </c>
      <c r="M12" s="110">
        <v>548</v>
      </c>
    </row>
    <row r="13" spans="1:13" x14ac:dyDescent="0.25">
      <c r="A13" s="110" t="s">
        <v>285</v>
      </c>
      <c r="B13" s="110">
        <v>2779</v>
      </c>
      <c r="C13" s="110">
        <v>441</v>
      </c>
      <c r="D13" s="110">
        <v>3220</v>
      </c>
      <c r="H13" s="110"/>
      <c r="I13" s="110" t="s">
        <v>305</v>
      </c>
      <c r="J13" s="110">
        <v>439</v>
      </c>
      <c r="K13" s="110">
        <v>82</v>
      </c>
      <c r="L13" s="110">
        <v>6</v>
      </c>
      <c r="M13" s="110">
        <v>527</v>
      </c>
    </row>
    <row r="14" spans="1:13" x14ac:dyDescent="0.25">
      <c r="A14" s="110" t="s">
        <v>286</v>
      </c>
      <c r="B14" s="110">
        <v>1914</v>
      </c>
      <c r="C14" s="110">
        <v>204</v>
      </c>
      <c r="D14" s="110">
        <v>2118</v>
      </c>
      <c r="H14" s="110"/>
      <c r="I14" s="110" t="s">
        <v>306</v>
      </c>
      <c r="J14" s="110">
        <v>277</v>
      </c>
      <c r="K14" s="110">
        <v>60</v>
      </c>
      <c r="L14" s="110">
        <v>8</v>
      </c>
      <c r="M14" s="110">
        <v>345</v>
      </c>
    </row>
    <row r="15" spans="1:13" x14ac:dyDescent="0.25">
      <c r="A15" s="110" t="s">
        <v>287</v>
      </c>
      <c r="B15" s="110">
        <v>1962</v>
      </c>
      <c r="C15" s="110">
        <v>265</v>
      </c>
      <c r="D15" s="110">
        <v>2227</v>
      </c>
      <c r="H15" s="110"/>
      <c r="I15" s="110" t="s">
        <v>30</v>
      </c>
      <c r="J15" s="110">
        <v>334</v>
      </c>
      <c r="K15" s="110">
        <v>54</v>
      </c>
      <c r="L15" s="110">
        <v>7</v>
      </c>
      <c r="M15" s="110">
        <v>395</v>
      </c>
    </row>
    <row r="16" spans="1:13" x14ac:dyDescent="0.25">
      <c r="A16" s="110" t="s">
        <v>288</v>
      </c>
      <c r="B16" s="110">
        <v>572</v>
      </c>
      <c r="C16" s="110">
        <v>103</v>
      </c>
      <c r="D16" s="110">
        <v>675</v>
      </c>
      <c r="H16" s="110"/>
      <c r="I16" s="110" t="s">
        <v>32</v>
      </c>
      <c r="J16" s="110">
        <v>195</v>
      </c>
      <c r="K16" s="110">
        <v>44</v>
      </c>
      <c r="L16" s="110">
        <v>3</v>
      </c>
      <c r="M16" s="110">
        <v>242</v>
      </c>
    </row>
    <row r="17" spans="1:13" x14ac:dyDescent="0.25">
      <c r="A17" s="110" t="s">
        <v>289</v>
      </c>
      <c r="B17" s="110">
        <v>1133</v>
      </c>
      <c r="C17" s="110">
        <v>128</v>
      </c>
      <c r="D17" s="110">
        <v>1261</v>
      </c>
      <c r="H17" s="110"/>
      <c r="I17" s="110" t="s">
        <v>31</v>
      </c>
      <c r="J17" s="110">
        <v>262</v>
      </c>
      <c r="K17" s="110">
        <v>30</v>
      </c>
      <c r="L17" s="110">
        <v>13</v>
      </c>
      <c r="M17" s="110">
        <v>305</v>
      </c>
    </row>
    <row r="18" spans="1:13" x14ac:dyDescent="0.25">
      <c r="A18" s="110" t="s">
        <v>290</v>
      </c>
      <c r="B18" s="110">
        <v>21</v>
      </c>
      <c r="C18" s="110"/>
      <c r="D18" s="110">
        <v>21</v>
      </c>
      <c r="H18" s="110"/>
      <c r="I18" s="110" t="s">
        <v>33</v>
      </c>
      <c r="J18" s="110">
        <v>138</v>
      </c>
      <c r="K18" s="110">
        <v>14</v>
      </c>
      <c r="L18" s="110">
        <v>4</v>
      </c>
      <c r="M18" s="110">
        <v>156</v>
      </c>
    </row>
    <row r="19" spans="1:13" x14ac:dyDescent="0.25">
      <c r="A19" s="110" t="s">
        <v>291</v>
      </c>
      <c r="B19" s="110">
        <v>140</v>
      </c>
      <c r="C19" s="110">
        <v>18</v>
      </c>
      <c r="D19" s="110">
        <v>158</v>
      </c>
      <c r="H19" s="110"/>
      <c r="I19" s="110" t="s">
        <v>34</v>
      </c>
      <c r="J19" s="110">
        <v>74</v>
      </c>
      <c r="K19" s="110">
        <v>18</v>
      </c>
      <c r="L19" s="110">
        <v>4</v>
      </c>
      <c r="M19" s="110">
        <v>96</v>
      </c>
    </row>
    <row r="20" spans="1:13" x14ac:dyDescent="0.25">
      <c r="A20" s="110" t="s">
        <v>292</v>
      </c>
      <c r="B20" s="110">
        <v>60</v>
      </c>
      <c r="C20" s="110">
        <v>10</v>
      </c>
      <c r="D20" s="110">
        <v>70</v>
      </c>
      <c r="H20" s="110"/>
      <c r="I20" s="110" t="s">
        <v>307</v>
      </c>
      <c r="J20" s="110">
        <v>148</v>
      </c>
      <c r="K20" s="110">
        <v>15</v>
      </c>
      <c r="L20" s="110">
        <v>1</v>
      </c>
      <c r="M20" s="110">
        <v>164</v>
      </c>
    </row>
    <row r="21" spans="1:13" x14ac:dyDescent="0.25">
      <c r="A21" s="110" t="s">
        <v>189</v>
      </c>
      <c r="B21" s="110">
        <v>62</v>
      </c>
      <c r="C21" s="110">
        <v>14</v>
      </c>
      <c r="D21" s="110">
        <v>76</v>
      </c>
      <c r="H21" s="110"/>
      <c r="I21" s="110" t="s">
        <v>35</v>
      </c>
      <c r="J21" s="110">
        <v>724</v>
      </c>
      <c r="K21" s="110">
        <v>128</v>
      </c>
      <c r="L21" s="110">
        <v>19</v>
      </c>
      <c r="M21" s="110">
        <v>871</v>
      </c>
    </row>
    <row r="22" spans="1:13" x14ac:dyDescent="0.25">
      <c r="A22" s="110" t="s">
        <v>190</v>
      </c>
      <c r="B22" s="110">
        <v>31</v>
      </c>
      <c r="C22" s="110">
        <v>5</v>
      </c>
      <c r="D22" s="110">
        <v>36</v>
      </c>
      <c r="H22" s="110"/>
      <c r="I22" s="110" t="s">
        <v>36</v>
      </c>
      <c r="J22" s="110">
        <v>228</v>
      </c>
      <c r="K22" s="110">
        <v>25</v>
      </c>
      <c r="L22" s="110">
        <v>6</v>
      </c>
      <c r="M22" s="110">
        <v>259</v>
      </c>
    </row>
    <row r="23" spans="1:13" x14ac:dyDescent="0.25">
      <c r="A23" s="110" t="s">
        <v>293</v>
      </c>
      <c r="B23" s="110">
        <v>42</v>
      </c>
      <c r="C23" s="110">
        <v>1</v>
      </c>
      <c r="D23" s="110">
        <v>43</v>
      </c>
      <c r="H23" s="110"/>
      <c r="I23" s="110" t="s">
        <v>9</v>
      </c>
      <c r="J23" s="110">
        <v>4674</v>
      </c>
      <c r="K23" s="110">
        <v>844</v>
      </c>
      <c r="L23" s="110">
        <v>123</v>
      </c>
      <c r="M23" s="110">
        <v>5641</v>
      </c>
    </row>
    <row r="24" spans="1:13" x14ac:dyDescent="0.25">
      <c r="A24" s="110" t="s">
        <v>294</v>
      </c>
      <c r="B24" s="110">
        <v>5</v>
      </c>
      <c r="C24" s="110"/>
      <c r="D24" s="110">
        <v>5</v>
      </c>
      <c r="H24" s="110" t="s">
        <v>107</v>
      </c>
      <c r="I24" s="110" t="s">
        <v>308</v>
      </c>
      <c r="J24" s="110">
        <v>299</v>
      </c>
      <c r="K24" s="110">
        <v>54</v>
      </c>
      <c r="L24" s="110">
        <v>10</v>
      </c>
      <c r="M24" s="110">
        <v>363</v>
      </c>
    </row>
    <row r="25" spans="1:13" x14ac:dyDescent="0.25">
      <c r="A25" s="110" t="s">
        <v>535</v>
      </c>
      <c r="B25" s="110">
        <v>2</v>
      </c>
      <c r="C25" s="110"/>
      <c r="D25" s="110">
        <v>2</v>
      </c>
      <c r="H25" s="110"/>
      <c r="I25" s="110" t="s">
        <v>309</v>
      </c>
      <c r="J25" s="110">
        <v>783</v>
      </c>
      <c r="K25" s="110">
        <v>172</v>
      </c>
      <c r="L25" s="110">
        <v>1</v>
      </c>
      <c r="M25" s="110">
        <v>956</v>
      </c>
    </row>
    <row r="26" spans="1:13" x14ac:dyDescent="0.25">
      <c r="A26" s="203" t="s">
        <v>482</v>
      </c>
      <c r="B26" s="188"/>
      <c r="C26" s="188"/>
      <c r="D26" s="193"/>
      <c r="H26" s="110"/>
      <c r="I26" s="110" t="s">
        <v>310</v>
      </c>
      <c r="J26" s="110">
        <v>308</v>
      </c>
      <c r="K26" s="110">
        <v>68</v>
      </c>
      <c r="L26" s="110">
        <v>14</v>
      </c>
      <c r="M26" s="110">
        <v>390</v>
      </c>
    </row>
    <row r="27" spans="1:13" x14ac:dyDescent="0.25">
      <c r="A27" s="110" t="s">
        <v>477</v>
      </c>
      <c r="B27" s="110">
        <v>7</v>
      </c>
      <c r="C27" s="110"/>
      <c r="D27" s="110">
        <v>7</v>
      </c>
      <c r="E27" s="110"/>
      <c r="H27" s="110"/>
      <c r="I27" s="110" t="s">
        <v>324</v>
      </c>
      <c r="J27" s="110">
        <v>85</v>
      </c>
      <c r="K27" s="110">
        <v>19</v>
      </c>
      <c r="L27" s="110">
        <v>4</v>
      </c>
      <c r="M27" s="110">
        <v>108</v>
      </c>
    </row>
    <row r="28" spans="1:13" x14ac:dyDescent="0.25">
      <c r="A28" s="110" t="s">
        <v>478</v>
      </c>
      <c r="B28" s="110">
        <v>11</v>
      </c>
      <c r="C28" s="110">
        <v>1</v>
      </c>
      <c r="D28" s="110">
        <v>12</v>
      </c>
      <c r="E28" s="110"/>
      <c r="H28" s="110"/>
      <c r="I28" s="110" t="s">
        <v>9</v>
      </c>
      <c r="J28" s="110">
        <v>1475</v>
      </c>
      <c r="K28" s="110">
        <v>313</v>
      </c>
      <c r="L28" s="110">
        <v>29</v>
      </c>
      <c r="M28" s="110">
        <v>1817</v>
      </c>
    </row>
    <row r="29" spans="1:13" x14ac:dyDescent="0.25">
      <c r="A29" s="110" t="s">
        <v>479</v>
      </c>
      <c r="B29" s="110">
        <v>91</v>
      </c>
      <c r="C29" s="110"/>
      <c r="D29" s="110">
        <v>91</v>
      </c>
      <c r="E29" s="110"/>
      <c r="H29" s="110" t="s">
        <v>471</v>
      </c>
      <c r="I29" s="110" t="s">
        <v>311</v>
      </c>
      <c r="J29" s="110">
        <v>874</v>
      </c>
      <c r="K29" s="110">
        <v>42</v>
      </c>
      <c r="L29" s="110">
        <v>1</v>
      </c>
      <c r="M29" s="110">
        <v>917</v>
      </c>
    </row>
    <row r="30" spans="1:13" x14ac:dyDescent="0.25">
      <c r="A30" s="110" t="s">
        <v>480</v>
      </c>
      <c r="B30" s="110">
        <v>8607</v>
      </c>
      <c r="C30" s="110">
        <v>1188</v>
      </c>
      <c r="D30" s="110">
        <v>9795</v>
      </c>
      <c r="E30" s="110"/>
      <c r="H30" s="110"/>
      <c r="I30" s="110" t="s">
        <v>312</v>
      </c>
      <c r="J30" s="110">
        <v>505</v>
      </c>
      <c r="K30" s="110">
        <v>8</v>
      </c>
      <c r="L30" s="110">
        <v>2</v>
      </c>
      <c r="M30" s="110">
        <v>515</v>
      </c>
    </row>
    <row r="31" spans="1:13" x14ac:dyDescent="0.25">
      <c r="A31" s="110" t="s">
        <v>481</v>
      </c>
      <c r="B31" s="110">
        <v>7</v>
      </c>
      <c r="C31" s="110"/>
      <c r="D31" s="110">
        <v>7</v>
      </c>
      <c r="E31" s="110"/>
      <c r="H31" s="110"/>
      <c r="I31" s="110" t="s">
        <v>472</v>
      </c>
      <c r="J31" s="110">
        <v>158</v>
      </c>
      <c r="K31" s="110">
        <v>76</v>
      </c>
      <c r="L31" s="110">
        <v>6</v>
      </c>
      <c r="M31" s="110">
        <v>240</v>
      </c>
    </row>
    <row r="32" spans="1:13" x14ac:dyDescent="0.25">
      <c r="A32" s="110" t="s">
        <v>11</v>
      </c>
      <c r="B32" s="110">
        <v>8723</v>
      </c>
      <c r="C32" s="110">
        <v>1189</v>
      </c>
      <c r="D32" s="110">
        <v>9912</v>
      </c>
      <c r="E32" s="110"/>
      <c r="H32" s="110"/>
      <c r="I32" s="110" t="s">
        <v>314</v>
      </c>
      <c r="J32" s="110">
        <v>554</v>
      </c>
      <c r="K32" s="110">
        <v>227</v>
      </c>
      <c r="L32" s="110">
        <v>1</v>
      </c>
      <c r="M32" s="110">
        <v>782</v>
      </c>
    </row>
    <row r="33" spans="5:13" x14ac:dyDescent="0.25">
      <c r="H33" s="110"/>
      <c r="I33" s="110" t="s">
        <v>9</v>
      </c>
      <c r="J33" s="110">
        <v>2091</v>
      </c>
      <c r="K33" s="110">
        <v>353</v>
      </c>
      <c r="L33" s="110">
        <v>10</v>
      </c>
      <c r="M33" s="110">
        <v>2454</v>
      </c>
    </row>
    <row r="34" spans="5:13" x14ac:dyDescent="0.25">
      <c r="H34" s="110" t="s">
        <v>11</v>
      </c>
      <c r="I34" s="110"/>
      <c r="J34" s="110">
        <v>8240</v>
      </c>
      <c r="K34" s="110">
        <v>1510</v>
      </c>
      <c r="L34" s="110">
        <v>162</v>
      </c>
      <c r="M34" s="110">
        <v>9912</v>
      </c>
    </row>
    <row r="40" spans="5:13" x14ac:dyDescent="0.25">
      <c r="E40" s="208"/>
      <c r="F40" s="208"/>
    </row>
    <row r="41" spans="5:13" x14ac:dyDescent="0.25">
      <c r="E41" s="210"/>
      <c r="F41" s="210"/>
    </row>
    <row r="42" spans="5:13" x14ac:dyDescent="0.25">
      <c r="E42" s="110"/>
      <c r="F42" s="110"/>
    </row>
    <row r="43" spans="5:13" x14ac:dyDescent="0.25">
      <c r="E43" s="110"/>
      <c r="F43" s="110"/>
    </row>
    <row r="44" spans="5:13" x14ac:dyDescent="0.25">
      <c r="E44" s="110"/>
      <c r="F44" s="110"/>
    </row>
    <row r="45" spans="5:13" x14ac:dyDescent="0.25">
      <c r="E45" s="110"/>
      <c r="F45" s="110"/>
    </row>
    <row r="46" spans="5:13" x14ac:dyDescent="0.25">
      <c r="E46" s="110"/>
      <c r="F46" s="110"/>
    </row>
    <row r="47" spans="5:13" x14ac:dyDescent="0.25">
      <c r="E47" s="110"/>
      <c r="F47" s="110"/>
    </row>
    <row r="48" spans="5:13" x14ac:dyDescent="0.25">
      <c r="E48" s="110"/>
      <c r="F48" s="110"/>
    </row>
    <row r="49" spans="5:6" x14ac:dyDescent="0.25">
      <c r="E49" s="110"/>
      <c r="F49" s="110"/>
    </row>
    <row r="50" spans="5:6" x14ac:dyDescent="0.25">
      <c r="E50" s="110"/>
      <c r="F50" s="110"/>
    </row>
    <row r="51" spans="5:6" x14ac:dyDescent="0.25">
      <c r="E51" s="110"/>
      <c r="F51" s="110"/>
    </row>
    <row r="52" spans="5:6" x14ac:dyDescent="0.25">
      <c r="E52" s="110"/>
      <c r="F52" s="110"/>
    </row>
    <row r="53" spans="5:6" x14ac:dyDescent="0.25">
      <c r="E53" s="110"/>
      <c r="F53" s="110"/>
    </row>
    <row r="54" spans="5:6" x14ac:dyDescent="0.25">
      <c r="E54" s="126"/>
      <c r="F54" s="126"/>
    </row>
    <row r="55" spans="5:6" x14ac:dyDescent="0.25">
      <c r="E55" s="211"/>
      <c r="F55" s="211"/>
    </row>
    <row r="56" spans="5:6" x14ac:dyDescent="0.25">
      <c r="E56" s="110"/>
      <c r="F56" s="110"/>
    </row>
    <row r="57" spans="5:6" x14ac:dyDescent="0.25">
      <c r="E57" s="110"/>
      <c r="F57" s="110"/>
    </row>
    <row r="58" spans="5:6" x14ac:dyDescent="0.25">
      <c r="E58" s="110"/>
      <c r="F58" s="110"/>
    </row>
    <row r="59" spans="5:6" x14ac:dyDescent="0.25">
      <c r="E59" s="110"/>
      <c r="F59" s="110"/>
    </row>
    <row r="60" spans="5:6" x14ac:dyDescent="0.25">
      <c r="E60" s="126"/>
      <c r="F60" s="126"/>
    </row>
    <row r="61" spans="5:6" x14ac:dyDescent="0.25">
      <c r="E61" s="112"/>
      <c r="F61" s="112"/>
    </row>
  </sheetData>
  <mergeCells count="3">
    <mergeCell ref="H1:M1"/>
    <mergeCell ref="B1:F1"/>
    <mergeCell ref="A11:D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D67"/>
  <sheetViews>
    <sheetView tabSelected="1" workbookViewId="0">
      <selection activeCell="A43" sqref="A43"/>
    </sheetView>
  </sheetViews>
  <sheetFormatPr defaultRowHeight="15" x14ac:dyDescent="0.25"/>
  <cols>
    <col min="1" max="1" width="54.5703125" style="7" bestFit="1" customWidth="1"/>
    <col min="2" max="2" width="5.5703125" style="7" bestFit="1" customWidth="1"/>
    <col min="3" max="3" width="7.5703125" style="7" bestFit="1" customWidth="1"/>
    <col min="4" max="4" width="11.28515625" style="7" bestFit="1" customWidth="1"/>
    <col min="5" max="5" width="3" style="7" customWidth="1"/>
    <col min="6" max="6" width="40.85546875" style="7" bestFit="1" customWidth="1"/>
    <col min="7" max="12" width="5.28515625" style="7" customWidth="1"/>
    <col min="13" max="14" width="14.42578125" style="7" bestFit="1" customWidth="1"/>
    <col min="15" max="15" width="12" style="7" bestFit="1" customWidth="1"/>
    <col min="16" max="16" width="6.140625" style="7" bestFit="1" customWidth="1"/>
    <col min="17" max="17" width="11.140625" style="7" bestFit="1" customWidth="1"/>
    <col min="18" max="18" width="3" style="7" customWidth="1"/>
    <col min="19" max="19" width="21.5703125" style="7" bestFit="1" customWidth="1"/>
    <col min="20" max="24" width="5.28515625" style="7" customWidth="1"/>
    <col min="25" max="25" width="14.42578125" style="7" bestFit="1" customWidth="1"/>
    <col min="26" max="26" width="6.140625" style="7" bestFit="1" customWidth="1"/>
    <col min="27" max="27" width="11.140625" style="7" bestFit="1" customWidth="1"/>
    <col min="28" max="28" width="3" style="7" customWidth="1"/>
    <col min="29" max="29" width="12.42578125" style="7" bestFit="1" customWidth="1"/>
    <col min="30" max="30" width="19" style="7" bestFit="1" customWidth="1"/>
    <col min="31" max="31" width="6.7109375" style="7" bestFit="1" customWidth="1"/>
    <col min="32" max="32" width="9.5703125" style="7" bestFit="1" customWidth="1"/>
    <col min="33" max="33" width="8.28515625" style="7" customWidth="1"/>
    <col min="34" max="34" width="11.28515625" style="7" bestFit="1" customWidth="1"/>
    <col min="35" max="16384" width="9.140625" style="7"/>
  </cols>
  <sheetData>
    <row r="1" spans="1:29" x14ac:dyDescent="0.25">
      <c r="A1" s="281" t="s">
        <v>494</v>
      </c>
      <c r="B1" s="281"/>
      <c r="C1" s="281"/>
      <c r="D1" s="281"/>
      <c r="E1" s="172"/>
      <c r="F1" s="304" t="s">
        <v>498</v>
      </c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185"/>
      <c r="S1" s="305" t="s">
        <v>496</v>
      </c>
      <c r="T1" s="305"/>
      <c r="U1" s="305"/>
      <c r="V1" s="305"/>
      <c r="W1" s="305"/>
      <c r="X1" s="305"/>
      <c r="Y1" s="305"/>
      <c r="Z1" s="305"/>
      <c r="AA1" s="305"/>
    </row>
    <row r="2" spans="1:29" ht="31.5" customHeight="1" x14ac:dyDescent="0.25">
      <c r="A2" s="120" t="s">
        <v>489</v>
      </c>
      <c r="B2" s="121"/>
      <c r="C2" s="121"/>
      <c r="D2" s="121"/>
      <c r="E2" s="173"/>
      <c r="F2" s="110" t="s">
        <v>266</v>
      </c>
      <c r="G2" s="110" t="s">
        <v>167</v>
      </c>
      <c r="H2" s="110" t="s">
        <v>168</v>
      </c>
      <c r="I2" s="110" t="s">
        <v>169</v>
      </c>
      <c r="J2" s="110" t="s">
        <v>170</v>
      </c>
      <c r="K2" s="110" t="s">
        <v>171</v>
      </c>
      <c r="L2" s="110" t="s">
        <v>203</v>
      </c>
      <c r="M2" s="110" t="s">
        <v>297</v>
      </c>
      <c r="N2" s="110" t="s">
        <v>298</v>
      </c>
      <c r="O2" s="110" t="s">
        <v>205</v>
      </c>
      <c r="P2" s="110" t="s">
        <v>113</v>
      </c>
      <c r="Q2" s="110" t="s">
        <v>11</v>
      </c>
      <c r="R2" s="243"/>
      <c r="S2" s="243"/>
      <c r="T2" s="186"/>
      <c r="U2" s="110" t="s">
        <v>266</v>
      </c>
      <c r="V2" s="110" t="s">
        <v>168</v>
      </c>
      <c r="W2" s="110" t="s">
        <v>169</v>
      </c>
      <c r="X2" s="110" t="s">
        <v>170</v>
      </c>
      <c r="Y2" s="110" t="s">
        <v>171</v>
      </c>
      <c r="Z2" s="110" t="s">
        <v>203</v>
      </c>
      <c r="AA2" s="110" t="s">
        <v>297</v>
      </c>
      <c r="AB2" s="110" t="s">
        <v>113</v>
      </c>
      <c r="AC2" s="110" t="s">
        <v>11</v>
      </c>
    </row>
    <row r="3" spans="1:29" x14ac:dyDescent="0.25">
      <c r="A3" s="110" t="s">
        <v>536</v>
      </c>
      <c r="B3" s="110" t="s">
        <v>3</v>
      </c>
      <c r="C3" s="110" t="s">
        <v>10</v>
      </c>
      <c r="D3" s="110" t="s">
        <v>11</v>
      </c>
      <c r="F3" s="110" t="s">
        <v>475</v>
      </c>
      <c r="G3" s="110">
        <v>7</v>
      </c>
      <c r="H3" s="110">
        <v>59</v>
      </c>
      <c r="I3" s="110">
        <v>12</v>
      </c>
      <c r="J3" s="110">
        <v>2</v>
      </c>
      <c r="K3" s="110"/>
      <c r="L3" s="110"/>
      <c r="M3" s="110"/>
      <c r="N3" s="110">
        <v>1</v>
      </c>
      <c r="O3" s="110"/>
      <c r="P3" s="110"/>
      <c r="Q3" s="110">
        <f>SUM(G3:P3)</f>
        <v>81</v>
      </c>
      <c r="R3"/>
      <c r="S3" s="244"/>
      <c r="T3" s="186"/>
      <c r="U3" s="110" t="s">
        <v>475</v>
      </c>
      <c r="V3" s="110">
        <v>177.19354838709677</v>
      </c>
      <c r="W3" s="110">
        <v>60</v>
      </c>
      <c r="X3" s="110">
        <v>36</v>
      </c>
      <c r="Y3" s="110"/>
      <c r="Z3" s="110"/>
      <c r="AA3" s="110"/>
      <c r="AB3" s="110"/>
      <c r="AC3" s="110">
        <v>154.97368421052633</v>
      </c>
    </row>
    <row r="4" spans="1:29" ht="15" customHeight="1" x14ac:dyDescent="0.25">
      <c r="A4" s="110" t="s">
        <v>167</v>
      </c>
      <c r="B4" s="110">
        <v>7</v>
      </c>
      <c r="C4" s="110"/>
      <c r="D4" s="110">
        <f>SUM(B4+C4)</f>
        <v>7</v>
      </c>
      <c r="E4" s="110"/>
      <c r="F4" s="110" t="s">
        <v>140</v>
      </c>
      <c r="G4" s="110"/>
      <c r="H4" s="110"/>
      <c r="I4" s="110">
        <v>16</v>
      </c>
      <c r="J4" s="110">
        <v>34</v>
      </c>
      <c r="K4" s="110">
        <v>5</v>
      </c>
      <c r="L4" s="110"/>
      <c r="M4" s="110"/>
      <c r="N4" s="110"/>
      <c r="O4" s="110"/>
      <c r="P4" s="110"/>
      <c r="Q4" s="110">
        <f t="shared" ref="Q4:Q21" si="0">SUM(G4:P4)</f>
        <v>55</v>
      </c>
      <c r="R4"/>
      <c r="S4" s="244"/>
      <c r="T4" s="186"/>
      <c r="U4" s="110" t="s">
        <v>165</v>
      </c>
      <c r="V4" s="110">
        <v>76.695652173913047</v>
      </c>
      <c r="W4" s="110"/>
      <c r="X4" s="110"/>
      <c r="Y4" s="110"/>
      <c r="Z4" s="110"/>
      <c r="AA4" s="110">
        <v>60</v>
      </c>
      <c r="AB4" s="110"/>
      <c r="AC4" s="110">
        <v>76</v>
      </c>
    </row>
    <row r="5" spans="1:29" x14ac:dyDescent="0.25">
      <c r="A5" s="110" t="s">
        <v>168</v>
      </c>
      <c r="B5" s="110">
        <v>108</v>
      </c>
      <c r="C5" s="110">
        <v>13</v>
      </c>
      <c r="D5" s="110">
        <f t="shared" ref="D5:D14" si="1">SUM(B5+C5)</f>
        <v>121</v>
      </c>
      <c r="E5" s="110"/>
      <c r="F5" s="110" t="s">
        <v>143</v>
      </c>
      <c r="G5" s="110"/>
      <c r="H5" s="110">
        <v>11</v>
      </c>
      <c r="I5" s="110">
        <v>8</v>
      </c>
      <c r="J5" s="110">
        <v>28</v>
      </c>
      <c r="K5" s="110">
        <v>7</v>
      </c>
      <c r="L5" s="110">
        <v>1</v>
      </c>
      <c r="M5" s="110">
        <v>1</v>
      </c>
      <c r="N5" s="110"/>
      <c r="O5" s="110">
        <v>1</v>
      </c>
      <c r="P5" s="110"/>
      <c r="Q5" s="110">
        <f t="shared" si="0"/>
        <v>57</v>
      </c>
      <c r="R5"/>
      <c r="S5" s="244"/>
      <c r="T5" s="186"/>
      <c r="U5" s="110" t="s">
        <v>143</v>
      </c>
      <c r="V5" s="110">
        <v>236</v>
      </c>
      <c r="W5" s="110">
        <v>102</v>
      </c>
      <c r="X5" s="110">
        <v>37.241379310344826</v>
      </c>
      <c r="Y5" s="110">
        <v>24</v>
      </c>
      <c r="Z5" s="110">
        <v>12</v>
      </c>
      <c r="AA5" s="110">
        <v>24</v>
      </c>
      <c r="AB5" s="110"/>
      <c r="AC5" s="110">
        <v>85.034482758620683</v>
      </c>
    </row>
    <row r="6" spans="1:29" x14ac:dyDescent="0.25">
      <c r="A6" s="110" t="s">
        <v>169</v>
      </c>
      <c r="B6" s="110">
        <v>725</v>
      </c>
      <c r="C6" s="110">
        <v>99</v>
      </c>
      <c r="D6" s="110">
        <f t="shared" si="1"/>
        <v>824</v>
      </c>
      <c r="E6" s="110"/>
      <c r="F6" s="110" t="s">
        <v>146</v>
      </c>
      <c r="G6" s="110"/>
      <c r="H6" s="110">
        <v>3</v>
      </c>
      <c r="I6" s="110">
        <v>28</v>
      </c>
      <c r="J6" s="110">
        <v>7</v>
      </c>
      <c r="K6" s="110">
        <v>158</v>
      </c>
      <c r="L6" s="110">
        <v>47</v>
      </c>
      <c r="M6" s="110">
        <v>2</v>
      </c>
      <c r="N6" s="110"/>
      <c r="O6" s="110">
        <v>106</v>
      </c>
      <c r="P6" s="110"/>
      <c r="Q6" s="110">
        <f t="shared" si="0"/>
        <v>351</v>
      </c>
      <c r="R6"/>
      <c r="S6" s="244"/>
      <c r="T6" s="186"/>
      <c r="U6" s="110" t="s">
        <v>141</v>
      </c>
      <c r="V6" s="110">
        <v>372</v>
      </c>
      <c r="W6" s="110">
        <v>98.227147766323014</v>
      </c>
      <c r="X6" s="110">
        <v>37.858064516129033</v>
      </c>
      <c r="Y6" s="110">
        <v>24.857142857142858</v>
      </c>
      <c r="Z6" s="110"/>
      <c r="AA6" s="110">
        <v>30</v>
      </c>
      <c r="AB6" s="110"/>
      <c r="AC6" s="110">
        <v>59.911562115621152</v>
      </c>
    </row>
    <row r="7" spans="1:29" x14ac:dyDescent="0.25">
      <c r="A7" s="110" t="s">
        <v>170</v>
      </c>
      <c r="B7" s="110">
        <v>1442</v>
      </c>
      <c r="C7" s="110">
        <v>273</v>
      </c>
      <c r="D7" s="110">
        <f t="shared" si="1"/>
        <v>1715</v>
      </c>
      <c r="E7" s="110"/>
      <c r="F7" s="110" t="s">
        <v>150</v>
      </c>
      <c r="G7" s="110"/>
      <c r="H7" s="110">
        <v>4</v>
      </c>
      <c r="I7" s="110">
        <v>39</v>
      </c>
      <c r="J7" s="110">
        <v>110</v>
      </c>
      <c r="K7" s="110">
        <v>10</v>
      </c>
      <c r="L7" s="110">
        <v>10</v>
      </c>
      <c r="M7" s="110"/>
      <c r="N7" s="110"/>
      <c r="O7" s="110"/>
      <c r="P7" s="110"/>
      <c r="Q7" s="110">
        <f t="shared" si="0"/>
        <v>173</v>
      </c>
      <c r="R7"/>
      <c r="S7" s="244"/>
      <c r="T7" s="186"/>
      <c r="U7" s="110" t="s">
        <v>158</v>
      </c>
      <c r="V7" s="110"/>
      <c r="W7" s="110">
        <v>63.534883720930232</v>
      </c>
      <c r="X7" s="110">
        <v>36.375</v>
      </c>
      <c r="Y7" s="110">
        <v>23.368421052631579</v>
      </c>
      <c r="Z7" s="110">
        <v>11.333333333333334</v>
      </c>
      <c r="AA7" s="110">
        <v>253.71428571428572</v>
      </c>
      <c r="AB7" s="110"/>
      <c r="AC7" s="110">
        <v>46.888601036269428</v>
      </c>
    </row>
    <row r="8" spans="1:29" x14ac:dyDescent="0.25">
      <c r="A8" s="110" t="s">
        <v>171</v>
      </c>
      <c r="B8" s="110">
        <v>1165</v>
      </c>
      <c r="C8" s="110">
        <v>160</v>
      </c>
      <c r="D8" s="110">
        <f t="shared" si="1"/>
        <v>1325</v>
      </c>
      <c r="E8" s="110"/>
      <c r="F8" s="110" t="s">
        <v>144</v>
      </c>
      <c r="G8" s="110"/>
      <c r="H8" s="110">
        <v>1</v>
      </c>
      <c r="I8" s="110">
        <v>55</v>
      </c>
      <c r="J8" s="110">
        <v>313</v>
      </c>
      <c r="K8" s="110">
        <v>72</v>
      </c>
      <c r="L8" s="110">
        <v>22</v>
      </c>
      <c r="M8" s="110"/>
      <c r="N8" s="110"/>
      <c r="O8" s="110"/>
      <c r="P8" s="110"/>
      <c r="Q8" s="110">
        <f t="shared" si="0"/>
        <v>463</v>
      </c>
      <c r="R8"/>
      <c r="S8" s="244"/>
      <c r="T8" s="186"/>
      <c r="U8" s="110" t="s">
        <v>150</v>
      </c>
      <c r="V8" s="110">
        <v>280.8</v>
      </c>
      <c r="W8" s="110">
        <v>63.07692307692308</v>
      </c>
      <c r="X8" s="110">
        <v>37.071428571428569</v>
      </c>
      <c r="Y8" s="110">
        <v>27.272727272727273</v>
      </c>
      <c r="Z8" s="110">
        <v>12</v>
      </c>
      <c r="AA8" s="110">
        <v>576</v>
      </c>
      <c r="AB8" s="110"/>
      <c r="AC8" s="110">
        <v>50.41340782122905</v>
      </c>
    </row>
    <row r="9" spans="1:29" x14ac:dyDescent="0.25">
      <c r="A9" s="110" t="s">
        <v>203</v>
      </c>
      <c r="B9" s="110">
        <v>744</v>
      </c>
      <c r="C9" s="110">
        <v>94</v>
      </c>
      <c r="D9" s="110">
        <f t="shared" si="1"/>
        <v>838</v>
      </c>
      <c r="E9" s="110"/>
      <c r="F9" s="110" t="s">
        <v>141</v>
      </c>
      <c r="G9" s="110"/>
      <c r="H9" s="110">
        <v>1</v>
      </c>
      <c r="I9" s="110">
        <v>91</v>
      </c>
      <c r="J9" s="110">
        <v>150</v>
      </c>
      <c r="K9" s="110">
        <v>14</v>
      </c>
      <c r="L9" s="110"/>
      <c r="M9" s="110">
        <v>4</v>
      </c>
      <c r="N9" s="110">
        <v>1</v>
      </c>
      <c r="O9" s="110"/>
      <c r="P9" s="110"/>
      <c r="Q9" s="110">
        <f t="shared" si="0"/>
        <v>261</v>
      </c>
      <c r="R9"/>
      <c r="S9" s="244"/>
      <c r="T9" s="186"/>
      <c r="U9" s="110" t="s">
        <v>140</v>
      </c>
      <c r="V9" s="110"/>
      <c r="W9" s="110">
        <v>58.5</v>
      </c>
      <c r="X9" s="110">
        <v>36.705882352941174</v>
      </c>
      <c r="Y9" s="110">
        <v>24</v>
      </c>
      <c r="Z9" s="110"/>
      <c r="AA9" s="110"/>
      <c r="AB9" s="110"/>
      <c r="AC9" s="110">
        <v>41.890909090909091</v>
      </c>
    </row>
    <row r="10" spans="1:29" x14ac:dyDescent="0.25">
      <c r="A10" s="110" t="s">
        <v>297</v>
      </c>
      <c r="B10" s="110">
        <v>35</v>
      </c>
      <c r="C10" s="110">
        <v>0</v>
      </c>
      <c r="D10" s="110">
        <f t="shared" si="1"/>
        <v>35</v>
      </c>
      <c r="E10" s="110"/>
      <c r="F10" s="110" t="s">
        <v>393</v>
      </c>
      <c r="G10" s="110"/>
      <c r="H10" s="110"/>
      <c r="I10" s="110"/>
      <c r="J10" s="110">
        <v>3</v>
      </c>
      <c r="K10" s="110">
        <v>24</v>
      </c>
      <c r="L10" s="110">
        <v>52</v>
      </c>
      <c r="M10" s="110">
        <v>1</v>
      </c>
      <c r="N10" s="110"/>
      <c r="O10" s="110"/>
      <c r="P10" s="110"/>
      <c r="Q10" s="110">
        <f t="shared" si="0"/>
        <v>80</v>
      </c>
      <c r="R10"/>
      <c r="S10" s="244"/>
      <c r="T10" s="186"/>
      <c r="U10" s="110" t="s">
        <v>144</v>
      </c>
      <c r="V10" s="110">
        <v>36</v>
      </c>
      <c r="W10" s="110">
        <v>87.428571428571431</v>
      </c>
      <c r="X10" s="110">
        <v>37.165137614678898</v>
      </c>
      <c r="Y10" s="110">
        <v>24.493150684931507</v>
      </c>
      <c r="Z10" s="110">
        <v>12.260869565217391</v>
      </c>
      <c r="AA10" s="110"/>
      <c r="AB10" s="110"/>
      <c r="AC10" s="110">
        <v>39.90625</v>
      </c>
    </row>
    <row r="11" spans="1:29" x14ac:dyDescent="0.25">
      <c r="A11" s="110" t="s">
        <v>298</v>
      </c>
      <c r="B11" s="110">
        <v>2</v>
      </c>
      <c r="C11" s="110"/>
      <c r="D11" s="110">
        <f t="shared" si="1"/>
        <v>2</v>
      </c>
      <c r="E11" s="110"/>
      <c r="F11" s="110" t="s">
        <v>154</v>
      </c>
      <c r="G11" s="110"/>
      <c r="H11" s="110">
        <v>3</v>
      </c>
      <c r="I11" s="110">
        <v>49</v>
      </c>
      <c r="J11" s="110">
        <v>69</v>
      </c>
      <c r="K11" s="110">
        <v>114</v>
      </c>
      <c r="L11" s="110"/>
      <c r="M11" s="110">
        <v>2</v>
      </c>
      <c r="N11" s="110"/>
      <c r="O11" s="110"/>
      <c r="P11" s="110"/>
      <c r="Q11" s="110">
        <f t="shared" si="0"/>
        <v>237</v>
      </c>
      <c r="R11"/>
      <c r="S11" s="244"/>
      <c r="T11" s="186"/>
      <c r="U11" s="110" t="s">
        <v>146</v>
      </c>
      <c r="V11" s="110">
        <v>476</v>
      </c>
      <c r="W11" s="110">
        <v>252.85714285714286</v>
      </c>
      <c r="X11" s="110">
        <v>120</v>
      </c>
      <c r="Y11" s="110">
        <v>24.89937106918239</v>
      </c>
      <c r="Z11" s="110">
        <v>12.76595744680851</v>
      </c>
      <c r="AA11" s="110">
        <v>735</v>
      </c>
      <c r="AB11" s="110"/>
      <c r="AC11" s="110">
        <v>68.140562248995991</v>
      </c>
    </row>
    <row r="12" spans="1:29" x14ac:dyDescent="0.25">
      <c r="A12" s="110" t="s">
        <v>205</v>
      </c>
      <c r="B12" s="110">
        <v>105</v>
      </c>
      <c r="C12" s="110">
        <v>2</v>
      </c>
      <c r="D12" s="110">
        <f t="shared" si="1"/>
        <v>107</v>
      </c>
      <c r="E12" s="110"/>
      <c r="F12" s="110" t="s">
        <v>158</v>
      </c>
      <c r="G12" s="110"/>
      <c r="H12" s="110"/>
      <c r="I12" s="110">
        <v>118</v>
      </c>
      <c r="J12" s="110">
        <v>178</v>
      </c>
      <c r="K12" s="110">
        <v>57</v>
      </c>
      <c r="L12" s="110">
        <v>9</v>
      </c>
      <c r="M12" s="110">
        <v>6</v>
      </c>
      <c r="N12" s="110"/>
      <c r="O12" s="110"/>
      <c r="P12" s="110"/>
      <c r="Q12" s="110">
        <f t="shared" si="0"/>
        <v>368</v>
      </c>
      <c r="R12"/>
      <c r="S12" s="244"/>
      <c r="T12" s="186"/>
      <c r="U12" s="110" t="s">
        <v>394</v>
      </c>
      <c r="V12" s="110">
        <v>60</v>
      </c>
      <c r="W12" s="110">
        <v>58.845481049562679</v>
      </c>
      <c r="X12" s="110">
        <v>37.116719242902207</v>
      </c>
      <c r="Y12" s="110">
        <v>24</v>
      </c>
      <c r="Z12" s="110">
        <v>12.169354838709678</v>
      </c>
      <c r="AA12" s="110">
        <v>310.28571428571428</v>
      </c>
      <c r="AB12" s="110"/>
      <c r="AC12" s="110">
        <v>39.823647294589179</v>
      </c>
    </row>
    <row r="13" spans="1:29" x14ac:dyDescent="0.25">
      <c r="A13" s="129" t="s">
        <v>113</v>
      </c>
      <c r="B13" s="129">
        <v>1</v>
      </c>
      <c r="C13" s="129">
        <v>1</v>
      </c>
      <c r="D13" s="129">
        <f t="shared" si="1"/>
        <v>2</v>
      </c>
      <c r="E13" s="110"/>
      <c r="F13" s="110" t="s">
        <v>476</v>
      </c>
      <c r="G13" s="110"/>
      <c r="H13" s="110"/>
      <c r="I13" s="110">
        <v>55</v>
      </c>
      <c r="J13" s="110">
        <v>286</v>
      </c>
      <c r="K13" s="110">
        <v>115</v>
      </c>
      <c r="L13" s="110">
        <v>64</v>
      </c>
      <c r="M13" s="110">
        <v>5</v>
      </c>
      <c r="N13" s="110"/>
      <c r="O13" s="110"/>
      <c r="P13" s="110"/>
      <c r="Q13" s="110">
        <f t="shared" si="0"/>
        <v>525</v>
      </c>
      <c r="R13"/>
      <c r="S13" s="244"/>
      <c r="T13" s="186"/>
      <c r="U13" s="110" t="s">
        <v>154</v>
      </c>
      <c r="V13" s="110">
        <v>198</v>
      </c>
      <c r="W13" s="110">
        <v>59.52</v>
      </c>
      <c r="X13" s="110">
        <v>37.739130434782609</v>
      </c>
      <c r="Y13" s="110">
        <v>24.526315789473685</v>
      </c>
      <c r="Z13" s="110"/>
      <c r="AA13" s="110">
        <v>30</v>
      </c>
      <c r="AB13" s="110"/>
      <c r="AC13" s="110">
        <v>37.941176470588232</v>
      </c>
    </row>
    <row r="14" spans="1:29" x14ac:dyDescent="0.25">
      <c r="A14" s="110" t="s">
        <v>11</v>
      </c>
      <c r="B14" s="110">
        <f>SUM(B4:B13)</f>
        <v>4334</v>
      </c>
      <c r="C14" s="110">
        <f>SUM(C5:C13)</f>
        <v>642</v>
      </c>
      <c r="D14" s="110">
        <f t="shared" si="1"/>
        <v>4976</v>
      </c>
      <c r="E14" s="110"/>
      <c r="F14" s="110" t="s">
        <v>159</v>
      </c>
      <c r="G14" s="110"/>
      <c r="H14" s="110"/>
      <c r="I14" s="110"/>
      <c r="J14" s="110">
        <v>19</v>
      </c>
      <c r="K14" s="110">
        <v>197</v>
      </c>
      <c r="L14" s="110">
        <v>42</v>
      </c>
      <c r="M14" s="110"/>
      <c r="N14" s="110"/>
      <c r="O14" s="110"/>
      <c r="P14" s="110"/>
      <c r="Q14" s="110">
        <f t="shared" si="0"/>
        <v>258</v>
      </c>
      <c r="R14"/>
      <c r="S14" s="244"/>
      <c r="T14" s="186"/>
      <c r="U14" s="110" t="s">
        <v>476</v>
      </c>
      <c r="V14" s="110"/>
      <c r="W14" s="110">
        <v>59.379310344827587</v>
      </c>
      <c r="X14" s="110">
        <v>36.808965517241383</v>
      </c>
      <c r="Y14" s="110">
        <v>23.793103448275861</v>
      </c>
      <c r="Z14" s="110">
        <v>12.9375</v>
      </c>
      <c r="AA14" s="110">
        <v>33.6</v>
      </c>
      <c r="AB14" s="110"/>
      <c r="AC14" s="110">
        <v>33.535834896810506</v>
      </c>
    </row>
    <row r="15" spans="1:29" x14ac:dyDescent="0.25">
      <c r="A15" s="120" t="s">
        <v>473</v>
      </c>
      <c r="B15" s="132"/>
      <c r="C15" s="132"/>
      <c r="D15" s="132"/>
      <c r="E15" s="110"/>
      <c r="F15" s="110" t="s">
        <v>160</v>
      </c>
      <c r="G15" s="110"/>
      <c r="H15" s="110"/>
      <c r="I15" s="110"/>
      <c r="J15" s="110"/>
      <c r="K15" s="110">
        <v>64</v>
      </c>
      <c r="L15" s="110">
        <v>72</v>
      </c>
      <c r="M15" s="110"/>
      <c r="N15" s="110"/>
      <c r="O15" s="110"/>
      <c r="P15" s="110"/>
      <c r="Q15" s="110">
        <f t="shared" si="0"/>
        <v>136</v>
      </c>
      <c r="R15"/>
      <c r="S15" s="244"/>
      <c r="T15" s="186"/>
      <c r="U15" s="110" t="s">
        <v>113</v>
      </c>
      <c r="V15" s="110"/>
      <c r="W15" s="110">
        <v>82.588235294117652</v>
      </c>
      <c r="X15" s="110">
        <v>35.722222222222221</v>
      </c>
      <c r="Y15" s="110">
        <v>24.260869565217391</v>
      </c>
      <c r="Z15" s="110">
        <v>12.123711340206185</v>
      </c>
      <c r="AA15" s="110">
        <v>20</v>
      </c>
      <c r="AB15" s="110"/>
      <c r="AC15" s="110">
        <v>29.095541401273884</v>
      </c>
    </row>
    <row r="16" spans="1:29" x14ac:dyDescent="0.25">
      <c r="A16" s="110" t="s">
        <v>536</v>
      </c>
      <c r="B16" s="110" t="s">
        <v>3</v>
      </c>
      <c r="C16" s="110" t="s">
        <v>10</v>
      </c>
      <c r="D16" s="110" t="s">
        <v>11</v>
      </c>
      <c r="E16" s="126"/>
      <c r="F16" s="110" t="s">
        <v>394</v>
      </c>
      <c r="G16" s="110"/>
      <c r="H16" s="110">
        <v>17</v>
      </c>
      <c r="I16" s="110">
        <v>336</v>
      </c>
      <c r="J16" s="110">
        <v>305</v>
      </c>
      <c r="K16" s="110">
        <v>65</v>
      </c>
      <c r="L16" s="110">
        <v>247</v>
      </c>
      <c r="M16" s="110">
        <v>5</v>
      </c>
      <c r="N16" s="110"/>
      <c r="O16" s="110"/>
      <c r="P16" s="110"/>
      <c r="Q16" s="110">
        <f t="shared" si="0"/>
        <v>975</v>
      </c>
      <c r="R16"/>
      <c r="S16" s="244"/>
      <c r="T16" s="186"/>
      <c r="U16" s="110" t="s">
        <v>159</v>
      </c>
      <c r="V16" s="110"/>
      <c r="W16" s="110"/>
      <c r="X16" s="110">
        <v>38.4</v>
      </c>
      <c r="Y16" s="110">
        <v>23.664974619289339</v>
      </c>
      <c r="Z16" s="110">
        <v>12</v>
      </c>
      <c r="AA16" s="110"/>
      <c r="AB16" s="110"/>
      <c r="AC16" s="110">
        <v>22.91119691119691</v>
      </c>
    </row>
    <row r="17" spans="1:29" x14ac:dyDescent="0.25">
      <c r="A17" s="110" t="s">
        <v>168</v>
      </c>
      <c r="B17" s="110">
        <v>148.88888888888889</v>
      </c>
      <c r="C17" s="110">
        <v>60</v>
      </c>
      <c r="D17" s="110">
        <v>139.3388429752066</v>
      </c>
      <c r="E17" s="173"/>
      <c r="F17" s="110" t="s">
        <v>162</v>
      </c>
      <c r="G17" s="110"/>
      <c r="H17" s="110"/>
      <c r="I17" s="110"/>
      <c r="J17" s="110"/>
      <c r="K17" s="110">
        <v>2</v>
      </c>
      <c r="L17" s="110">
        <v>145</v>
      </c>
      <c r="M17" s="110">
        <v>2</v>
      </c>
      <c r="N17" s="110"/>
      <c r="O17" s="110"/>
      <c r="P17" s="110">
        <v>1</v>
      </c>
      <c r="Q17" s="110">
        <f t="shared" si="0"/>
        <v>150</v>
      </c>
      <c r="R17" s="244"/>
      <c r="S17" s="244"/>
      <c r="T17" s="186"/>
      <c r="U17" s="110" t="s">
        <v>145</v>
      </c>
      <c r="V17" s="110"/>
      <c r="W17" s="110"/>
      <c r="X17" s="110"/>
      <c r="Y17" s="110">
        <v>23.759515570934255</v>
      </c>
      <c r="Z17" s="110">
        <v>12.1875</v>
      </c>
      <c r="AA17" s="110">
        <v>28</v>
      </c>
      <c r="AB17" s="110"/>
      <c r="AC17" s="110">
        <v>22.655864197530864</v>
      </c>
    </row>
    <row r="18" spans="1:29" x14ac:dyDescent="0.25">
      <c r="A18" s="110" t="s">
        <v>169</v>
      </c>
      <c r="B18" s="110">
        <v>75.078666666666663</v>
      </c>
      <c r="C18" s="110">
        <v>57.575757575757578</v>
      </c>
      <c r="D18" s="110">
        <v>72.975768608414242</v>
      </c>
      <c r="E18" s="110"/>
      <c r="F18" s="110" t="s">
        <v>165</v>
      </c>
      <c r="G18" s="110"/>
      <c r="H18" s="110">
        <v>22</v>
      </c>
      <c r="I18" s="110"/>
      <c r="J18" s="110"/>
      <c r="K18" s="110"/>
      <c r="L18" s="110"/>
      <c r="M18" s="110">
        <v>1</v>
      </c>
      <c r="N18" s="110"/>
      <c r="O18" s="110"/>
      <c r="P18" s="110"/>
      <c r="Q18" s="110">
        <f t="shared" si="0"/>
        <v>23</v>
      </c>
      <c r="R18"/>
      <c r="S18" s="244"/>
      <c r="T18" s="186"/>
      <c r="U18" s="110" t="s">
        <v>160</v>
      </c>
      <c r="V18" s="110"/>
      <c r="W18" s="110"/>
      <c r="X18" s="110"/>
      <c r="Y18" s="110">
        <v>24.184615384615384</v>
      </c>
      <c r="Z18" s="110">
        <v>12</v>
      </c>
      <c r="AA18" s="110"/>
      <c r="AB18" s="110"/>
      <c r="AC18" s="110">
        <v>17.78102189781022</v>
      </c>
    </row>
    <row r="19" spans="1:29" x14ac:dyDescent="0.25">
      <c r="A19" s="110" t="s">
        <v>170</v>
      </c>
      <c r="B19" s="110">
        <v>36.424826629681</v>
      </c>
      <c r="C19" s="110">
        <v>36</v>
      </c>
      <c r="D19" s="110">
        <v>36.357201166180758</v>
      </c>
      <c r="E19" s="110"/>
      <c r="F19" s="110" t="s">
        <v>145</v>
      </c>
      <c r="G19" s="110"/>
      <c r="H19" s="110"/>
      <c r="I19" s="110"/>
      <c r="J19" s="110"/>
      <c r="K19" s="110">
        <v>284</v>
      </c>
      <c r="L19" s="110">
        <v>30</v>
      </c>
      <c r="M19" s="110">
        <v>3</v>
      </c>
      <c r="N19" s="110"/>
      <c r="O19" s="110"/>
      <c r="P19" s="110"/>
      <c r="Q19" s="110">
        <f t="shared" si="0"/>
        <v>317</v>
      </c>
      <c r="R19"/>
      <c r="S19" s="244"/>
      <c r="T19" s="186"/>
      <c r="U19" s="110" t="s">
        <v>393</v>
      </c>
      <c r="V19" s="110"/>
      <c r="W19" s="110"/>
      <c r="X19" s="110">
        <v>36</v>
      </c>
      <c r="Y19" s="110">
        <v>23.307692307692307</v>
      </c>
      <c r="Z19" s="110">
        <v>12.692307692307692</v>
      </c>
      <c r="AA19" s="110">
        <v>24</v>
      </c>
      <c r="AB19" s="110"/>
      <c r="AC19" s="110">
        <v>17.048780487804876</v>
      </c>
    </row>
    <row r="20" spans="1:29" x14ac:dyDescent="0.25">
      <c r="A20" s="110" t="s">
        <v>171</v>
      </c>
      <c r="B20" s="110">
        <v>23.988412017167381</v>
      </c>
      <c r="C20" s="110">
        <v>23.793749999999999</v>
      </c>
      <c r="D20" s="110">
        <v>23.964905660377358</v>
      </c>
      <c r="E20" s="110"/>
      <c r="F20" s="110" t="s">
        <v>113</v>
      </c>
      <c r="G20" s="110"/>
      <c r="H20" s="110"/>
      <c r="I20" s="110">
        <v>17</v>
      </c>
      <c r="J20" s="110">
        <v>211</v>
      </c>
      <c r="K20" s="110">
        <v>137</v>
      </c>
      <c r="L20" s="110">
        <v>97</v>
      </c>
      <c r="M20" s="110">
        <v>3</v>
      </c>
      <c r="N20" s="110"/>
      <c r="O20" s="110"/>
      <c r="P20" s="110">
        <v>1</v>
      </c>
      <c r="Q20" s="110">
        <f t="shared" si="0"/>
        <v>466</v>
      </c>
      <c r="R20" s="244"/>
      <c r="S20" s="244"/>
      <c r="T20" s="186"/>
      <c r="U20" s="110" t="s">
        <v>162</v>
      </c>
      <c r="V20" s="110"/>
      <c r="W20" s="110"/>
      <c r="X20" s="110">
        <v>48</v>
      </c>
      <c r="Y20" s="110">
        <v>24</v>
      </c>
      <c r="Z20" s="110">
        <v>12.124137931034483</v>
      </c>
      <c r="AA20" s="110">
        <v>12</v>
      </c>
      <c r="AB20" s="110">
        <v>36</v>
      </c>
      <c r="AC20" s="110">
        <v>12.675496688741722</v>
      </c>
    </row>
    <row r="21" spans="1:29" x14ac:dyDescent="0.25">
      <c r="A21" s="110" t="s">
        <v>203</v>
      </c>
      <c r="B21" s="110">
        <v>12.22983870967742</v>
      </c>
      <c r="C21" s="110">
        <v>12.25531914893617</v>
      </c>
      <c r="D21" s="110">
        <v>12.232696897374701</v>
      </c>
      <c r="E21" s="110"/>
      <c r="F21" s="110" t="s">
        <v>11</v>
      </c>
      <c r="G21" s="110">
        <v>7</v>
      </c>
      <c r="H21" s="110">
        <v>121</v>
      </c>
      <c r="I21" s="110">
        <v>824</v>
      </c>
      <c r="J21" s="110">
        <v>1715</v>
      </c>
      <c r="K21" s="110">
        <v>1325</v>
      </c>
      <c r="L21" s="110">
        <v>838</v>
      </c>
      <c r="M21" s="110">
        <v>35</v>
      </c>
      <c r="N21" s="110">
        <v>2</v>
      </c>
      <c r="O21" s="110">
        <v>107</v>
      </c>
      <c r="P21" s="110">
        <v>2</v>
      </c>
      <c r="Q21" s="110">
        <f t="shared" si="0"/>
        <v>4976</v>
      </c>
      <c r="R21" s="244"/>
      <c r="S21" s="244"/>
      <c r="T21" s="186"/>
      <c r="U21" s="110" t="s">
        <v>11</v>
      </c>
      <c r="V21" s="110">
        <v>160.91338582677164</v>
      </c>
      <c r="W21" s="110">
        <v>73.434974599452914</v>
      </c>
      <c r="X21" s="110">
        <v>37.300848896434637</v>
      </c>
      <c r="Y21" s="110">
        <v>24.09073935772965</v>
      </c>
      <c r="Z21" s="110">
        <v>12.249110320284698</v>
      </c>
      <c r="AA21" s="110">
        <v>197.26829268292684</v>
      </c>
      <c r="AB21" s="110">
        <v>36</v>
      </c>
      <c r="AC21" s="110">
        <v>40.171823241467173</v>
      </c>
    </row>
    <row r="22" spans="1:29" x14ac:dyDescent="0.25">
      <c r="A22" s="110" t="s">
        <v>297</v>
      </c>
      <c r="B22" s="110">
        <v>103.2</v>
      </c>
      <c r="C22" s="110"/>
      <c r="D22" s="110">
        <v>103.2</v>
      </c>
      <c r="E22" s="110"/>
      <c r="F22" s="209"/>
      <c r="G22" s="209"/>
      <c r="H22" s="209"/>
      <c r="I22" s="209"/>
      <c r="J22" s="209"/>
      <c r="K22" s="209"/>
      <c r="L22" s="209"/>
      <c r="M22" s="209"/>
      <c r="N22" s="211"/>
      <c r="O22" s="211"/>
      <c r="P22" s="211"/>
      <c r="Q22" s="211"/>
      <c r="R22" s="186"/>
      <c r="T22" s="112"/>
      <c r="U22" s="112"/>
      <c r="V22" s="112"/>
      <c r="W22" s="112"/>
      <c r="X22" s="112"/>
      <c r="Y22" s="112"/>
      <c r="Z22" s="112"/>
      <c r="AA22" s="112"/>
    </row>
    <row r="23" spans="1:29" x14ac:dyDescent="0.25">
      <c r="A23" s="110" t="s">
        <v>113</v>
      </c>
      <c r="B23" s="110"/>
      <c r="C23" s="110">
        <v>36</v>
      </c>
      <c r="D23" s="110">
        <v>36</v>
      </c>
      <c r="E23" s="110"/>
      <c r="F23" s="306" t="s">
        <v>495</v>
      </c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186"/>
    </row>
    <row r="24" spans="1:29" x14ac:dyDescent="0.25">
      <c r="A24" s="120" t="s">
        <v>474</v>
      </c>
      <c r="B24" s="132"/>
      <c r="C24" s="132"/>
      <c r="D24" s="132"/>
      <c r="E24" s="110"/>
      <c r="F24" s="110" t="s">
        <v>266</v>
      </c>
      <c r="G24" s="110" t="s">
        <v>167</v>
      </c>
      <c r="H24" s="110" t="s">
        <v>168</v>
      </c>
      <c r="I24" s="110" t="s">
        <v>169</v>
      </c>
      <c r="J24" s="110" t="s">
        <v>170</v>
      </c>
      <c r="K24" s="110" t="s">
        <v>171</v>
      </c>
      <c r="L24" s="110" t="s">
        <v>203</v>
      </c>
      <c r="M24" s="110" t="s">
        <v>297</v>
      </c>
      <c r="N24" s="110" t="s">
        <v>298</v>
      </c>
      <c r="O24" s="110" t="s">
        <v>205</v>
      </c>
      <c r="P24" s="110" t="s">
        <v>113</v>
      </c>
      <c r="Q24" s="110" t="s">
        <v>11</v>
      </c>
      <c r="R24" s="186"/>
      <c r="Z24" s="178"/>
    </row>
    <row r="25" spans="1:29" x14ac:dyDescent="0.25">
      <c r="A25" s="110" t="s">
        <v>536</v>
      </c>
      <c r="B25" s="110" t="s">
        <v>3</v>
      </c>
      <c r="C25" s="110" t="s">
        <v>10</v>
      </c>
      <c r="D25" s="110" t="s">
        <v>11</v>
      </c>
      <c r="E25" s="110"/>
      <c r="F25" s="110" t="s">
        <v>475</v>
      </c>
      <c r="G25" s="110">
        <v>269.64705882352939</v>
      </c>
      <c r="H25" s="110">
        <v>193.24193548387098</v>
      </c>
      <c r="I25" s="110">
        <v>124.33333333333333</v>
      </c>
      <c r="J25" s="110">
        <v>77.5</v>
      </c>
      <c r="K25" s="110"/>
      <c r="L25" s="110"/>
      <c r="M25" s="110"/>
      <c r="N25" s="110">
        <v>357</v>
      </c>
      <c r="O25" s="110"/>
      <c r="P25" s="110"/>
      <c r="Q25" s="110">
        <v>197.54255319148936</v>
      </c>
      <c r="R25" s="186"/>
    </row>
    <row r="26" spans="1:29" x14ac:dyDescent="0.25">
      <c r="A26" s="110" t="s">
        <v>167</v>
      </c>
      <c r="B26" s="110">
        <v>349.14285714285717</v>
      </c>
      <c r="C26" s="110"/>
      <c r="D26" s="110">
        <v>349.14285714285717</v>
      </c>
      <c r="E26" s="110"/>
      <c r="F26" s="110" t="s">
        <v>140</v>
      </c>
      <c r="G26" s="110"/>
      <c r="H26" s="110"/>
      <c r="I26" s="110">
        <v>78.6875</v>
      </c>
      <c r="J26" s="110">
        <v>57.764705882352942</v>
      </c>
      <c r="K26" s="110">
        <v>28.4</v>
      </c>
      <c r="L26" s="110"/>
      <c r="M26" s="110"/>
      <c r="N26" s="110"/>
      <c r="O26" s="110"/>
      <c r="P26" s="110"/>
      <c r="Q26" s="110">
        <v>61.18181818181818</v>
      </c>
      <c r="R26" s="186"/>
    </row>
    <row r="27" spans="1:29" x14ac:dyDescent="0.25">
      <c r="A27" s="110" t="s">
        <v>168</v>
      </c>
      <c r="B27" s="110">
        <v>162.96296296296296</v>
      </c>
      <c r="C27" s="110">
        <v>112.15384615384616</v>
      </c>
      <c r="D27" s="110">
        <v>157.50413223140495</v>
      </c>
      <c r="E27" s="126"/>
      <c r="F27" s="110" t="s">
        <v>143</v>
      </c>
      <c r="G27" s="110"/>
      <c r="H27" s="110">
        <v>165.5</v>
      </c>
      <c r="I27" s="110">
        <v>129.5</v>
      </c>
      <c r="J27" s="110">
        <v>45.137931034482762</v>
      </c>
      <c r="K27" s="110">
        <v>21.857142857142858</v>
      </c>
      <c r="L27" s="110">
        <v>2</v>
      </c>
      <c r="M27" s="110">
        <v>68</v>
      </c>
      <c r="N27" s="110"/>
      <c r="O27" s="110">
        <v>28</v>
      </c>
      <c r="P27" s="110"/>
      <c r="Q27" s="110">
        <v>77.66101694915254</v>
      </c>
      <c r="R27" s="186"/>
    </row>
    <row r="28" spans="1:29" x14ac:dyDescent="0.25">
      <c r="A28" s="110" t="s">
        <v>169</v>
      </c>
      <c r="B28" s="110">
        <v>72.823448275862063</v>
      </c>
      <c r="C28" s="110">
        <v>48.090909090909093</v>
      </c>
      <c r="D28" s="110">
        <v>69.851941747572809</v>
      </c>
      <c r="E28" s="112"/>
      <c r="F28" s="110" t="s">
        <v>146</v>
      </c>
      <c r="G28" s="110"/>
      <c r="H28" s="110">
        <v>257</v>
      </c>
      <c r="I28" s="110">
        <v>182.32142857142858</v>
      </c>
      <c r="J28" s="110">
        <v>72.125</v>
      </c>
      <c r="K28" s="110">
        <v>23.9</v>
      </c>
      <c r="L28" s="110">
        <v>8.2553191489361701</v>
      </c>
      <c r="M28" s="110">
        <v>206.25</v>
      </c>
      <c r="N28" s="110"/>
      <c r="O28" s="110">
        <v>90.055555555555557</v>
      </c>
      <c r="P28" s="110"/>
      <c r="Q28" s="110">
        <v>60.736702127659576</v>
      </c>
      <c r="R28" s="186"/>
    </row>
    <row r="29" spans="1:29" x14ac:dyDescent="0.25">
      <c r="A29" s="110" t="s">
        <v>170</v>
      </c>
      <c r="B29" s="110">
        <v>33.380721220527043</v>
      </c>
      <c r="C29" s="110">
        <v>27.520146520146522</v>
      </c>
      <c r="D29" s="110">
        <v>32.44781341107872</v>
      </c>
      <c r="F29" s="110" t="s">
        <v>150</v>
      </c>
      <c r="G29" s="110"/>
      <c r="H29" s="110">
        <v>176.2</v>
      </c>
      <c r="I29" s="110">
        <v>79.384615384615387</v>
      </c>
      <c r="J29" s="110">
        <v>28.544642857142858</v>
      </c>
      <c r="K29" s="110">
        <v>7.9090909090909092</v>
      </c>
      <c r="L29" s="110">
        <v>6.0909090909090908</v>
      </c>
      <c r="M29" s="110">
        <v>138</v>
      </c>
      <c r="N29" s="110"/>
      <c r="O29" s="110"/>
      <c r="P29" s="110"/>
      <c r="Q29" s="110">
        <v>41.709497206703908</v>
      </c>
      <c r="R29" s="186"/>
    </row>
    <row r="30" spans="1:29" x14ac:dyDescent="0.25">
      <c r="A30" s="110" t="s">
        <v>171</v>
      </c>
      <c r="B30" s="110">
        <v>16.126180257510729</v>
      </c>
      <c r="C30" s="110">
        <v>11.387499999999999</v>
      </c>
      <c r="D30" s="110">
        <v>15.553962264150943</v>
      </c>
      <c r="E30" s="162"/>
      <c r="F30" s="110" t="s">
        <v>144</v>
      </c>
      <c r="G30" s="110"/>
      <c r="H30" s="110">
        <v>10</v>
      </c>
      <c r="I30" s="110">
        <v>134.64285714285714</v>
      </c>
      <c r="J30" s="110">
        <v>44.226299694189599</v>
      </c>
      <c r="K30" s="110">
        <v>26</v>
      </c>
      <c r="L30" s="110">
        <v>9.3913043478260878</v>
      </c>
      <c r="M30" s="110"/>
      <c r="N30" s="110"/>
      <c r="O30" s="110"/>
      <c r="P30" s="110"/>
      <c r="Q30" s="110">
        <v>50.262500000000003</v>
      </c>
      <c r="R30" s="186"/>
    </row>
    <row r="31" spans="1:29" x14ac:dyDescent="0.25">
      <c r="A31" s="110" t="s">
        <v>203</v>
      </c>
      <c r="B31" s="110">
        <v>7.431451612903226</v>
      </c>
      <c r="C31" s="110">
        <v>6.8085106382978724</v>
      </c>
      <c r="D31" s="110">
        <v>7.3615751789976134</v>
      </c>
      <c r="E31" s="136"/>
      <c r="F31" s="110" t="s">
        <v>141</v>
      </c>
      <c r="G31" s="110"/>
      <c r="H31" s="110">
        <v>295</v>
      </c>
      <c r="I31" s="110">
        <v>112.78350515463917</v>
      </c>
      <c r="J31" s="110">
        <v>37.941935483870971</v>
      </c>
      <c r="K31" s="110">
        <v>19.142857142857142</v>
      </c>
      <c r="L31" s="110"/>
      <c r="M31" s="110">
        <v>168.75</v>
      </c>
      <c r="N31" s="110">
        <v>329</v>
      </c>
      <c r="O31" s="110"/>
      <c r="P31" s="110"/>
      <c r="Q31" s="110">
        <v>67.602941176470594</v>
      </c>
      <c r="R31" s="186"/>
    </row>
    <row r="32" spans="1:29" x14ac:dyDescent="0.25">
      <c r="A32" s="110" t="s">
        <v>297</v>
      </c>
      <c r="B32" s="110">
        <v>138</v>
      </c>
      <c r="C32" s="110"/>
      <c r="D32" s="110">
        <v>138</v>
      </c>
      <c r="E32" s="136"/>
      <c r="F32" s="110" t="s">
        <v>393</v>
      </c>
      <c r="G32" s="110"/>
      <c r="H32" s="110"/>
      <c r="I32" s="110"/>
      <c r="J32" s="110">
        <v>34.666666666666664</v>
      </c>
      <c r="K32" s="110">
        <v>13.461538461538462</v>
      </c>
      <c r="L32" s="110">
        <v>9.5</v>
      </c>
      <c r="M32" s="110">
        <v>62</v>
      </c>
      <c r="N32" s="110"/>
      <c r="O32" s="110"/>
      <c r="P32" s="110"/>
      <c r="Q32" s="110">
        <v>12.317073170731707</v>
      </c>
      <c r="R32" s="186"/>
    </row>
    <row r="33" spans="1:30" x14ac:dyDescent="0.25">
      <c r="A33" s="110" t="s">
        <v>298</v>
      </c>
      <c r="B33" s="110">
        <v>343</v>
      </c>
      <c r="C33" s="110"/>
      <c r="D33" s="110">
        <v>343</v>
      </c>
      <c r="E33" s="136"/>
      <c r="F33" s="110" t="s">
        <v>154</v>
      </c>
      <c r="G33" s="110"/>
      <c r="H33" s="110">
        <v>258</v>
      </c>
      <c r="I33" s="110">
        <v>48.36</v>
      </c>
      <c r="J33" s="110">
        <v>29</v>
      </c>
      <c r="K33" s="110">
        <v>14.131578947368421</v>
      </c>
      <c r="L33" s="110"/>
      <c r="M33" s="110">
        <v>164.5</v>
      </c>
      <c r="N33" s="110"/>
      <c r="O33" s="110"/>
      <c r="P33" s="110"/>
      <c r="Q33" s="110">
        <v>29.970588235294116</v>
      </c>
      <c r="R33" s="186"/>
      <c r="S33" s="186"/>
      <c r="T33" s="186"/>
      <c r="U33" s="186"/>
    </row>
    <row r="34" spans="1:30" x14ac:dyDescent="0.25">
      <c r="A34" s="110" t="s">
        <v>205</v>
      </c>
      <c r="B34" s="110">
        <v>94</v>
      </c>
      <c r="C34" s="110">
        <v>97</v>
      </c>
      <c r="D34" s="110">
        <v>94</v>
      </c>
      <c r="E34" s="136"/>
      <c r="F34" s="110" t="s">
        <v>158</v>
      </c>
      <c r="G34" s="110"/>
      <c r="H34" s="110"/>
      <c r="I34" s="110">
        <v>55.782945736434108</v>
      </c>
      <c r="J34" s="110">
        <v>26.315217391304348</v>
      </c>
      <c r="K34" s="110">
        <v>12.298245614035087</v>
      </c>
      <c r="L34" s="110">
        <v>7.2222222222222223</v>
      </c>
      <c r="M34" s="110">
        <v>203.28571428571428</v>
      </c>
      <c r="N34" s="110"/>
      <c r="O34" s="110"/>
      <c r="P34" s="110"/>
      <c r="Q34" s="110">
        <v>36.857512953367873</v>
      </c>
      <c r="R34" s="186"/>
      <c r="S34" s="186"/>
      <c r="T34" s="186"/>
      <c r="U34" s="186"/>
    </row>
    <row r="35" spans="1:30" x14ac:dyDescent="0.25">
      <c r="A35" s="129" t="s">
        <v>113</v>
      </c>
      <c r="B35" s="129">
        <v>0</v>
      </c>
      <c r="C35" s="129">
        <v>19</v>
      </c>
      <c r="D35" s="129">
        <v>10</v>
      </c>
      <c r="E35" s="136"/>
      <c r="F35" s="110" t="s">
        <v>476</v>
      </c>
      <c r="G35" s="110"/>
      <c r="H35" s="110"/>
      <c r="I35" s="110">
        <v>48.53448275862069</v>
      </c>
      <c r="J35" s="110">
        <v>28.286206896551725</v>
      </c>
      <c r="K35" s="110">
        <v>11.801724137931034</v>
      </c>
      <c r="L35" s="110">
        <v>6.25</v>
      </c>
      <c r="M35" s="110">
        <v>120.4</v>
      </c>
      <c r="N35" s="110"/>
      <c r="O35" s="110"/>
      <c r="P35" s="110"/>
      <c r="Q35" s="110">
        <v>25.120075046904315</v>
      </c>
      <c r="R35" s="186"/>
      <c r="S35" s="186"/>
      <c r="T35" s="186"/>
      <c r="U35" s="186"/>
    </row>
    <row r="36" spans="1:30" x14ac:dyDescent="0.25">
      <c r="A36" s="110" t="s">
        <v>11</v>
      </c>
      <c r="B36" s="110">
        <v>36.951974139921496</v>
      </c>
      <c r="C36" s="110">
        <v>25.564742589703588</v>
      </c>
      <c r="D36" s="110">
        <v>36</v>
      </c>
      <c r="E36" s="136"/>
      <c r="F36" s="110" t="s">
        <v>159</v>
      </c>
      <c r="G36" s="110"/>
      <c r="H36" s="110"/>
      <c r="I36" s="110"/>
      <c r="J36" s="110">
        <v>25.1</v>
      </c>
      <c r="K36" s="110">
        <v>12.203045685279188</v>
      </c>
      <c r="L36" s="110">
        <v>5.9285714285714288</v>
      </c>
      <c r="M36" s="110"/>
      <c r="N36" s="110"/>
      <c r="O36" s="110"/>
      <c r="P36" s="110"/>
      <c r="Q36" s="110">
        <v>12.181467181467182</v>
      </c>
      <c r="R36" s="186"/>
      <c r="S36" s="186"/>
      <c r="T36" s="186"/>
      <c r="U36" s="186"/>
    </row>
    <row r="37" spans="1:30" x14ac:dyDescent="0.25">
      <c r="A37" s="7" t="s">
        <v>501</v>
      </c>
      <c r="E37" s="136"/>
      <c r="F37" s="110" t="s">
        <v>160</v>
      </c>
      <c r="G37" s="110"/>
      <c r="H37" s="110"/>
      <c r="I37" s="110"/>
      <c r="J37" s="110"/>
      <c r="K37" s="110">
        <v>14.492307692307692</v>
      </c>
      <c r="L37" s="110">
        <v>6.4444444444444446</v>
      </c>
      <c r="M37" s="110"/>
      <c r="N37" s="110"/>
      <c r="O37" s="110"/>
      <c r="P37" s="110"/>
      <c r="Q37" s="110">
        <v>10.262773722627736</v>
      </c>
      <c r="R37" s="186"/>
      <c r="S37" s="186"/>
      <c r="T37" s="186"/>
      <c r="U37" s="186"/>
      <c r="AA37" s="112"/>
      <c r="AB37" s="112"/>
      <c r="AC37" s="112"/>
      <c r="AD37" s="112"/>
    </row>
    <row r="38" spans="1:30" x14ac:dyDescent="0.25">
      <c r="E38" s="136"/>
      <c r="F38" s="110" t="s">
        <v>394</v>
      </c>
      <c r="G38" s="110"/>
      <c r="H38" s="110">
        <v>75.352941176470594</v>
      </c>
      <c r="I38" s="110">
        <v>39.839650145772595</v>
      </c>
      <c r="J38" s="110">
        <v>23.70031545741325</v>
      </c>
      <c r="K38" s="110">
        <v>10.545454545454545</v>
      </c>
      <c r="L38" s="110">
        <v>6.463709677419355</v>
      </c>
      <c r="M38" s="110">
        <v>93.571428571428569</v>
      </c>
      <c r="N38" s="110"/>
      <c r="O38" s="110"/>
      <c r="P38" s="110"/>
      <c r="Q38" s="110">
        <v>25.463927855711422</v>
      </c>
      <c r="R38" s="186"/>
      <c r="S38" s="186"/>
      <c r="T38" s="186"/>
      <c r="U38" s="186"/>
    </row>
    <row r="39" spans="1:30" x14ac:dyDescent="0.25">
      <c r="E39" s="136"/>
      <c r="F39" s="110" t="s">
        <v>162</v>
      </c>
      <c r="G39" s="110"/>
      <c r="H39" s="110"/>
      <c r="I39" s="110"/>
      <c r="J39" s="110">
        <v>4</v>
      </c>
      <c r="K39" s="110">
        <v>16</v>
      </c>
      <c r="L39" s="110">
        <v>8.8068965517241384</v>
      </c>
      <c r="M39" s="110">
        <v>34</v>
      </c>
      <c r="N39" s="110"/>
      <c r="O39" s="110"/>
      <c r="P39" s="110">
        <v>19</v>
      </c>
      <c r="Q39" s="110">
        <v>9.2715231788079464</v>
      </c>
      <c r="R39" s="186"/>
      <c r="S39" s="186"/>
      <c r="T39" s="186"/>
      <c r="U39" s="186"/>
    </row>
    <row r="40" spans="1:30" x14ac:dyDescent="0.25">
      <c r="E40" s="138"/>
      <c r="F40" s="110" t="s">
        <v>165</v>
      </c>
      <c r="G40" s="110"/>
      <c r="H40" s="110">
        <v>78.173913043478265</v>
      </c>
      <c r="I40" s="110"/>
      <c r="J40" s="110"/>
      <c r="K40" s="110"/>
      <c r="L40" s="110"/>
      <c r="M40" s="110">
        <v>189</v>
      </c>
      <c r="N40" s="110"/>
      <c r="O40" s="110"/>
      <c r="P40" s="110"/>
      <c r="Q40" s="110">
        <v>82.791666666666671</v>
      </c>
      <c r="R40" s="186"/>
      <c r="S40" s="186"/>
      <c r="T40" s="186"/>
      <c r="U40" s="186"/>
    </row>
    <row r="41" spans="1:30" x14ac:dyDescent="0.25">
      <c r="E41" s="136"/>
      <c r="F41" s="110" t="s">
        <v>145</v>
      </c>
      <c r="G41" s="110"/>
      <c r="H41" s="110"/>
      <c r="I41" s="110"/>
      <c r="J41" s="110"/>
      <c r="K41" s="110">
        <v>13.910034602076125</v>
      </c>
      <c r="L41" s="110">
        <v>7.65625</v>
      </c>
      <c r="M41" s="110">
        <v>110.66666666666667</v>
      </c>
      <c r="N41" s="110"/>
      <c r="O41" s="110"/>
      <c r="P41" s="110"/>
      <c r="Q41" s="110">
        <v>14.188271604938272</v>
      </c>
      <c r="R41" s="186"/>
      <c r="S41" s="186"/>
      <c r="T41" s="186"/>
      <c r="U41" s="186"/>
    </row>
    <row r="42" spans="1:30" x14ac:dyDescent="0.25">
      <c r="F42" s="110" t="s">
        <v>113</v>
      </c>
      <c r="G42" s="110"/>
      <c r="H42" s="110"/>
      <c r="I42" s="110">
        <v>78.529411764705884</v>
      </c>
      <c r="J42" s="110">
        <v>25.078703703703702</v>
      </c>
      <c r="K42" s="110">
        <v>16.333333333333332</v>
      </c>
      <c r="L42" s="110">
        <v>7.3814432989690726</v>
      </c>
      <c r="M42" s="110">
        <v>40</v>
      </c>
      <c r="N42" s="110"/>
      <c r="O42" s="110"/>
      <c r="P42" s="110">
        <v>0</v>
      </c>
      <c r="Q42" s="110">
        <v>20.851694915254239</v>
      </c>
      <c r="R42" s="186"/>
      <c r="S42" s="186"/>
      <c r="T42" s="186"/>
      <c r="U42" s="186"/>
    </row>
    <row r="43" spans="1:30" x14ac:dyDescent="0.25">
      <c r="E43" s="162"/>
      <c r="F43" s="110" t="s">
        <v>11</v>
      </c>
      <c r="G43" s="110">
        <v>269.64705882352939</v>
      </c>
      <c r="H43" s="110">
        <v>155.7244094488189</v>
      </c>
      <c r="I43" s="110">
        <v>67.874560375146544</v>
      </c>
      <c r="J43" s="110">
        <v>31.766270514997171</v>
      </c>
      <c r="K43" s="110">
        <v>15.485820895522387</v>
      </c>
      <c r="L43" s="110">
        <v>7.3380782918149468</v>
      </c>
      <c r="M43" s="110">
        <v>133.80487804878049</v>
      </c>
      <c r="N43" s="110">
        <v>343</v>
      </c>
      <c r="O43" s="110">
        <v>89.566929133858267</v>
      </c>
      <c r="P43" s="110">
        <v>9.5</v>
      </c>
      <c r="Q43" s="110">
        <v>35.728071889040827</v>
      </c>
      <c r="R43" s="186"/>
      <c r="S43" s="186"/>
      <c r="T43" s="186"/>
      <c r="U43" s="186"/>
    </row>
    <row r="44" spans="1:30" x14ac:dyDescent="0.25">
      <c r="E44" s="13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</row>
    <row r="45" spans="1:30" x14ac:dyDescent="0.25">
      <c r="E45" s="13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</row>
    <row r="46" spans="1:30" x14ac:dyDescent="0.25">
      <c r="E46" s="13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</row>
    <row r="47" spans="1:30" x14ac:dyDescent="0.25">
      <c r="E47" s="13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</row>
    <row r="48" spans="1:30" x14ac:dyDescent="0.25">
      <c r="E48" s="13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</row>
    <row r="49" spans="5:21" x14ac:dyDescent="0.25">
      <c r="E49" s="13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</row>
    <row r="50" spans="5:21" x14ac:dyDescent="0.25">
      <c r="E50" s="138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</row>
    <row r="51" spans="5:21" x14ac:dyDescent="0.25">
      <c r="E51" s="13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</row>
    <row r="52" spans="5:21" x14ac:dyDescent="0.25"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</row>
    <row r="53" spans="5:21" x14ac:dyDescent="0.25"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</row>
    <row r="54" spans="5:21" x14ac:dyDescent="0.25"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</row>
    <row r="55" spans="5:21" x14ac:dyDescent="0.25"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</row>
    <row r="56" spans="5:21" x14ac:dyDescent="0.25"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</row>
    <row r="57" spans="5:21" x14ac:dyDescent="0.25"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</row>
    <row r="58" spans="5:21" x14ac:dyDescent="0.25"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5:21" x14ac:dyDescent="0.25"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</row>
    <row r="60" spans="5:21" x14ac:dyDescent="0.25"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</row>
    <row r="61" spans="5:21" x14ac:dyDescent="0.25"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</row>
    <row r="62" spans="5:21" x14ac:dyDescent="0.25"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</row>
    <row r="63" spans="5:21" x14ac:dyDescent="0.25"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5:21" x14ac:dyDescent="0.25"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</row>
    <row r="65" spans="6:21" x14ac:dyDescent="0.25"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</row>
    <row r="66" spans="6:21" x14ac:dyDescent="0.25"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</row>
    <row r="67" spans="6:21" x14ac:dyDescent="0.25"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</row>
  </sheetData>
  <mergeCells count="4">
    <mergeCell ref="A1:D1"/>
    <mergeCell ref="F1:Q1"/>
    <mergeCell ref="S1:AA1"/>
    <mergeCell ref="F23:Q2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Overview_AvgPopbyLocation</vt:lpstr>
      <vt:lpstr>Overview_On-Grounds_FY2004_2014</vt:lpstr>
      <vt:lpstr>Overview_OperCap_FY2004-2014</vt:lpstr>
      <vt:lpstr>Overview_EmployeeData</vt:lpstr>
      <vt:lpstr>Admissions_Type</vt:lpstr>
      <vt:lpstr>Admissions_Crime_Sentence</vt:lpstr>
      <vt:lpstr>Admissions_Needs_Risk</vt:lpstr>
      <vt:lpstr>Releases Summary</vt:lpstr>
      <vt:lpstr>Releases_NewCommits Only</vt:lpstr>
      <vt:lpstr>Releases_All_Admit Types</vt:lpstr>
      <vt:lpstr>Release Type_Profile</vt:lpstr>
      <vt:lpstr>Inmates_Demos</vt:lpstr>
      <vt:lpstr>Inmates_AdmType and FelClass</vt:lpstr>
      <vt:lpstr>Inmates_County</vt:lpstr>
      <vt:lpstr>Inmates_June 30_Crimes</vt:lpstr>
      <vt:lpstr>Inmates_SentLengths</vt:lpstr>
      <vt:lpstr>Inmates_Needs_Risk</vt:lpstr>
      <vt:lpstr>Inmates_DepartmentalEscapes</vt:lpstr>
      <vt:lpstr>Parole</vt:lpstr>
      <vt:lpstr>Recidivism</vt:lpstr>
    </vt:vector>
  </TitlesOfParts>
  <Company>CDOC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L Barr</dc:creator>
  <cp:lastModifiedBy>Charles R Gilbert</cp:lastModifiedBy>
  <dcterms:created xsi:type="dcterms:W3CDTF">2014-03-11T19:06:02Z</dcterms:created>
  <dcterms:modified xsi:type="dcterms:W3CDTF">2015-12-29T19:35:10Z</dcterms:modified>
</cp:coreProperties>
</file>